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685" yWindow="1890" windowWidth="20580" windowHeight="11220" tabRatio="761"/>
  </bookViews>
  <sheets>
    <sheet name="Attach GG Proj #1- Year 1" sheetId="2" r:id="rId1"/>
    <sheet name="Forward Rate TO Support Data" sheetId="3" r:id="rId2"/>
    <sheet name="Project Descriptions" sheetId="4" r:id="rId3"/>
    <sheet name="1004 Depr" sheetId="5" r:id="rId4"/>
    <sheet name="1259 Depr" sheetId="6" r:id="rId5"/>
    <sheet name="1970 Depr" sheetId="7" r:id="rId6"/>
    <sheet name="345kv Depr" sheetId="8" r:id="rId7"/>
    <sheet name="Brown Subs Depr" sheetId="9" r:id="rId8"/>
    <sheet name="Brown Reid Depr" sheetId="10" r:id="rId9"/>
    <sheet name="Brown Reid DFR Depr" sheetId="12" r:id="rId10"/>
    <sheet name="Wheatland-Breed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1__123Graph_ACHART_10" hidden="1">'[1]summ graf'!$D$4:$HK$4</definedName>
    <definedName name="_10__123Graph_BCHART_17" hidden="1">'[1]summ graf'!$D$15:$HK$15</definedName>
    <definedName name="_11__123Graph_CCHART_10" hidden="1">'[1]summ graf'!$D$6:$HK$6</definedName>
    <definedName name="_12__123Graph_CCHART_12" hidden="1">'[1]summ graf'!$D$11:$HK$11</definedName>
    <definedName name="_13__123Graph_CCHART_13" hidden="1">'[1]summ graf'!$D$21:$HK$21</definedName>
    <definedName name="_14__123Graph_CCHART_14" hidden="1">'[1]summ graf'!$D$26:$HK$26</definedName>
    <definedName name="_15__123Graph_CCHART_15" hidden="1">'[1]summ graf'!$D$30:$HK$30</definedName>
    <definedName name="_16__123Graph_CCHART_16" hidden="1">'[1]summ graf'!$D$36:$HK$36</definedName>
    <definedName name="_17__123Graph_CCHART_17" hidden="1">'[1]summ graf'!$D$16:$HK$16</definedName>
    <definedName name="_18__123Graph_CCHART_18" hidden="1">'[1]summ graf'!$D$48:$HK$48</definedName>
    <definedName name="_2__123Graph_ACHART_12" hidden="1">'[1]summ graf'!$D$9:$HK$9</definedName>
    <definedName name="_3__123Graph_ACHART_13" hidden="1">'[1]summ graf'!$D$19:$BM$19</definedName>
    <definedName name="_4__123Graph_ACHART_14" hidden="1">'[1]summ graf'!$D$24:$BM$24</definedName>
    <definedName name="_5__123Graph_ACHART_15" hidden="1">'[1]summ graf'!$D$28:$HK$28</definedName>
    <definedName name="_6__123Graph_ACHART_16" hidden="1">'[1]summ graf'!$D$34:$HK$34</definedName>
    <definedName name="_7__123Graph_ACHART_17" hidden="1">'[1]summ graf'!$D$14:$HK$14</definedName>
    <definedName name="_8__123Graph_ACHART_18" hidden="1">'[1]summ graf'!$D$46:$HK$46</definedName>
    <definedName name="_9__123Graph_BCHART_13" hidden="1">'[1]summ graf'!$D$20:$BM$20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LLOCATION">[2]ALLOCATION!$A$2:$F$1717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ILLIMPT1">#REF!</definedName>
    <definedName name="BILLIMPT10">#REF!</definedName>
    <definedName name="BILLIMPT11">#REF!</definedName>
    <definedName name="BILLIMPT12">#REF!</definedName>
    <definedName name="BILLIMPT13">#REF!</definedName>
    <definedName name="BILLIMPT14">#REF!</definedName>
    <definedName name="BILLIMPT15">#REF!</definedName>
    <definedName name="BILLIMPT16">#REF!</definedName>
    <definedName name="BILLIMPT17">#REF!</definedName>
    <definedName name="BILLIMPT18">#REF!</definedName>
    <definedName name="BILLIMPT19">#REF!</definedName>
    <definedName name="BILLIMPT2">#REF!</definedName>
    <definedName name="BILLIMPT3">#REF!</definedName>
    <definedName name="BILLIMPT4">#REF!</definedName>
    <definedName name="BILLIMPT5">#REF!</definedName>
    <definedName name="BILLIMPT6">#REF!</definedName>
    <definedName name="BILLIMPT7">#REF!</definedName>
    <definedName name="BILLIMPT8">#REF!</definedName>
    <definedName name="BILLIMPT9">#REF!</definedName>
    <definedName name="CH_COS">#REF!</definedName>
    <definedName name="CHECK">#REF!</definedName>
    <definedName name="CHES_ANNUAL_BS">#REF!</definedName>
    <definedName name="CHES_ANNUAL_CF">#REF!</definedName>
    <definedName name="CHES_ANNUAL_IS">#REF!</definedName>
    <definedName name="COSCOMP1">#REF!</definedName>
    <definedName name="COSCOMP2">#REF!</definedName>
    <definedName name="COSCOMP3">#REF!</definedName>
    <definedName name="COSCOMP4">#REF!</definedName>
    <definedName name="COSCOMP5">#REF!</definedName>
    <definedName name="COSCOMP6">#REF!</definedName>
    <definedName name="COSCOMP7">#REF!</definedName>
    <definedName name="CSCMPTRA">#REF!</definedName>
    <definedName name="CSCMPTRA_A_EQ">#REF!</definedName>
    <definedName name="CSCMPTRA_A_NO">#REF!</definedName>
    <definedName name="CSCMPTRA_B_EQ">#REF!</definedName>
    <definedName name="CSCMPTRA_B_NO">#REF!</definedName>
    <definedName name="DATE">#REF!</definedName>
    <definedName name="DEC__">#REF!</definedName>
    <definedName name="DEC_KWH">#REF!</definedName>
    <definedName name="decgas">#REF!</definedName>
    <definedName name="DRIVERS">[2]DRIVERS!$A$3:$I$43</definedName>
    <definedName name="EA_value">#REF!</definedName>
    <definedName name="EDIT">#REF!</definedName>
    <definedName name="EX_COS_PA_E">[3]Exhibits!#REF!</definedName>
    <definedName name="EX_COS_PA_N">[3]Exhibits!#REF!</definedName>
    <definedName name="EX_COS_PB_E">[3]Exhibits!#REF!</definedName>
    <definedName name="EX_COS_PB_N">[3]Exhibits!#REF!</definedName>
    <definedName name="FALLOCATORS">'[4]Class Allocators'!$A$2:$T$147</definedName>
    <definedName name="FALLOCATORS1">'[4]Class Allocators'!$A$1:$V$123</definedName>
    <definedName name="FALLOCATORS3">'[4]Class Allocators'!$A$42:$V$147</definedName>
    <definedName name="FALLOCTORS2">'[4]Class Allocators'!$A$86:$V$123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Gas_hv">#REF!</definedName>
    <definedName name="Gas_lhv">#REF!</definedName>
    <definedName name="Gas_price">#REF!</definedName>
    <definedName name="IGCAFUDCRATES">'[5]SIG AFUDC Rates'!$A:$IV</definedName>
    <definedName name="IGCCHARGETABLE">'[5]SIG CHARGE PIVOT'!$B$5:$D$65536</definedName>
    <definedName name="IGCINSERVICE">'[5]SIG In-Service - 0609'!$A:$IV</definedName>
    <definedName name="IGCPISAFUDCPIVOT">'[5]SIG PIS AFUDC PIVOT'!$B$5:$C$65536</definedName>
    <definedName name="INPUT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OOP">#REF!</definedName>
    <definedName name="ls_price">#REF!</definedName>
    <definedName name="MACRO1">#REF!</definedName>
    <definedName name="MACRO2">#REF!</definedName>
    <definedName name="MACRO3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V__">#REF!</definedName>
    <definedName name="NOV_KWH">#REF!</definedName>
    <definedName name="novgas">#REF!</definedName>
    <definedName name="NSP_COS">#REF!</definedName>
    <definedName name="OCT__">#REF!</definedName>
    <definedName name="OCT_KWH">#REF!</definedName>
    <definedName name="octgas">#REF!</definedName>
    <definedName name="_xlnm.Print_Area" localSheetId="3">'1004 Depr'!$A$1:$G$142</definedName>
    <definedName name="_xlnm.Print_Area" localSheetId="4">'1259 Depr'!$A$1:$F$144</definedName>
    <definedName name="_xlnm.Print_Area" localSheetId="5">'1970 Depr'!$A$1:$F$148</definedName>
    <definedName name="_xlnm.Print_Area" localSheetId="6">'345kv Depr'!$A$1:$F$114</definedName>
    <definedName name="_xlnm.Print_Area" localSheetId="0">'Attach GG Proj #1- Year 1'!$A$1:$N$97</definedName>
    <definedName name="_xlnm.Print_Area" localSheetId="8">'Brown Reid Depr'!$A$1:$F$114</definedName>
    <definedName name="_xlnm.Print_Area" localSheetId="9">'Brown Reid DFR Depr'!$A$1:$F$90</definedName>
    <definedName name="_xlnm.Print_Area" localSheetId="7">'Brown Subs Depr'!$A$1:$F$148</definedName>
    <definedName name="_xlnm.Print_Area" localSheetId="1">'Forward Rate TO Support Data'!$A$1:$K$62</definedName>
    <definedName name="_xlnm.Print_Area" localSheetId="10">'Wheatland-Breed'!$A$1:$F$78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ate30Detail">#REF!</definedName>
    <definedName name="RATE60_P1">#REF!</definedName>
    <definedName name="RATE60_P2">#REF!</definedName>
    <definedName name="RATE60_P3">#REF!</definedName>
    <definedName name="RATE60_P4">#REF!</definedName>
    <definedName name="RATE60_P5">#REF!</definedName>
    <definedName name="RATE60_SUMMARY">#REF!</definedName>
    <definedName name="RevenueReport">[6]RevenueReport!$A$4:$AA$712</definedName>
    <definedName name="RevenueReport1">[7]RevenueReport!$A$1:$W$797</definedName>
    <definedName name="revreq">#REF!</definedName>
    <definedName name="RS_A_EQ">#REF!</definedName>
    <definedName name="RS_A_NO">#REF!</definedName>
    <definedName name="RS_B_EQ">#REF!</definedName>
    <definedName name="RS_B_NO">#REF!</definedName>
    <definedName name="RS_RTBS">#REF!</definedName>
    <definedName name="RTDSGN1">#REF!</definedName>
    <definedName name="RTDSGN10">#REF!</definedName>
    <definedName name="RTDSGN2">#REF!</definedName>
    <definedName name="RTDSGN3">#REF!</definedName>
    <definedName name="RTDSGN4">#REF!</definedName>
    <definedName name="RTDSGN5">#REF!</definedName>
    <definedName name="RTDSGN6">#REF!</definedName>
    <definedName name="RTDSGN7">#REF!</definedName>
    <definedName name="RTDSGN8">#REF!</definedName>
    <definedName name="RTDSGN9">#REF!</definedName>
    <definedName name="s">#REF!</definedName>
    <definedName name="SEP__">#REF!</definedName>
    <definedName name="SEP_KWH">#REF!</definedName>
    <definedName name="sepgas">#REF!</definedName>
    <definedName name="soda_ash_price">#REF!</definedName>
    <definedName name="SPS_COS">#REF!</definedName>
    <definedName name="TABLE">#REF!</definedName>
    <definedName name="TEMP">#REF!</definedName>
    <definedName name="TOTRES">#REF!</definedName>
    <definedName name="TR_RATES">#REF!</definedName>
    <definedName name="TRAN_FUNCT">#REF!</definedName>
    <definedName name="TRANACEG">#REF!</definedName>
    <definedName name="TRANO_M">#REF!</definedName>
    <definedName name="TRANRTB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GS4_coal_HV">#REF!</definedName>
    <definedName name="WGS4_coal_price">#REF!</definedName>
    <definedName name="WGS4_coal_S">#REF!</definedName>
    <definedName name="wrn.04._.Targets." hidden="1">{#N/A,#N/A,FALSE,"04 Target Calc.";#N/A,#N/A,FALSE,"03 Projection Calc"}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Xcel">'[8]Data Entry and Forecaster'!#REF!</definedName>
    <definedName name="Xcel_COS">#REF!</definedName>
  </definedNames>
  <calcPr calcId="145621" iterate="1" iterateCount="1000"/>
</workbook>
</file>

<file path=xl/calcChain.xml><?xml version="1.0" encoding="utf-8"?>
<calcChain xmlns="http://schemas.openxmlformats.org/spreadsheetml/2006/main">
  <c r="M73" i="2" l="1"/>
  <c r="B31" i="11" l="1"/>
  <c r="B43" i="12"/>
  <c r="B44" i="12" s="1"/>
  <c r="B45" i="12" s="1"/>
  <c r="B46" i="12" s="1"/>
  <c r="B67" i="10"/>
  <c r="B68" i="10" s="1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32" i="11" l="1"/>
  <c r="B47" i="12"/>
  <c r="B69" i="10"/>
  <c r="F146" i="5"/>
  <c r="F158" i="5"/>
  <c r="F98" i="5"/>
  <c r="F122" i="5"/>
  <c r="F134" i="5"/>
  <c r="F110" i="5"/>
  <c r="B33" i="11" l="1"/>
  <c r="B48" i="12"/>
  <c r="B70" i="10"/>
  <c r="B34" i="11" l="1"/>
  <c r="B49" i="12"/>
  <c r="B71" i="10"/>
  <c r="B35" i="11" l="1"/>
  <c r="B50" i="12"/>
  <c r="B72" i="10"/>
  <c r="B36" i="11" l="1"/>
  <c r="B51" i="12"/>
  <c r="B73" i="10"/>
  <c r="B37" i="11" l="1"/>
  <c r="B52" i="12"/>
  <c r="B74" i="10"/>
  <c r="B38" i="11" l="1"/>
  <c r="B53" i="12"/>
  <c r="B75" i="10"/>
  <c r="B39" i="11" l="1"/>
  <c r="B54" i="12"/>
  <c r="B76" i="10"/>
  <c r="B40" i="11" l="1"/>
  <c r="B55" i="12"/>
  <c r="F46" i="12"/>
  <c r="B77" i="10"/>
  <c r="B41" i="11" l="1"/>
  <c r="B56" i="12"/>
  <c r="B57" i="12" l="1"/>
  <c r="B79" i="10"/>
  <c r="F70" i="10"/>
  <c r="B43" i="11" l="1"/>
  <c r="F34" i="11"/>
  <c r="B58" i="12"/>
  <c r="B80" i="10"/>
  <c r="B44" i="11" l="1"/>
  <c r="B59" i="12"/>
  <c r="B81" i="10"/>
  <c r="B45" i="11" l="1"/>
  <c r="B60" i="12"/>
  <c r="B82" i="10"/>
  <c r="B46" i="11" l="1"/>
  <c r="B61" i="12"/>
  <c r="B83" i="10"/>
  <c r="B47" i="11" l="1"/>
  <c r="B62" i="12"/>
  <c r="B84" i="10"/>
  <c r="B48" i="11" l="1"/>
  <c r="B63" i="12"/>
  <c r="B85" i="10"/>
  <c r="B49" i="11" l="1"/>
  <c r="B64" i="12"/>
  <c r="B86" i="10"/>
  <c r="B50" i="11" l="1"/>
  <c r="B65" i="12"/>
  <c r="B87" i="10"/>
  <c r="B51" i="11" l="1"/>
  <c r="B66" i="12"/>
  <c r="H10" i="3" s="1"/>
  <c r="B88" i="10"/>
  <c r="B52" i="11" l="1"/>
  <c r="B67" i="12"/>
  <c r="H11" i="3" s="1"/>
  <c r="F58" i="12"/>
  <c r="B89" i="10"/>
  <c r="B53" i="11" l="1"/>
  <c r="B68" i="12"/>
  <c r="H12" i="3" s="1"/>
  <c r="B90" i="10"/>
  <c r="G10" i="3" s="1"/>
  <c r="B54" i="11" l="1"/>
  <c r="I10" i="3" s="1"/>
  <c r="B69" i="12"/>
  <c r="H13" i="3" s="1"/>
  <c r="B91" i="10"/>
  <c r="G11" i="3" s="1"/>
  <c r="F82" i="10"/>
  <c r="B55" i="11" l="1"/>
  <c r="I11" i="3" s="1"/>
  <c r="F46" i="11"/>
  <c r="B70" i="12"/>
  <c r="H14" i="3" s="1"/>
  <c r="B92" i="10"/>
  <c r="G12" i="3" s="1"/>
  <c r="B56" i="11" l="1"/>
  <c r="I12" i="3" s="1"/>
  <c r="B71" i="12"/>
  <c r="H15" i="3" s="1"/>
  <c r="B93" i="10"/>
  <c r="G13" i="3" s="1"/>
  <c r="B57" i="11" l="1"/>
  <c r="I13" i="3" s="1"/>
  <c r="B72" i="12"/>
  <c r="H16" i="3" s="1"/>
  <c r="B94" i="10"/>
  <c r="G14" i="3" s="1"/>
  <c r="B58" i="11" l="1"/>
  <c r="I14" i="3" s="1"/>
  <c r="B73" i="12"/>
  <c r="H17" i="3" s="1"/>
  <c r="B95" i="10"/>
  <c r="G15" i="3" s="1"/>
  <c r="B59" i="11" l="1"/>
  <c r="I15" i="3" s="1"/>
  <c r="B74" i="12"/>
  <c r="H18" i="3" s="1"/>
  <c r="B96" i="10"/>
  <c r="G16" i="3" s="1"/>
  <c r="B60" i="11" l="1"/>
  <c r="I16" i="3" s="1"/>
  <c r="B75" i="12"/>
  <c r="H19" i="3" s="1"/>
  <c r="B97" i="10"/>
  <c r="G17" i="3" s="1"/>
  <c r="B61" i="11" l="1"/>
  <c r="I17" i="3" s="1"/>
  <c r="B76" i="12"/>
  <c r="H20" i="3" s="1"/>
  <c r="B98" i="10"/>
  <c r="G18" i="3" s="1"/>
  <c r="B62" i="11" l="1"/>
  <c r="I18" i="3" s="1"/>
  <c r="B77" i="12"/>
  <c r="H21" i="3" s="1"/>
  <c r="B99" i="10"/>
  <c r="G19" i="3" s="1"/>
  <c r="B63" i="11" l="1"/>
  <c r="I19" i="3" s="1"/>
  <c r="B78" i="12"/>
  <c r="H22" i="3" s="1"/>
  <c r="H23" i="3" s="1"/>
  <c r="B100" i="10"/>
  <c r="G20" i="3" s="1"/>
  <c r="B64" i="11" l="1"/>
  <c r="I20" i="3" s="1"/>
  <c r="B79" i="12"/>
  <c r="F70" i="12"/>
  <c r="B101" i="10"/>
  <c r="G21" i="3" s="1"/>
  <c r="B65" i="11" l="1"/>
  <c r="I21" i="3" s="1"/>
  <c r="B80" i="12"/>
  <c r="B102" i="10"/>
  <c r="G22" i="3" s="1"/>
  <c r="B66" i="11" l="1"/>
  <c r="I22" i="3" s="1"/>
  <c r="B81" i="12"/>
  <c r="B103" i="10"/>
  <c r="F94" i="10"/>
  <c r="B67" i="11" l="1"/>
  <c r="F58" i="11"/>
  <c r="B82" i="12"/>
  <c r="B104" i="10"/>
  <c r="B68" i="11" l="1"/>
  <c r="B83" i="12"/>
  <c r="B105" i="10"/>
  <c r="B69" i="11" l="1"/>
  <c r="B84" i="12"/>
  <c r="B106" i="10"/>
  <c r="B70" i="11" l="1"/>
  <c r="B85" i="12"/>
  <c r="B107" i="10"/>
  <c r="B71" i="11" l="1"/>
  <c r="B86" i="12"/>
  <c r="B108" i="10"/>
  <c r="B72" i="11" l="1"/>
  <c r="B87" i="12"/>
  <c r="B109" i="10"/>
  <c r="B73" i="11" l="1"/>
  <c r="B88" i="12"/>
  <c r="B110" i="10"/>
  <c r="B74" i="11" l="1"/>
  <c r="B89" i="12"/>
  <c r="B111" i="10"/>
  <c r="B75" i="11" l="1"/>
  <c r="B90" i="12"/>
  <c r="B112" i="10"/>
  <c r="B76" i="11" l="1"/>
  <c r="B91" i="12"/>
  <c r="F82" i="12"/>
  <c r="B113" i="10"/>
  <c r="B77" i="11" l="1"/>
  <c r="B92" i="12"/>
  <c r="B114" i="10"/>
  <c r="B78" i="11" l="1"/>
  <c r="B93" i="12"/>
  <c r="B115" i="10"/>
  <c r="F106" i="10"/>
  <c r="B79" i="11" l="1"/>
  <c r="F70" i="11"/>
  <c r="B94" i="12"/>
  <c r="B116" i="10"/>
  <c r="B80" i="11" l="1"/>
  <c r="B95" i="12"/>
  <c r="B117" i="10"/>
  <c r="B81" i="11" l="1"/>
  <c r="B96" i="12"/>
  <c r="B118" i="10"/>
  <c r="B82" i="11" l="1"/>
  <c r="B97" i="12"/>
  <c r="B119" i="10"/>
  <c r="B83" i="11" l="1"/>
  <c r="B98" i="12"/>
  <c r="B120" i="10"/>
  <c r="B84" i="11" l="1"/>
  <c r="B99" i="12"/>
  <c r="B121" i="10"/>
  <c r="B85" i="11" l="1"/>
  <c r="B100" i="12"/>
  <c r="B122" i="10"/>
  <c r="B86" i="11" l="1"/>
  <c r="B101" i="12"/>
  <c r="B123" i="10"/>
  <c r="B87" i="11" l="1"/>
  <c r="B102" i="12"/>
  <c r="B124" i="10"/>
  <c r="B88" i="11" l="1"/>
  <c r="B103" i="12"/>
  <c r="F94" i="12"/>
  <c r="B125" i="10"/>
  <c r="B89" i="11" l="1"/>
  <c r="B104" i="12"/>
  <c r="B126" i="10"/>
  <c r="B90" i="11" l="1"/>
  <c r="B105" i="12"/>
  <c r="B127" i="10"/>
  <c r="F118" i="10"/>
  <c r="B91" i="11" l="1"/>
  <c r="F82" i="11"/>
  <c r="B106" i="12"/>
  <c r="B128" i="10"/>
  <c r="B92" i="11" l="1"/>
  <c r="B107" i="12"/>
  <c r="B129" i="10"/>
  <c r="B93" i="11" l="1"/>
  <c r="B108" i="12"/>
  <c r="B130" i="10"/>
  <c r="B94" i="11" l="1"/>
  <c r="B109" i="12"/>
  <c r="B131" i="10"/>
  <c r="B95" i="11" l="1"/>
  <c r="B110" i="12"/>
  <c r="B132" i="10"/>
  <c r="B96" i="11" l="1"/>
  <c r="B111" i="12"/>
  <c r="B133" i="10"/>
  <c r="B97" i="11" l="1"/>
  <c r="B112" i="12"/>
  <c r="B134" i="10"/>
  <c r="B98" i="11" l="1"/>
  <c r="B113" i="12"/>
  <c r="B135" i="10"/>
  <c r="B99" i="11" l="1"/>
  <c r="B114" i="12"/>
  <c r="B136" i="10"/>
  <c r="B100" i="11" l="1"/>
  <c r="F106" i="12"/>
  <c r="B137" i="10"/>
  <c r="B101" i="11" l="1"/>
  <c r="B138" i="10"/>
  <c r="B102" i="11" l="1"/>
  <c r="F130" i="10"/>
  <c r="F94" i="11" l="1"/>
  <c r="K20" i="3" l="1"/>
  <c r="I23" i="3" l="1"/>
  <c r="B43" i="7" l="1"/>
  <c r="C18" i="12" l="1"/>
  <c r="C19" i="12" s="1"/>
  <c r="C20" i="12" s="1"/>
  <c r="D17" i="12"/>
  <c r="D16" i="12"/>
  <c r="F10" i="12"/>
  <c r="C7" i="12"/>
  <c r="C8" i="12" s="1"/>
  <c r="D6" i="12"/>
  <c r="C42" i="10"/>
  <c r="D41" i="10"/>
  <c r="D40" i="10"/>
  <c r="F34" i="10"/>
  <c r="F22" i="10"/>
  <c r="C7" i="10"/>
  <c r="D7" i="10" s="1"/>
  <c r="D42" i="10" l="1"/>
  <c r="C43" i="10"/>
  <c r="D43" i="10" s="1"/>
  <c r="D20" i="12"/>
  <c r="C9" i="12"/>
  <c r="D8" i="12"/>
  <c r="C21" i="12"/>
  <c r="D7" i="12"/>
  <c r="D19" i="12"/>
  <c r="F15" i="12"/>
  <c r="D18" i="12"/>
  <c r="C8" i="10"/>
  <c r="C10" i="12" l="1"/>
  <c r="D9" i="12"/>
  <c r="D21" i="12"/>
  <c r="C22" i="12"/>
  <c r="C44" i="10"/>
  <c r="D8" i="10"/>
  <c r="C9" i="10"/>
  <c r="D22" i="12" l="1"/>
  <c r="C11" i="12"/>
  <c r="D10" i="12"/>
  <c r="C23" i="12"/>
  <c r="D9" i="10"/>
  <c r="C10" i="10"/>
  <c r="C45" i="10"/>
  <c r="D44" i="10"/>
  <c r="D23" i="12" l="1"/>
  <c r="D11" i="12"/>
  <c r="C12" i="12"/>
  <c r="D10" i="10"/>
  <c r="C11" i="10"/>
  <c r="C46" i="10"/>
  <c r="D45" i="10"/>
  <c r="C13" i="12" l="1"/>
  <c r="D12" i="12"/>
  <c r="C24" i="12"/>
  <c r="D11" i="10"/>
  <c r="C12" i="10"/>
  <c r="C47" i="10"/>
  <c r="D46" i="10"/>
  <c r="C25" i="12" l="1"/>
  <c r="C14" i="12"/>
  <c r="D13" i="12"/>
  <c r="D24" i="12"/>
  <c r="C48" i="10"/>
  <c r="D47" i="10"/>
  <c r="D12" i="10"/>
  <c r="C13" i="10"/>
  <c r="C26" i="12" l="1"/>
  <c r="C27" i="12" s="1"/>
  <c r="D25" i="12"/>
  <c r="C15" i="12"/>
  <c r="D15" i="12" s="1"/>
  <c r="F12" i="12" s="1"/>
  <c r="D14" i="12"/>
  <c r="C49" i="10"/>
  <c r="D48" i="10"/>
  <c r="D13" i="10"/>
  <c r="C14" i="10"/>
  <c r="D26" i="12" l="1"/>
  <c r="B28" i="12"/>
  <c r="C28" i="12" s="1"/>
  <c r="D27" i="12"/>
  <c r="D14" i="10"/>
  <c r="C15" i="10"/>
  <c r="C50" i="10"/>
  <c r="D49" i="10"/>
  <c r="B29" i="12" l="1"/>
  <c r="D28" i="12"/>
  <c r="C51" i="10"/>
  <c r="D50" i="10"/>
  <c r="D15" i="10"/>
  <c r="C16" i="10"/>
  <c r="F46" i="10"/>
  <c r="B30" i="12" l="1"/>
  <c r="C29" i="12"/>
  <c r="C52" i="10"/>
  <c r="D51" i="10"/>
  <c r="D16" i="10"/>
  <c r="C17" i="10"/>
  <c r="C30" i="12" l="1"/>
  <c r="F27" i="12" s="1"/>
  <c r="D29" i="12"/>
  <c r="F22" i="12"/>
  <c r="D17" i="10"/>
  <c r="C18" i="10"/>
  <c r="C53" i="10"/>
  <c r="D52" i="10"/>
  <c r="C31" i="12" l="1"/>
  <c r="D31" i="12" s="1"/>
  <c r="D30" i="12"/>
  <c r="F24" i="12"/>
  <c r="C54" i="10"/>
  <c r="D53" i="10"/>
  <c r="D18" i="10"/>
  <c r="C19" i="10"/>
  <c r="C32" i="12" l="1"/>
  <c r="D32" i="12" s="1"/>
  <c r="F51" i="10"/>
  <c r="C55" i="10"/>
  <c r="D54" i="10"/>
  <c r="D19" i="10"/>
  <c r="C20" i="10"/>
  <c r="C33" i="12" l="1"/>
  <c r="F48" i="10"/>
  <c r="D20" i="10"/>
  <c r="C21" i="10"/>
  <c r="C56" i="10"/>
  <c r="D55" i="10"/>
  <c r="C34" i="12" l="1"/>
  <c r="D33" i="12"/>
  <c r="C35" i="12"/>
  <c r="C57" i="10"/>
  <c r="D56" i="10"/>
  <c r="D21" i="10"/>
  <c r="C22" i="10"/>
  <c r="D34" i="12" l="1"/>
  <c r="D35" i="12"/>
  <c r="C23" i="10"/>
  <c r="D22" i="10"/>
  <c r="C58" i="10"/>
  <c r="D57" i="10"/>
  <c r="C36" i="12" l="1"/>
  <c r="D36" i="12" s="1"/>
  <c r="C59" i="10"/>
  <c r="D58" i="10"/>
  <c r="C24" i="10"/>
  <c r="D23" i="10"/>
  <c r="C37" i="12" l="1"/>
  <c r="C25" i="10"/>
  <c r="D24" i="10"/>
  <c r="C60" i="10"/>
  <c r="D59" i="10"/>
  <c r="D37" i="12" l="1"/>
  <c r="C38" i="12"/>
  <c r="C61" i="10"/>
  <c r="D60" i="10"/>
  <c r="D25" i="10"/>
  <c r="C26" i="10"/>
  <c r="D38" i="12" l="1"/>
  <c r="C39" i="12"/>
  <c r="C62" i="10"/>
  <c r="D61" i="10"/>
  <c r="D26" i="10"/>
  <c r="C27" i="10"/>
  <c r="D39" i="12" l="1"/>
  <c r="C40" i="12"/>
  <c r="D40" i="12" s="1"/>
  <c r="C28" i="10"/>
  <c r="D27" i="10"/>
  <c r="C63" i="10"/>
  <c r="D62" i="10"/>
  <c r="F58" i="10"/>
  <c r="C41" i="12" l="1"/>
  <c r="C64" i="10"/>
  <c r="D63" i="10"/>
  <c r="C29" i="10"/>
  <c r="D28" i="10"/>
  <c r="K22" i="3" l="1"/>
  <c r="D41" i="12"/>
  <c r="C42" i="12"/>
  <c r="C43" i="12" s="1"/>
  <c r="F34" i="12"/>
  <c r="C30" i="10"/>
  <c r="D29" i="10"/>
  <c r="C65" i="10"/>
  <c r="D64" i="10"/>
  <c r="C44" i="12" l="1"/>
  <c r="D43" i="12"/>
  <c r="D42" i="12"/>
  <c r="F36" i="12" s="1"/>
  <c r="F39" i="12"/>
  <c r="C66" i="10"/>
  <c r="C67" i="10" s="1"/>
  <c r="D65" i="10"/>
  <c r="C31" i="10"/>
  <c r="D30" i="10"/>
  <c r="F27" i="10"/>
  <c r="F39" i="10"/>
  <c r="C45" i="12" l="1"/>
  <c r="D44" i="12"/>
  <c r="C68" i="10"/>
  <c r="D67" i="10"/>
  <c r="C32" i="10"/>
  <c r="D31" i="10"/>
  <c r="F63" i="10"/>
  <c r="D66" i="10"/>
  <c r="F24" i="10"/>
  <c r="C46" i="12" l="1"/>
  <c r="D45" i="12"/>
  <c r="D68" i="10"/>
  <c r="C69" i="10"/>
  <c r="F60" i="10"/>
  <c r="C33" i="10"/>
  <c r="D32" i="10"/>
  <c r="C47" i="12" l="1"/>
  <c r="D46" i="12"/>
  <c r="C70" i="10"/>
  <c r="D69" i="10"/>
  <c r="C34" i="10"/>
  <c r="D33" i="10"/>
  <c r="D47" i="12" l="1"/>
  <c r="C48" i="12"/>
  <c r="D70" i="10"/>
  <c r="C71" i="10"/>
  <c r="C35" i="10"/>
  <c r="D34" i="10"/>
  <c r="D48" i="12" l="1"/>
  <c r="C49" i="12"/>
  <c r="C72" i="10"/>
  <c r="D71" i="10"/>
  <c r="D35" i="10"/>
  <c r="C36" i="10"/>
  <c r="D49" i="12" l="1"/>
  <c r="C50" i="12"/>
  <c r="D72" i="10"/>
  <c r="C73" i="10"/>
  <c r="C37" i="10"/>
  <c r="D36" i="10"/>
  <c r="D50" i="12" l="1"/>
  <c r="C51" i="12"/>
  <c r="D73" i="10"/>
  <c r="C74" i="10"/>
  <c r="C38" i="10"/>
  <c r="D37" i="10"/>
  <c r="D51" i="12" l="1"/>
  <c r="C52" i="12"/>
  <c r="C75" i="10"/>
  <c r="D74" i="10"/>
  <c r="C39" i="10"/>
  <c r="D39" i="10" s="1"/>
  <c r="F36" i="10" s="1"/>
  <c r="D38" i="10"/>
  <c r="C53" i="12" l="1"/>
  <c r="D52" i="12"/>
  <c r="C76" i="10"/>
  <c r="D75" i="10"/>
  <c r="B7" i="11"/>
  <c r="D53" i="12" l="1"/>
  <c r="C54" i="12"/>
  <c r="D76" i="10"/>
  <c r="C77" i="10"/>
  <c r="B8" i="11"/>
  <c r="C55" i="12" l="1"/>
  <c r="F51" i="12"/>
  <c r="D54" i="12"/>
  <c r="D77" i="10"/>
  <c r="C78" i="10"/>
  <c r="B9" i="11"/>
  <c r="F48" i="12" l="1"/>
  <c r="C56" i="12"/>
  <c r="D55" i="12"/>
  <c r="D78" i="10"/>
  <c r="F75" i="10"/>
  <c r="C79" i="10"/>
  <c r="B10" i="11"/>
  <c r="D56" i="12" l="1"/>
  <c r="C57" i="12"/>
  <c r="D79" i="10"/>
  <c r="C80" i="10"/>
  <c r="F72" i="10"/>
  <c r="B11" i="11"/>
  <c r="D57" i="12" l="1"/>
  <c r="C58" i="12"/>
  <c r="C81" i="10"/>
  <c r="D80" i="10"/>
  <c r="B12" i="11"/>
  <c r="C59" i="12" l="1"/>
  <c r="D58" i="12"/>
  <c r="C82" i="10"/>
  <c r="D81" i="10"/>
  <c r="C7" i="11"/>
  <c r="D6" i="11"/>
  <c r="D59" i="12" l="1"/>
  <c r="C60" i="12"/>
  <c r="D82" i="10"/>
  <c r="C83" i="10"/>
  <c r="C8" i="11"/>
  <c r="D7" i="11"/>
  <c r="D60" i="12" l="1"/>
  <c r="C61" i="12"/>
  <c r="C84" i="10"/>
  <c r="D83" i="10"/>
  <c r="C9" i="11"/>
  <c r="D8" i="11"/>
  <c r="D61" i="12" l="1"/>
  <c r="C62" i="12"/>
  <c r="D84" i="10"/>
  <c r="C85" i="10"/>
  <c r="C10" i="11"/>
  <c r="D9" i="11"/>
  <c r="C63" i="12" l="1"/>
  <c r="D62" i="12"/>
  <c r="C86" i="10"/>
  <c r="D85" i="10"/>
  <c r="C11" i="11"/>
  <c r="D10" i="11"/>
  <c r="D63" i="12" l="1"/>
  <c r="C64" i="12"/>
  <c r="D86" i="10"/>
  <c r="C87" i="10"/>
  <c r="C12" i="11"/>
  <c r="C13" i="11" s="1"/>
  <c r="D11" i="11"/>
  <c r="C65" i="12" l="1"/>
  <c r="D64" i="12"/>
  <c r="C88" i="10"/>
  <c r="D87" i="10"/>
  <c r="D12" i="11"/>
  <c r="D65" i="12" l="1"/>
  <c r="C66" i="12"/>
  <c r="D88" i="10"/>
  <c r="C89" i="10"/>
  <c r="C14" i="11"/>
  <c r="D13" i="11"/>
  <c r="D66" i="12" l="1"/>
  <c r="C67" i="12"/>
  <c r="F63" i="12"/>
  <c r="C90" i="10"/>
  <c r="D89" i="10"/>
  <c r="C15" i="11"/>
  <c r="D14" i="11"/>
  <c r="C68" i="12" l="1"/>
  <c r="D67" i="12"/>
  <c r="F60" i="12"/>
  <c r="D90" i="10"/>
  <c r="F87" i="10"/>
  <c r="C91" i="10"/>
  <c r="C16" i="11"/>
  <c r="C17" i="11" s="1"/>
  <c r="D15" i="11"/>
  <c r="D68" i="12" l="1"/>
  <c r="C69" i="12"/>
  <c r="C92" i="10"/>
  <c r="D91" i="10"/>
  <c r="F84" i="10"/>
  <c r="D16" i="11"/>
  <c r="D69" i="12" l="1"/>
  <c r="C70" i="12"/>
  <c r="D92" i="10"/>
  <c r="C93" i="10"/>
  <c r="B48" i="8"/>
  <c r="C71" i="12" l="1"/>
  <c r="D70" i="12"/>
  <c r="D93" i="10"/>
  <c r="C94" i="10"/>
  <c r="B49" i="8"/>
  <c r="D71" i="12" l="1"/>
  <c r="C72" i="12"/>
  <c r="C95" i="10"/>
  <c r="D94" i="10"/>
  <c r="B50" i="8"/>
  <c r="C73" i="12" l="1"/>
  <c r="D72" i="12"/>
  <c r="D95" i="10"/>
  <c r="C96" i="10"/>
  <c r="B51" i="8"/>
  <c r="D73" i="12" l="1"/>
  <c r="C74" i="12"/>
  <c r="C97" i="10"/>
  <c r="D96" i="10"/>
  <c r="B52" i="8"/>
  <c r="C75" i="12" l="1"/>
  <c r="D74" i="12"/>
  <c r="D97" i="10"/>
  <c r="C98" i="10"/>
  <c r="B53" i="8"/>
  <c r="D75" i="12" l="1"/>
  <c r="C76" i="12"/>
  <c r="D98" i="10"/>
  <c r="C99" i="10"/>
  <c r="B54" i="8"/>
  <c r="C77" i="12" l="1"/>
  <c r="D76" i="12"/>
  <c r="C100" i="10"/>
  <c r="D99" i="10"/>
  <c r="B55" i="8"/>
  <c r="F46" i="8"/>
  <c r="D77" i="12" l="1"/>
  <c r="C78" i="12"/>
  <c r="H26" i="3" s="1"/>
  <c r="H43" i="3" s="1"/>
  <c r="D100" i="10"/>
  <c r="C101" i="10"/>
  <c r="B56" i="8"/>
  <c r="C7" i="9"/>
  <c r="D7" i="9" s="1"/>
  <c r="D17" i="8"/>
  <c r="C17" i="7"/>
  <c r="D17" i="7" s="1"/>
  <c r="D78" i="12" l="1"/>
  <c r="C79" i="12"/>
  <c r="H27" i="3" s="1"/>
  <c r="H44" i="3" s="1"/>
  <c r="F75" i="12"/>
  <c r="C102" i="10"/>
  <c r="G26" i="3" s="1"/>
  <c r="D101" i="10"/>
  <c r="B164" i="6"/>
  <c r="B160" i="6"/>
  <c r="B156" i="6"/>
  <c r="B152" i="6"/>
  <c r="B148" i="6"/>
  <c r="B144" i="6"/>
  <c r="B140" i="6"/>
  <c r="B136" i="6"/>
  <c r="B132" i="6"/>
  <c r="B128" i="6"/>
  <c r="B124" i="6"/>
  <c r="B120" i="6"/>
  <c r="B116" i="6"/>
  <c r="B112" i="6"/>
  <c r="B108" i="6"/>
  <c r="B104" i="6"/>
  <c r="B100" i="6"/>
  <c r="B96" i="6"/>
  <c r="B163" i="6"/>
  <c r="B159" i="6"/>
  <c r="B155" i="6"/>
  <c r="B151" i="6"/>
  <c r="B147" i="6"/>
  <c r="B143" i="6"/>
  <c r="B139" i="6"/>
  <c r="B135" i="6"/>
  <c r="B131" i="6"/>
  <c r="B127" i="6"/>
  <c r="B123" i="6"/>
  <c r="B119" i="6"/>
  <c r="B115" i="6"/>
  <c r="B111" i="6"/>
  <c r="B107" i="6"/>
  <c r="B103" i="6"/>
  <c r="B99" i="6"/>
  <c r="B95" i="6"/>
  <c r="B166" i="6"/>
  <c r="B162" i="6"/>
  <c r="B158" i="6"/>
  <c r="B154" i="6"/>
  <c r="B150" i="6"/>
  <c r="B146" i="6"/>
  <c r="B142" i="6"/>
  <c r="B138" i="6"/>
  <c r="B134" i="6"/>
  <c r="B130" i="6"/>
  <c r="B126" i="6"/>
  <c r="B122" i="6"/>
  <c r="B118" i="6"/>
  <c r="B114" i="6"/>
  <c r="B110" i="6"/>
  <c r="B106" i="6"/>
  <c r="B102" i="6"/>
  <c r="B98" i="6"/>
  <c r="B165" i="6"/>
  <c r="B161" i="6"/>
  <c r="B157" i="6"/>
  <c r="B153" i="6"/>
  <c r="B149" i="6"/>
  <c r="B145" i="6"/>
  <c r="B141" i="6"/>
  <c r="B137" i="6"/>
  <c r="B133" i="6"/>
  <c r="B129" i="6"/>
  <c r="B125" i="6"/>
  <c r="B121" i="6"/>
  <c r="B117" i="6"/>
  <c r="B113" i="6"/>
  <c r="B109" i="6"/>
  <c r="B105" i="6"/>
  <c r="B101" i="6"/>
  <c r="B97" i="6"/>
  <c r="B57" i="8"/>
  <c r="B93" i="6"/>
  <c r="B91" i="6"/>
  <c r="B89" i="6"/>
  <c r="B87" i="6"/>
  <c r="B85" i="6"/>
  <c r="B83" i="6"/>
  <c r="B94" i="6"/>
  <c r="F98" i="6" s="1"/>
  <c r="B92" i="6"/>
  <c r="B90" i="6"/>
  <c r="B88" i="6"/>
  <c r="B86" i="6"/>
  <c r="B84" i="6"/>
  <c r="B57" i="6"/>
  <c r="B82" i="6"/>
  <c r="B80" i="6"/>
  <c r="B78" i="6"/>
  <c r="B76" i="6"/>
  <c r="B74" i="6"/>
  <c r="B72" i="6"/>
  <c r="B81" i="6"/>
  <c r="B79" i="6"/>
  <c r="B77" i="6"/>
  <c r="B75" i="6"/>
  <c r="B73" i="6"/>
  <c r="B71" i="6"/>
  <c r="B61" i="6"/>
  <c r="B63" i="6"/>
  <c r="B65" i="6"/>
  <c r="B67" i="6"/>
  <c r="B69" i="6"/>
  <c r="B59" i="6"/>
  <c r="B60" i="6"/>
  <c r="B62" i="6"/>
  <c r="B64" i="6"/>
  <c r="B66" i="6"/>
  <c r="B68" i="6"/>
  <c r="B70" i="6"/>
  <c r="B24" i="9"/>
  <c r="B25" i="9" s="1"/>
  <c r="B26" i="9" s="1"/>
  <c r="B27" i="9" s="1"/>
  <c r="B28" i="9" s="1"/>
  <c r="B29" i="9" s="1"/>
  <c r="B30" i="9" s="1"/>
  <c r="F22" i="8"/>
  <c r="C8" i="9"/>
  <c r="B23" i="7"/>
  <c r="B24" i="7" s="1"/>
  <c r="B25" i="7" s="1"/>
  <c r="B26" i="7" s="1"/>
  <c r="B27" i="7" s="1"/>
  <c r="B28" i="7" s="1"/>
  <c r="B29" i="7" s="1"/>
  <c r="B30" i="7" s="1"/>
  <c r="C18" i="7"/>
  <c r="C6" i="6"/>
  <c r="D6" i="6" s="1"/>
  <c r="B7" i="6"/>
  <c r="B9" i="6"/>
  <c r="B11" i="6"/>
  <c r="B13" i="6"/>
  <c r="B15" i="6"/>
  <c r="B17" i="6"/>
  <c r="B19" i="6"/>
  <c r="B21" i="6"/>
  <c r="B23" i="6"/>
  <c r="B25" i="6"/>
  <c r="B27" i="6"/>
  <c r="B29" i="6"/>
  <c r="B31" i="6"/>
  <c r="B33" i="6"/>
  <c r="B35" i="6"/>
  <c r="B37" i="6"/>
  <c r="B39" i="6"/>
  <c r="B41" i="6"/>
  <c r="B43" i="6"/>
  <c r="B45" i="6"/>
  <c r="B47" i="6"/>
  <c r="B49" i="6"/>
  <c r="B52" i="6"/>
  <c r="B53" i="6"/>
  <c r="B55" i="6"/>
  <c r="B56" i="6"/>
  <c r="B58" i="6"/>
  <c r="B8" i="6"/>
  <c r="B10" i="6"/>
  <c r="B12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4" i="6"/>
  <c r="B46" i="6"/>
  <c r="B48" i="6"/>
  <c r="B50" i="6"/>
  <c r="B51" i="6"/>
  <c r="B54" i="6"/>
  <c r="D79" i="12" l="1"/>
  <c r="C80" i="12"/>
  <c r="H28" i="3" s="1"/>
  <c r="F72" i="12"/>
  <c r="F99" i="10"/>
  <c r="C103" i="10"/>
  <c r="G27" i="3" s="1"/>
  <c r="D102" i="10"/>
  <c r="F146" i="6"/>
  <c r="F134" i="6"/>
  <c r="F122" i="6"/>
  <c r="F110" i="6"/>
  <c r="F158" i="6"/>
  <c r="F22" i="7"/>
  <c r="B58" i="8"/>
  <c r="F22" i="9"/>
  <c r="F86" i="6"/>
  <c r="F74" i="6"/>
  <c r="F62" i="6"/>
  <c r="B31" i="9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D8" i="9"/>
  <c r="C9" i="9"/>
  <c r="D18" i="8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D18" i="7"/>
  <c r="C19" i="7"/>
  <c r="F50" i="6"/>
  <c r="C7" i="6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H45" i="3" l="1"/>
  <c r="D80" i="12"/>
  <c r="C81" i="12"/>
  <c r="H29" i="3" s="1"/>
  <c r="H46" i="3" s="1"/>
  <c r="F96" i="10"/>
  <c r="D103" i="10"/>
  <c r="C104" i="10"/>
  <c r="G28" i="3" s="1"/>
  <c r="B59" i="8"/>
  <c r="B43" i="9"/>
  <c r="F34" i="9"/>
  <c r="F34" i="8"/>
  <c r="D9" i="9"/>
  <c r="C10" i="9"/>
  <c r="D19" i="8"/>
  <c r="F34" i="7"/>
  <c r="D19" i="7"/>
  <c r="C20" i="7"/>
  <c r="C58" i="6"/>
  <c r="C59" i="6" s="1"/>
  <c r="D57" i="6"/>
  <c r="D13" i="6"/>
  <c r="D21" i="6"/>
  <c r="D29" i="6"/>
  <c r="D37" i="6"/>
  <c r="D45" i="6"/>
  <c r="D53" i="6"/>
  <c r="D10" i="6"/>
  <c r="D18" i="6"/>
  <c r="D26" i="6"/>
  <c r="D34" i="6"/>
  <c r="D42" i="6"/>
  <c r="D54" i="6"/>
  <c r="D11" i="6"/>
  <c r="D19" i="6"/>
  <c r="D27" i="6"/>
  <c r="D35" i="6"/>
  <c r="D43" i="6"/>
  <c r="D52" i="6"/>
  <c r="D12" i="6"/>
  <c r="D20" i="6"/>
  <c r="D28" i="6"/>
  <c r="D36" i="6"/>
  <c r="D44" i="6"/>
  <c r="D51" i="6"/>
  <c r="D46" i="6"/>
  <c r="D9" i="6"/>
  <c r="D17" i="6"/>
  <c r="D25" i="6"/>
  <c r="D33" i="6"/>
  <c r="D41" i="6"/>
  <c r="D49" i="6"/>
  <c r="D56" i="6"/>
  <c r="D14" i="6"/>
  <c r="D22" i="6"/>
  <c r="D30" i="6"/>
  <c r="D38" i="6"/>
  <c r="D50" i="6"/>
  <c r="D7" i="6"/>
  <c r="D15" i="6"/>
  <c r="D23" i="6"/>
  <c r="D31" i="6"/>
  <c r="D39" i="6"/>
  <c r="D47" i="6"/>
  <c r="D55" i="6"/>
  <c r="D8" i="6"/>
  <c r="D16" i="6"/>
  <c r="D24" i="6"/>
  <c r="D32" i="6"/>
  <c r="D40" i="6"/>
  <c r="D48" i="6"/>
  <c r="C82" i="12" l="1"/>
  <c r="H30" i="3" s="1"/>
  <c r="H47" i="3" s="1"/>
  <c r="D81" i="12"/>
  <c r="C105" i="10"/>
  <c r="G29" i="3" s="1"/>
  <c r="D104" i="10"/>
  <c r="B60" i="8"/>
  <c r="B44" i="9"/>
  <c r="C60" i="6"/>
  <c r="D59" i="6"/>
  <c r="B44" i="7"/>
  <c r="D10" i="9"/>
  <c r="C11" i="9"/>
  <c r="D20" i="8"/>
  <c r="D20" i="7"/>
  <c r="C21" i="7"/>
  <c r="F55" i="6"/>
  <c r="D58" i="6"/>
  <c r="F52" i="6" s="1"/>
  <c r="D82" i="12" l="1"/>
  <c r="C83" i="12"/>
  <c r="H31" i="3" s="1"/>
  <c r="H48" i="3" s="1"/>
  <c r="C106" i="10"/>
  <c r="G30" i="3" s="1"/>
  <c r="D105" i="10"/>
  <c r="B61" i="8"/>
  <c r="B45" i="9"/>
  <c r="C61" i="6"/>
  <c r="D60" i="6"/>
  <c r="B45" i="7"/>
  <c r="D11" i="9"/>
  <c r="C12" i="9"/>
  <c r="D21" i="8"/>
  <c r="D21" i="7"/>
  <c r="C22" i="7"/>
  <c r="C84" i="12" l="1"/>
  <c r="H32" i="3" s="1"/>
  <c r="H49" i="3" s="1"/>
  <c r="D83" i="12"/>
  <c r="D106" i="10"/>
  <c r="C107" i="10"/>
  <c r="G31" i="3" s="1"/>
  <c r="B62" i="8"/>
  <c r="B46" i="9"/>
  <c r="C62" i="6"/>
  <c r="D61" i="6"/>
  <c r="B46" i="7"/>
  <c r="D12" i="9"/>
  <c r="C13" i="9"/>
  <c r="D22" i="8"/>
  <c r="C23" i="7"/>
  <c r="D22" i="7"/>
  <c r="D84" i="12" l="1"/>
  <c r="C85" i="12"/>
  <c r="H33" i="3" s="1"/>
  <c r="H50" i="3" s="1"/>
  <c r="C108" i="10"/>
  <c r="G32" i="3" s="1"/>
  <c r="D107" i="10"/>
  <c r="B63" i="8"/>
  <c r="B47" i="9"/>
  <c r="C63" i="6"/>
  <c r="D62" i="6"/>
  <c r="B47" i="7"/>
  <c r="D13" i="9"/>
  <c r="C14" i="9"/>
  <c r="D23" i="8"/>
  <c r="C24" i="7"/>
  <c r="D23" i="7"/>
  <c r="C86" i="12" l="1"/>
  <c r="H34" i="3" s="1"/>
  <c r="H51" i="3" s="1"/>
  <c r="D85" i="12"/>
  <c r="D108" i="10"/>
  <c r="C109" i="10"/>
  <c r="G33" i="3" s="1"/>
  <c r="B64" i="8"/>
  <c r="B48" i="9"/>
  <c r="C64" i="6"/>
  <c r="D63" i="6"/>
  <c r="B48" i="7"/>
  <c r="D14" i="9"/>
  <c r="C15" i="9"/>
  <c r="D24" i="8"/>
  <c r="C25" i="7"/>
  <c r="D24" i="7"/>
  <c r="D86" i="12" l="1"/>
  <c r="C87" i="12"/>
  <c r="H35" i="3" s="1"/>
  <c r="H52" i="3" s="1"/>
  <c r="C110" i="10"/>
  <c r="G34" i="3" s="1"/>
  <c r="D109" i="10"/>
  <c r="B65" i="8"/>
  <c r="B49" i="9"/>
  <c r="C65" i="6"/>
  <c r="D64" i="6"/>
  <c r="B49" i="7"/>
  <c r="D15" i="9"/>
  <c r="C16" i="9"/>
  <c r="D25" i="8"/>
  <c r="D25" i="7"/>
  <c r="C26" i="7"/>
  <c r="C88" i="12" l="1"/>
  <c r="H36" i="3" s="1"/>
  <c r="H53" i="3" s="1"/>
  <c r="D87" i="12"/>
  <c r="D110" i="10"/>
  <c r="C111" i="10"/>
  <c r="G35" i="3" s="1"/>
  <c r="B66" i="8"/>
  <c r="B50" i="9"/>
  <c r="C66" i="6"/>
  <c r="D65" i="6"/>
  <c r="B50" i="7"/>
  <c r="D16" i="9"/>
  <c r="C17" i="9"/>
  <c r="D26" i="8"/>
  <c r="D26" i="7"/>
  <c r="C27" i="7"/>
  <c r="D88" i="12" l="1"/>
  <c r="C89" i="12"/>
  <c r="H37" i="3" s="1"/>
  <c r="H54" i="3" s="1"/>
  <c r="C112" i="10"/>
  <c r="G36" i="3" s="1"/>
  <c r="D111" i="10"/>
  <c r="B67" i="8"/>
  <c r="F58" i="8"/>
  <c r="B51" i="9"/>
  <c r="C67" i="6"/>
  <c r="D66" i="6"/>
  <c r="B51" i="7"/>
  <c r="D17" i="9"/>
  <c r="C18" i="9"/>
  <c r="D27" i="8"/>
  <c r="C28" i="7"/>
  <c r="D27" i="7"/>
  <c r="C90" i="12" l="1"/>
  <c r="H38" i="3" s="1"/>
  <c r="D89" i="12"/>
  <c r="C113" i="10"/>
  <c r="G37" i="3" s="1"/>
  <c r="D112" i="10"/>
  <c r="B68" i="8"/>
  <c r="B52" i="9"/>
  <c r="C68" i="6"/>
  <c r="D67" i="6"/>
  <c r="B52" i="7"/>
  <c r="D18" i="9"/>
  <c r="C19" i="9"/>
  <c r="D28" i="8"/>
  <c r="C29" i="7"/>
  <c r="D28" i="7"/>
  <c r="H55" i="3" l="1"/>
  <c r="H56" i="3" s="1"/>
  <c r="K55" i="3" s="1"/>
  <c r="H59" i="3"/>
  <c r="H61" i="3" s="1"/>
  <c r="K60" i="3" s="1"/>
  <c r="H39" i="3"/>
  <c r="D90" i="12"/>
  <c r="F87" i="12"/>
  <c r="C91" i="12"/>
  <c r="D113" i="10"/>
  <c r="C114" i="10"/>
  <c r="G38" i="3" s="1"/>
  <c r="B69" i="8"/>
  <c r="B53" i="9"/>
  <c r="C69" i="6"/>
  <c r="D68" i="6"/>
  <c r="B53" i="7"/>
  <c r="D19" i="9"/>
  <c r="C20" i="9"/>
  <c r="D29" i="8"/>
  <c r="C30" i="7"/>
  <c r="C31" i="7" s="1"/>
  <c r="D29" i="7"/>
  <c r="D91" i="12" l="1"/>
  <c r="C92" i="12"/>
  <c r="F84" i="12"/>
  <c r="D114" i="10"/>
  <c r="F111" i="10"/>
  <c r="C115" i="10"/>
  <c r="B70" i="8"/>
  <c r="B54" i="9"/>
  <c r="C70" i="6"/>
  <c r="D69" i="6"/>
  <c r="B54" i="7"/>
  <c r="D31" i="8"/>
  <c r="D20" i="9"/>
  <c r="C21" i="9"/>
  <c r="D30" i="8"/>
  <c r="F24" i="8" s="1"/>
  <c r="F27" i="8"/>
  <c r="D31" i="7"/>
  <c r="C32" i="7"/>
  <c r="D30" i="7"/>
  <c r="F24" i="7" s="1"/>
  <c r="F27" i="7"/>
  <c r="C93" i="12" l="1"/>
  <c r="D92" i="12"/>
  <c r="C116" i="10"/>
  <c r="D115" i="10"/>
  <c r="F108" i="10"/>
  <c r="B71" i="8"/>
  <c r="B55" i="7"/>
  <c r="B55" i="9"/>
  <c r="F46" i="9"/>
  <c r="F67" i="6"/>
  <c r="C71" i="6"/>
  <c r="D70" i="6"/>
  <c r="F64" i="6" s="1"/>
  <c r="F46" i="7"/>
  <c r="D32" i="8"/>
  <c r="D21" i="9"/>
  <c r="C22" i="9"/>
  <c r="D32" i="7"/>
  <c r="C33" i="7"/>
  <c r="D93" i="12" l="1"/>
  <c r="C94" i="12"/>
  <c r="C117" i="10"/>
  <c r="D116" i="10"/>
  <c r="B72" i="8"/>
  <c r="B56" i="9"/>
  <c r="B56" i="7"/>
  <c r="C72" i="6"/>
  <c r="D71" i="6"/>
  <c r="D33" i="8"/>
  <c r="C23" i="9"/>
  <c r="D22" i="9"/>
  <c r="C34" i="7"/>
  <c r="D33" i="7"/>
  <c r="D94" i="12" l="1"/>
  <c r="C95" i="12"/>
  <c r="D117" i="10"/>
  <c r="C118" i="10"/>
  <c r="B73" i="8"/>
  <c r="B57" i="7"/>
  <c r="B57" i="9"/>
  <c r="C73" i="6"/>
  <c r="D72" i="6"/>
  <c r="D34" i="8"/>
  <c r="C24" i="9"/>
  <c r="D23" i="9"/>
  <c r="D34" i="7"/>
  <c r="C35" i="7"/>
  <c r="C96" i="12" l="1"/>
  <c r="D95" i="12"/>
  <c r="D118" i="10"/>
  <c r="C119" i="10"/>
  <c r="B74" i="8"/>
  <c r="B58" i="7"/>
  <c r="B58" i="9"/>
  <c r="C74" i="6"/>
  <c r="D73" i="6"/>
  <c r="D35" i="8"/>
  <c r="C25" i="9"/>
  <c r="D24" i="9"/>
  <c r="D35" i="7"/>
  <c r="C36" i="7"/>
  <c r="D96" i="12" l="1"/>
  <c r="C97" i="12"/>
  <c r="D119" i="10"/>
  <c r="C120" i="10"/>
  <c r="B75" i="8"/>
  <c r="B59" i="9"/>
  <c r="B59" i="7"/>
  <c r="C75" i="6"/>
  <c r="D74" i="6"/>
  <c r="D36" i="8"/>
  <c r="D25" i="9"/>
  <c r="C26" i="9"/>
  <c r="D36" i="7"/>
  <c r="C37" i="7"/>
  <c r="C98" i="12" l="1"/>
  <c r="D97" i="12"/>
  <c r="C121" i="10"/>
  <c r="D120" i="10"/>
  <c r="B76" i="8"/>
  <c r="B60" i="7"/>
  <c r="B60" i="9"/>
  <c r="C76" i="6"/>
  <c r="D75" i="6"/>
  <c r="D37" i="8"/>
  <c r="D26" i="9"/>
  <c r="C27" i="9"/>
  <c r="C38" i="7"/>
  <c r="D37" i="7"/>
  <c r="D98" i="12" l="1"/>
  <c r="C99" i="12"/>
  <c r="D121" i="10"/>
  <c r="C122" i="10"/>
  <c r="B77" i="8"/>
  <c r="B61" i="7"/>
  <c r="B61" i="9"/>
  <c r="C77" i="6"/>
  <c r="D76" i="6"/>
  <c r="D38" i="8"/>
  <c r="C28" i="9"/>
  <c r="D27" i="9"/>
  <c r="C39" i="7"/>
  <c r="D38" i="7"/>
  <c r="C100" i="12" l="1"/>
  <c r="D99" i="12"/>
  <c r="C123" i="10"/>
  <c r="D122" i="10"/>
  <c r="B78" i="8"/>
  <c r="B62" i="9"/>
  <c r="B62" i="7"/>
  <c r="C78" i="6"/>
  <c r="D77" i="6"/>
  <c r="D39" i="8"/>
  <c r="C29" i="9"/>
  <c r="D28" i="9"/>
  <c r="D39" i="7"/>
  <c r="C40" i="7"/>
  <c r="D100" i="12" l="1"/>
  <c r="C101" i="12"/>
  <c r="D123" i="10"/>
  <c r="C124" i="10"/>
  <c r="B79" i="8"/>
  <c r="F70" i="8"/>
  <c r="B63" i="7"/>
  <c r="B63" i="9"/>
  <c r="C79" i="6"/>
  <c r="D78" i="6"/>
  <c r="D40" i="8"/>
  <c r="C30" i="9"/>
  <c r="C31" i="9" s="1"/>
  <c r="D29" i="9"/>
  <c r="D40" i="7"/>
  <c r="C41" i="7"/>
  <c r="C102" i="12" l="1"/>
  <c r="D101" i="12"/>
  <c r="D124" i="10"/>
  <c r="C125" i="10"/>
  <c r="B80" i="8"/>
  <c r="B64" i="7"/>
  <c r="B64" i="9"/>
  <c r="C80" i="6"/>
  <c r="D79" i="6"/>
  <c r="D31" i="9"/>
  <c r="C32" i="9"/>
  <c r="D41" i="8"/>
  <c r="C43" i="8"/>
  <c r="D43" i="8" s="1"/>
  <c r="D30" i="9"/>
  <c r="F24" i="9" s="1"/>
  <c r="F27" i="9"/>
  <c r="D41" i="7"/>
  <c r="C42" i="7"/>
  <c r="C103" i="12" l="1"/>
  <c r="D102" i="12"/>
  <c r="F96" i="12" s="1"/>
  <c r="F99" i="12"/>
  <c r="D125" i="10"/>
  <c r="C126" i="10"/>
  <c r="B81" i="8"/>
  <c r="B65" i="9"/>
  <c r="B65" i="7"/>
  <c r="C81" i="6"/>
  <c r="D80" i="6"/>
  <c r="C43" i="7"/>
  <c r="D32" i="9"/>
  <c r="C33" i="9"/>
  <c r="F39" i="8"/>
  <c r="D42" i="8"/>
  <c r="F36" i="8" s="1"/>
  <c r="F39" i="7"/>
  <c r="D42" i="7"/>
  <c r="F36" i="7" s="1"/>
  <c r="D103" i="12" l="1"/>
  <c r="C104" i="12"/>
  <c r="D126" i="10"/>
  <c r="F120" i="10" s="1"/>
  <c r="F123" i="10"/>
  <c r="C127" i="10"/>
  <c r="B82" i="8"/>
  <c r="B66" i="7"/>
  <c r="B66" i="9"/>
  <c r="C44" i="8"/>
  <c r="C82" i="6"/>
  <c r="D81" i="6"/>
  <c r="C44" i="7"/>
  <c r="D43" i="7"/>
  <c r="D33" i="9"/>
  <c r="C34" i="9"/>
  <c r="G50" i="3"/>
  <c r="G51" i="3"/>
  <c r="G52" i="3"/>
  <c r="G53" i="3"/>
  <c r="G54" i="3"/>
  <c r="G59" i="3"/>
  <c r="G61" i="3" s="1"/>
  <c r="K59" i="3" s="1"/>
  <c r="D23" i="3"/>
  <c r="E74" i="2" s="1"/>
  <c r="E23" i="3"/>
  <c r="E75" i="2" s="1"/>
  <c r="G43" i="3"/>
  <c r="G44" i="3"/>
  <c r="G45" i="3"/>
  <c r="G46" i="3"/>
  <c r="G47" i="3"/>
  <c r="G48" i="3"/>
  <c r="G49" i="3"/>
  <c r="G39" i="3"/>
  <c r="B10" i="3"/>
  <c r="B26" i="3" s="1"/>
  <c r="B11" i="3"/>
  <c r="B27" i="3" s="1"/>
  <c r="B22" i="3"/>
  <c r="B38" i="3" s="1"/>
  <c r="B55" i="3" s="1"/>
  <c r="M79" i="2"/>
  <c r="C62" i="2"/>
  <c r="G62" i="2"/>
  <c r="N62" i="2"/>
  <c r="G63" i="2"/>
  <c r="G65" i="2"/>
  <c r="C105" i="12" l="1"/>
  <c r="D104" i="12"/>
  <c r="D127" i="10"/>
  <c r="C128" i="10"/>
  <c r="B67" i="9"/>
  <c r="B83" i="8"/>
  <c r="B67" i="7"/>
  <c r="B44" i="3"/>
  <c r="F23" i="3"/>
  <c r="F58" i="9"/>
  <c r="F58" i="7"/>
  <c r="C83" i="6"/>
  <c r="B43" i="3"/>
  <c r="D44" i="8"/>
  <c r="C45" i="8"/>
  <c r="F79" i="6"/>
  <c r="D82" i="6"/>
  <c r="F76" i="6" s="1"/>
  <c r="C45" i="7"/>
  <c r="D44" i="7"/>
  <c r="D34" i="9"/>
  <c r="C35" i="9"/>
  <c r="G23" i="3"/>
  <c r="K21" i="3" s="1"/>
  <c r="K23" i="3" s="1"/>
  <c r="G55" i="3"/>
  <c r="G56" i="3" s="1"/>
  <c r="K54" i="3" s="1"/>
  <c r="D105" i="12" l="1"/>
  <c r="C106" i="12"/>
  <c r="D128" i="10"/>
  <c r="C129" i="10"/>
  <c r="B68" i="9"/>
  <c r="B84" i="8"/>
  <c r="B68" i="7"/>
  <c r="E76" i="2"/>
  <c r="C84" i="6"/>
  <c r="D83" i="6"/>
  <c r="C46" i="8"/>
  <c r="D45" i="8"/>
  <c r="C46" i="7"/>
  <c r="D45" i="7"/>
  <c r="D35" i="9"/>
  <c r="C36" i="9"/>
  <c r="D106" i="12" l="1"/>
  <c r="C107" i="12"/>
  <c r="C130" i="10"/>
  <c r="D129" i="10"/>
  <c r="B69" i="9"/>
  <c r="B85" i="8"/>
  <c r="B69" i="7"/>
  <c r="C85" i="6"/>
  <c r="D84" i="6"/>
  <c r="D46" i="8"/>
  <c r="C47" i="8"/>
  <c r="C47" i="7"/>
  <c r="D46" i="7"/>
  <c r="D36" i="9"/>
  <c r="C37" i="9"/>
  <c r="D107" i="12" l="1"/>
  <c r="C108" i="12"/>
  <c r="D130" i="10"/>
  <c r="C131" i="10"/>
  <c r="B70" i="9"/>
  <c r="B86" i="8"/>
  <c r="B70" i="7"/>
  <c r="C86" i="6"/>
  <c r="D85" i="6"/>
  <c r="D47" i="8"/>
  <c r="C48" i="8"/>
  <c r="C48" i="7"/>
  <c r="D47" i="7"/>
  <c r="C38" i="9"/>
  <c r="D37" i="9"/>
  <c r="C109" i="12" l="1"/>
  <c r="D108" i="12"/>
  <c r="C132" i="10"/>
  <c r="D131" i="10"/>
  <c r="B71" i="9"/>
  <c r="B87" i="8"/>
  <c r="B71" i="7"/>
  <c r="C87" i="6"/>
  <c r="D86" i="6"/>
  <c r="D48" i="8"/>
  <c r="C49" i="8"/>
  <c r="C49" i="7"/>
  <c r="D48" i="7"/>
  <c r="C39" i="9"/>
  <c r="D38" i="9"/>
  <c r="D109" i="12" l="1"/>
  <c r="C110" i="12"/>
  <c r="D132" i="10"/>
  <c r="C133" i="10"/>
  <c r="B72" i="9"/>
  <c r="B88" i="8"/>
  <c r="B72" i="7"/>
  <c r="C88" i="6"/>
  <c r="D87" i="6"/>
  <c r="C50" i="8"/>
  <c r="D49" i="8"/>
  <c r="C50" i="7"/>
  <c r="D49" i="7"/>
  <c r="D39" i="9"/>
  <c r="C40" i="9"/>
  <c r="C111" i="12" l="1"/>
  <c r="D110" i="12"/>
  <c r="C134" i="10"/>
  <c r="D133" i="10"/>
  <c r="B73" i="9"/>
  <c r="B89" i="8"/>
  <c r="B73" i="7"/>
  <c r="C89" i="6"/>
  <c r="D88" i="6"/>
  <c r="D50" i="8"/>
  <c r="C51" i="8"/>
  <c r="C51" i="7"/>
  <c r="D50" i="7"/>
  <c r="D40" i="9"/>
  <c r="C41" i="9"/>
  <c r="D111" i="12" l="1"/>
  <c r="C112" i="12"/>
  <c r="D134" i="10"/>
  <c r="C135" i="10"/>
  <c r="B74" i="9"/>
  <c r="B90" i="8"/>
  <c r="B74" i="7"/>
  <c r="C90" i="6"/>
  <c r="D89" i="6"/>
  <c r="D51" i="8"/>
  <c r="C52" i="8"/>
  <c r="C52" i="7"/>
  <c r="D51" i="7"/>
  <c r="D41" i="9"/>
  <c r="C42" i="9"/>
  <c r="C113" i="12" l="1"/>
  <c r="D112" i="12"/>
  <c r="D135" i="10"/>
  <c r="C136" i="10"/>
  <c r="B75" i="9"/>
  <c r="B91" i="8"/>
  <c r="F82" i="8"/>
  <c r="B75" i="7"/>
  <c r="C91" i="6"/>
  <c r="D90" i="6"/>
  <c r="C43" i="9"/>
  <c r="C53" i="8"/>
  <c r="D52" i="8"/>
  <c r="C53" i="7"/>
  <c r="D52" i="7"/>
  <c r="F39" i="9"/>
  <c r="D42" i="9"/>
  <c r="F36" i="9" s="1"/>
  <c r="D113" i="12" l="1"/>
  <c r="C114" i="12"/>
  <c r="C137" i="10"/>
  <c r="D136" i="10"/>
  <c r="B76" i="9"/>
  <c r="B92" i="8"/>
  <c r="B76" i="7"/>
  <c r="C92" i="6"/>
  <c r="D91" i="6"/>
  <c r="C44" i="9"/>
  <c r="D43" i="9"/>
  <c r="D53" i="8"/>
  <c r="C54" i="8"/>
  <c r="C54" i="7"/>
  <c r="D53" i="7"/>
  <c r="F111" i="12" l="1"/>
  <c r="D114" i="12"/>
  <c r="F108" i="12" s="1"/>
  <c r="D137" i="10"/>
  <c r="C138" i="10"/>
  <c r="B77" i="9"/>
  <c r="B93" i="8"/>
  <c r="B77" i="7"/>
  <c r="C55" i="7"/>
  <c r="C55" i="8"/>
  <c r="C93" i="6"/>
  <c r="D92" i="6"/>
  <c r="C45" i="9"/>
  <c r="D44" i="9"/>
  <c r="F51" i="8"/>
  <c r="D54" i="8"/>
  <c r="F48" i="8" s="1"/>
  <c r="F51" i="7"/>
  <c r="D54" i="7"/>
  <c r="F48" i="7" s="1"/>
  <c r="F135" i="10" l="1"/>
  <c r="D138" i="10"/>
  <c r="F132" i="10" s="1"/>
  <c r="B78" i="9"/>
  <c r="B94" i="8"/>
  <c r="B78" i="7"/>
  <c r="C56" i="7"/>
  <c r="D55" i="7"/>
  <c r="C56" i="8"/>
  <c r="D55" i="8"/>
  <c r="C94" i="6"/>
  <c r="C95" i="6" s="1"/>
  <c r="D93" i="6"/>
  <c r="C46" i="9"/>
  <c r="D45" i="9"/>
  <c r="B79" i="9" l="1"/>
  <c r="F70" i="9"/>
  <c r="B95" i="8"/>
  <c r="B79" i="7"/>
  <c r="F70" i="7"/>
  <c r="C96" i="6"/>
  <c r="D95" i="6"/>
  <c r="C57" i="7"/>
  <c r="D56" i="7"/>
  <c r="D56" i="8"/>
  <c r="C57" i="8"/>
  <c r="F91" i="6"/>
  <c r="D94" i="6"/>
  <c r="C47" i="9"/>
  <c r="D46" i="9"/>
  <c r="B6" i="5"/>
  <c r="C23" i="3"/>
  <c r="E73" i="2" s="1"/>
  <c r="B80" i="9" l="1"/>
  <c r="B96" i="8"/>
  <c r="B80" i="7"/>
  <c r="F88" i="6"/>
  <c r="C97" i="6"/>
  <c r="D96" i="6"/>
  <c r="C58" i="7"/>
  <c r="D57" i="7"/>
  <c r="D57" i="8"/>
  <c r="C58" i="8"/>
  <c r="B93" i="5"/>
  <c r="B91" i="5"/>
  <c r="B89" i="5"/>
  <c r="B87" i="5"/>
  <c r="B94" i="5"/>
  <c r="B92" i="5"/>
  <c r="B90" i="5"/>
  <c r="B88" i="5"/>
  <c r="B86" i="5"/>
  <c r="B84" i="5"/>
  <c r="B83" i="5"/>
  <c r="B85" i="5"/>
  <c r="C48" i="9"/>
  <c r="D47" i="9"/>
  <c r="B58" i="5"/>
  <c r="C6" i="5"/>
  <c r="B69" i="5"/>
  <c r="B68" i="5"/>
  <c r="B67" i="5"/>
  <c r="B66" i="5"/>
  <c r="B65" i="5"/>
  <c r="B64" i="5"/>
  <c r="B63" i="5"/>
  <c r="B62" i="5"/>
  <c r="B61" i="5"/>
  <c r="B60" i="5"/>
  <c r="B81" i="5"/>
  <c r="B77" i="5"/>
  <c r="B73" i="5"/>
  <c r="B80" i="5"/>
  <c r="B76" i="5"/>
  <c r="B71" i="5"/>
  <c r="B72" i="5"/>
  <c r="B59" i="5"/>
  <c r="B50" i="5"/>
  <c r="B36" i="5"/>
  <c r="B38" i="5"/>
  <c r="B44" i="5"/>
  <c r="B28" i="5"/>
  <c r="B12" i="5"/>
  <c r="B43" i="5"/>
  <c r="B27" i="5"/>
  <c r="B11" i="5"/>
  <c r="B34" i="5"/>
  <c r="B14" i="5"/>
  <c r="B49" i="5"/>
  <c r="B33" i="5"/>
  <c r="B17" i="5"/>
  <c r="B54" i="5"/>
  <c r="B30" i="5"/>
  <c r="B40" i="5"/>
  <c r="B24" i="5"/>
  <c r="B8" i="5"/>
  <c r="B47" i="5"/>
  <c r="B31" i="5"/>
  <c r="B15" i="5"/>
  <c r="B18" i="5"/>
  <c r="B53" i="5"/>
  <c r="B37" i="5"/>
  <c r="B21" i="5"/>
  <c r="B57" i="5"/>
  <c r="B51" i="5"/>
  <c r="B20" i="5"/>
  <c r="B52" i="5"/>
  <c r="B35" i="5"/>
  <c r="B19" i="5"/>
  <c r="B22" i="5"/>
  <c r="B56" i="5"/>
  <c r="B41" i="5"/>
  <c r="B25" i="5"/>
  <c r="B9" i="5"/>
  <c r="B42" i="5"/>
  <c r="B48" i="5"/>
  <c r="B32" i="5"/>
  <c r="B16" i="5"/>
  <c r="B55" i="5"/>
  <c r="B39" i="5"/>
  <c r="B23" i="5"/>
  <c r="B26" i="5"/>
  <c r="B10" i="5"/>
  <c r="B45" i="5"/>
  <c r="B29" i="5"/>
  <c r="B13" i="5"/>
  <c r="B7" i="5"/>
  <c r="B46" i="5"/>
  <c r="B70" i="5"/>
  <c r="B79" i="5"/>
  <c r="B75" i="5"/>
  <c r="B82" i="5"/>
  <c r="B78" i="5"/>
  <c r="B74" i="5"/>
  <c r="B81" i="9" l="1"/>
  <c r="B97" i="8"/>
  <c r="B81" i="7"/>
  <c r="C98" i="6"/>
  <c r="D97" i="6"/>
  <c r="C59" i="7"/>
  <c r="D58" i="7"/>
  <c r="D58" i="8"/>
  <c r="C59" i="8"/>
  <c r="F86" i="5"/>
  <c r="C49" i="9"/>
  <c r="D48" i="9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D6" i="5"/>
  <c r="F74" i="5"/>
  <c r="F50" i="5"/>
  <c r="F62" i="5"/>
  <c r="B82" i="9" l="1"/>
  <c r="B98" i="8"/>
  <c r="B82" i="7"/>
  <c r="C99" i="6"/>
  <c r="D98" i="6"/>
  <c r="D9" i="5"/>
  <c r="C60" i="7"/>
  <c r="D59" i="7"/>
  <c r="D8" i="5"/>
  <c r="D14" i="5"/>
  <c r="D18" i="5"/>
  <c r="C60" i="8"/>
  <c r="D59" i="8"/>
  <c r="D11" i="5"/>
  <c r="C50" i="9"/>
  <c r="D49" i="9"/>
  <c r="D28" i="5"/>
  <c r="D20" i="5"/>
  <c r="D26" i="5"/>
  <c r="D50" i="5"/>
  <c r="D33" i="5"/>
  <c r="D38" i="5"/>
  <c r="D43" i="5"/>
  <c r="D40" i="5"/>
  <c r="D31" i="5"/>
  <c r="D37" i="5"/>
  <c r="D22" i="5"/>
  <c r="D16" i="5"/>
  <c r="D13" i="5"/>
  <c r="F55" i="5"/>
  <c r="C59" i="5"/>
  <c r="D36" i="5"/>
  <c r="D12" i="5"/>
  <c r="D34" i="5"/>
  <c r="D17" i="5"/>
  <c r="D24" i="5"/>
  <c r="D15" i="5"/>
  <c r="D21" i="5"/>
  <c r="D52" i="5"/>
  <c r="D56" i="5"/>
  <c r="D42" i="5"/>
  <c r="D55" i="5"/>
  <c r="D10" i="5"/>
  <c r="D7" i="5"/>
  <c r="D54" i="5"/>
  <c r="D57" i="5"/>
  <c r="D35" i="5"/>
  <c r="D41" i="5"/>
  <c r="D48" i="5"/>
  <c r="D39" i="5"/>
  <c r="D45" i="5"/>
  <c r="D58" i="5"/>
  <c r="D46" i="5"/>
  <c r="D44" i="5"/>
  <c r="D27" i="5"/>
  <c r="D49" i="5"/>
  <c r="D30" i="5"/>
  <c r="D47" i="5"/>
  <c r="D53" i="5"/>
  <c r="D51" i="5"/>
  <c r="D19" i="5"/>
  <c r="D25" i="5"/>
  <c r="D32" i="5"/>
  <c r="D23" i="5"/>
  <c r="D29" i="5"/>
  <c r="B83" i="9" l="1"/>
  <c r="B99" i="8"/>
  <c r="B83" i="7"/>
  <c r="C100" i="6"/>
  <c r="D99" i="6"/>
  <c r="C61" i="7"/>
  <c r="D60" i="7"/>
  <c r="C61" i="8"/>
  <c r="D60" i="8"/>
  <c r="C51" i="9"/>
  <c r="D50" i="9"/>
  <c r="F52" i="5"/>
  <c r="C60" i="5"/>
  <c r="D59" i="5"/>
  <c r="B84" i="9" l="1"/>
  <c r="B100" i="8"/>
  <c r="B84" i="7"/>
  <c r="C101" i="6"/>
  <c r="D100" i="6"/>
  <c r="C62" i="7"/>
  <c r="D61" i="7"/>
  <c r="C62" i="8"/>
  <c r="D61" i="8"/>
  <c r="D51" i="9"/>
  <c r="C52" i="9"/>
  <c r="C61" i="5"/>
  <c r="D60" i="5"/>
  <c r="B85" i="9" l="1"/>
  <c r="B101" i="8"/>
  <c r="B85" i="7"/>
  <c r="C102" i="6"/>
  <c r="D101" i="6"/>
  <c r="C63" i="7"/>
  <c r="D62" i="7"/>
  <c r="C63" i="8"/>
  <c r="D62" i="8"/>
  <c r="C53" i="9"/>
  <c r="D52" i="9"/>
  <c r="C62" i="5"/>
  <c r="D61" i="5"/>
  <c r="B86" i="9" l="1"/>
  <c r="B102" i="8"/>
  <c r="B86" i="7"/>
  <c r="C103" i="6"/>
  <c r="D102" i="6"/>
  <c r="C64" i="7"/>
  <c r="D63" i="7"/>
  <c r="C64" i="8"/>
  <c r="D63" i="8"/>
  <c r="C54" i="9"/>
  <c r="D53" i="9"/>
  <c r="C63" i="5"/>
  <c r="D62" i="5"/>
  <c r="B87" i="9" l="1"/>
  <c r="B103" i="8"/>
  <c r="F94" i="8"/>
  <c r="B87" i="7"/>
  <c r="C104" i="6"/>
  <c r="D103" i="6"/>
  <c r="C55" i="9"/>
  <c r="C65" i="7"/>
  <c r="D64" i="7"/>
  <c r="C65" i="8"/>
  <c r="D64" i="8"/>
  <c r="F51" i="9"/>
  <c r="D54" i="9"/>
  <c r="C64" i="5"/>
  <c r="D63" i="5"/>
  <c r="B88" i="9" l="1"/>
  <c r="B104" i="8"/>
  <c r="B88" i="7"/>
  <c r="C105" i="6"/>
  <c r="D104" i="6"/>
  <c r="C66" i="7"/>
  <c r="C67" i="7" s="1"/>
  <c r="D65" i="7"/>
  <c r="F48" i="9"/>
  <c r="C56" i="9"/>
  <c r="D55" i="9"/>
  <c r="D65" i="8"/>
  <c r="C66" i="8"/>
  <c r="C67" i="8" s="1"/>
  <c r="C65" i="5"/>
  <c r="D64" i="5"/>
  <c r="B89" i="9" l="1"/>
  <c r="B105" i="8"/>
  <c r="C68" i="8"/>
  <c r="D67" i="8"/>
  <c r="C68" i="7"/>
  <c r="D67" i="7"/>
  <c r="B89" i="7"/>
  <c r="C106" i="6"/>
  <c r="D105" i="6"/>
  <c r="C57" i="9"/>
  <c r="D56" i="9"/>
  <c r="F63" i="7"/>
  <c r="D66" i="7"/>
  <c r="F63" i="8"/>
  <c r="D66" i="8"/>
  <c r="C66" i="5"/>
  <c r="D65" i="5"/>
  <c r="B90" i="9" l="1"/>
  <c r="F60" i="8"/>
  <c r="C69" i="8"/>
  <c r="D68" i="8"/>
  <c r="B106" i="8"/>
  <c r="B90" i="7"/>
  <c r="F60" i="7"/>
  <c r="C69" i="7"/>
  <c r="D68" i="7"/>
  <c r="F103" i="6"/>
  <c r="C107" i="6"/>
  <c r="D106" i="6"/>
  <c r="C58" i="9"/>
  <c r="D57" i="9"/>
  <c r="C67" i="5"/>
  <c r="D66" i="5"/>
  <c r="B91" i="9" l="1"/>
  <c r="F82" i="9"/>
  <c r="C70" i="8"/>
  <c r="D69" i="8"/>
  <c r="B107" i="8"/>
  <c r="B91" i="7"/>
  <c r="F82" i="7"/>
  <c r="C70" i="7"/>
  <c r="D69" i="7"/>
  <c r="C108" i="6"/>
  <c r="D107" i="6"/>
  <c r="F100" i="6"/>
  <c r="D58" i="9"/>
  <c r="C59" i="9"/>
  <c r="C68" i="5"/>
  <c r="D67" i="5"/>
  <c r="B92" i="9" l="1"/>
  <c r="B108" i="8"/>
  <c r="C71" i="8"/>
  <c r="D70" i="8"/>
  <c r="C71" i="7"/>
  <c r="D70" i="7"/>
  <c r="B92" i="7"/>
  <c r="C109" i="6"/>
  <c r="D108" i="6"/>
  <c r="C60" i="9"/>
  <c r="D59" i="9"/>
  <c r="C69" i="5"/>
  <c r="D68" i="5"/>
  <c r="B93" i="9" l="1"/>
  <c r="C72" i="8"/>
  <c r="D71" i="8"/>
  <c r="B109" i="8"/>
  <c r="B93" i="7"/>
  <c r="C72" i="7"/>
  <c r="D71" i="7"/>
  <c r="C110" i="6"/>
  <c r="D109" i="6"/>
  <c r="C61" i="9"/>
  <c r="D60" i="9"/>
  <c r="C70" i="5"/>
  <c r="D69" i="5"/>
  <c r="B94" i="9" l="1"/>
  <c r="B110" i="8"/>
  <c r="C73" i="8"/>
  <c r="D72" i="8"/>
  <c r="C73" i="7"/>
  <c r="D72" i="7"/>
  <c r="B94" i="7"/>
  <c r="C111" i="6"/>
  <c r="D110" i="6"/>
  <c r="C62" i="9"/>
  <c r="D61" i="9"/>
  <c r="F67" i="5"/>
  <c r="C71" i="5"/>
  <c r="D70" i="5"/>
  <c r="B95" i="9" l="1"/>
  <c r="C74" i="8"/>
  <c r="D73" i="8"/>
  <c r="B111" i="8"/>
  <c r="B95" i="7"/>
  <c r="C74" i="7"/>
  <c r="D73" i="7"/>
  <c r="C112" i="6"/>
  <c r="D111" i="6"/>
  <c r="C63" i="9"/>
  <c r="D62" i="9"/>
  <c r="F64" i="5"/>
  <c r="C72" i="5"/>
  <c r="D71" i="5"/>
  <c r="B96" i="9" l="1"/>
  <c r="B112" i="8"/>
  <c r="C75" i="8"/>
  <c r="D74" i="8"/>
  <c r="C75" i="7"/>
  <c r="D74" i="7"/>
  <c r="B96" i="7"/>
  <c r="C113" i="6"/>
  <c r="D112" i="6"/>
  <c r="C64" i="9"/>
  <c r="D63" i="9"/>
  <c r="C73" i="5"/>
  <c r="D72" i="5"/>
  <c r="B97" i="9" l="1"/>
  <c r="C76" i="8"/>
  <c r="D75" i="8"/>
  <c r="B113" i="8"/>
  <c r="B97" i="7"/>
  <c r="C76" i="7"/>
  <c r="D75" i="7"/>
  <c r="C114" i="6"/>
  <c r="D113" i="6"/>
  <c r="C65" i="9"/>
  <c r="D64" i="9"/>
  <c r="C74" i="5"/>
  <c r="D73" i="5"/>
  <c r="B98" i="9" l="1"/>
  <c r="B114" i="8"/>
  <c r="C77" i="8"/>
  <c r="D76" i="8"/>
  <c r="B98" i="7"/>
  <c r="C77" i="7"/>
  <c r="D76" i="7"/>
  <c r="C115" i="6"/>
  <c r="D114" i="6"/>
  <c r="C66" i="9"/>
  <c r="C67" i="9" s="1"/>
  <c r="D65" i="9"/>
  <c r="C75" i="5"/>
  <c r="D74" i="5"/>
  <c r="C68" i="9" l="1"/>
  <c r="D67" i="9"/>
  <c r="B99" i="9"/>
  <c r="C78" i="8"/>
  <c r="D77" i="8"/>
  <c r="B115" i="8"/>
  <c r="F106" i="8"/>
  <c r="C78" i="7"/>
  <c r="D77" i="7"/>
  <c r="B99" i="7"/>
  <c r="C116" i="6"/>
  <c r="D115" i="6"/>
  <c r="F63" i="9"/>
  <c r="D66" i="9"/>
  <c r="C76" i="5"/>
  <c r="D75" i="5"/>
  <c r="B100" i="9" l="1"/>
  <c r="F60" i="9"/>
  <c r="C69" i="9"/>
  <c r="D68" i="9"/>
  <c r="B116" i="8"/>
  <c r="F75" i="8"/>
  <c r="C79" i="8"/>
  <c r="D78" i="8"/>
  <c r="B100" i="7"/>
  <c r="F75" i="7"/>
  <c r="C79" i="7"/>
  <c r="D78" i="7"/>
  <c r="C117" i="6"/>
  <c r="D116" i="6"/>
  <c r="C77" i="5"/>
  <c r="D76" i="5"/>
  <c r="B101" i="9" l="1"/>
  <c r="C70" i="9"/>
  <c r="D69" i="9"/>
  <c r="F72" i="8"/>
  <c r="C80" i="8"/>
  <c r="D79" i="8"/>
  <c r="B117" i="8"/>
  <c r="F72" i="7"/>
  <c r="C80" i="7"/>
  <c r="D79" i="7"/>
  <c r="B101" i="7"/>
  <c r="C118" i="6"/>
  <c r="D117" i="6"/>
  <c r="C78" i="5"/>
  <c r="D77" i="5"/>
  <c r="C71" i="9" l="1"/>
  <c r="D70" i="9"/>
  <c r="B102" i="9"/>
  <c r="B118" i="8"/>
  <c r="C81" i="8"/>
  <c r="D80" i="8"/>
  <c r="B102" i="7"/>
  <c r="C81" i="7"/>
  <c r="D80" i="7"/>
  <c r="F115" i="6"/>
  <c r="C119" i="6"/>
  <c r="D118" i="6"/>
  <c r="C79" i="5"/>
  <c r="D78" i="5"/>
  <c r="B103" i="9" l="1"/>
  <c r="F94" i="9"/>
  <c r="C72" i="9"/>
  <c r="D71" i="9"/>
  <c r="C82" i="8"/>
  <c r="D81" i="8"/>
  <c r="B119" i="8"/>
  <c r="C82" i="7"/>
  <c r="D81" i="7"/>
  <c r="B103" i="7"/>
  <c r="F94" i="7"/>
  <c r="F112" i="6"/>
  <c r="C120" i="6"/>
  <c r="D119" i="6"/>
  <c r="C80" i="5"/>
  <c r="D79" i="5"/>
  <c r="C73" i="9" l="1"/>
  <c r="D72" i="9"/>
  <c r="B104" i="9"/>
  <c r="C83" i="8"/>
  <c r="D82" i="8"/>
  <c r="B120" i="8"/>
  <c r="C83" i="7"/>
  <c r="D82" i="7"/>
  <c r="B104" i="7"/>
  <c r="C121" i="6"/>
  <c r="D120" i="6"/>
  <c r="C81" i="5"/>
  <c r="D80" i="5"/>
  <c r="B105" i="9" l="1"/>
  <c r="C74" i="9"/>
  <c r="D73" i="9"/>
  <c r="B121" i="8"/>
  <c r="C84" i="8"/>
  <c r="D83" i="8"/>
  <c r="C84" i="7"/>
  <c r="D83" i="7"/>
  <c r="B105" i="7"/>
  <c r="C122" i="6"/>
  <c r="D121" i="6"/>
  <c r="C82" i="5"/>
  <c r="D81" i="5"/>
  <c r="C75" i="9" l="1"/>
  <c r="D74" i="9"/>
  <c r="B106" i="9"/>
  <c r="C85" i="8"/>
  <c r="D84" i="8"/>
  <c r="B122" i="8"/>
  <c r="C85" i="7"/>
  <c r="D84" i="7"/>
  <c r="B106" i="7"/>
  <c r="C123" i="6"/>
  <c r="D122" i="6"/>
  <c r="C83" i="5"/>
  <c r="F79" i="5"/>
  <c r="D82" i="5"/>
  <c r="F76" i="5" s="1"/>
  <c r="B107" i="9" l="1"/>
  <c r="C76" i="9"/>
  <c r="D75" i="9"/>
  <c r="B123" i="8"/>
  <c r="C86" i="8"/>
  <c r="D85" i="8"/>
  <c r="B107" i="7"/>
  <c r="C86" i="7"/>
  <c r="D85" i="7"/>
  <c r="C124" i="6"/>
  <c r="D123" i="6"/>
  <c r="C84" i="5"/>
  <c r="D83" i="5"/>
  <c r="D17" i="11"/>
  <c r="F10" i="11"/>
  <c r="C77" i="9" l="1"/>
  <c r="D76" i="9"/>
  <c r="B108" i="9"/>
  <c r="C87" i="8"/>
  <c r="D86" i="8"/>
  <c r="B124" i="8"/>
  <c r="C87" i="7"/>
  <c r="D86" i="7"/>
  <c r="B108" i="7"/>
  <c r="C125" i="6"/>
  <c r="D124" i="6"/>
  <c r="C85" i="5"/>
  <c r="D84" i="5"/>
  <c r="C18" i="11"/>
  <c r="B109" i="9" l="1"/>
  <c r="C78" i="9"/>
  <c r="D77" i="9"/>
  <c r="B125" i="8"/>
  <c r="C88" i="8"/>
  <c r="D87" i="8"/>
  <c r="C88" i="7"/>
  <c r="D87" i="7"/>
  <c r="B109" i="7"/>
  <c r="C126" i="6"/>
  <c r="D125" i="6"/>
  <c r="C86" i="5"/>
  <c r="D85" i="5"/>
  <c r="D18" i="11"/>
  <c r="F12" i="11" s="1"/>
  <c r="F15" i="11"/>
  <c r="C19" i="11"/>
  <c r="F75" i="9" l="1"/>
  <c r="C79" i="9"/>
  <c r="D78" i="9"/>
  <c r="B110" i="9"/>
  <c r="C89" i="8"/>
  <c r="D88" i="8"/>
  <c r="B126" i="8"/>
  <c r="C89" i="7"/>
  <c r="D88" i="7"/>
  <c r="B110" i="7"/>
  <c r="C127" i="6"/>
  <c r="D126" i="6"/>
  <c r="C87" i="5"/>
  <c r="D86" i="5"/>
  <c r="C20" i="11"/>
  <c r="D19" i="11"/>
  <c r="F72" i="9" l="1"/>
  <c r="C80" i="9"/>
  <c r="D79" i="9"/>
  <c r="B111" i="9"/>
  <c r="B127" i="8"/>
  <c r="F118" i="8"/>
  <c r="C90" i="8"/>
  <c r="D89" i="8"/>
  <c r="B111" i="7"/>
  <c r="C90" i="7"/>
  <c r="D89" i="7"/>
  <c r="C128" i="6"/>
  <c r="D127" i="6"/>
  <c r="C21" i="11"/>
  <c r="C88" i="5"/>
  <c r="D87" i="5"/>
  <c r="D20" i="11"/>
  <c r="C81" i="9" l="1"/>
  <c r="D80" i="9"/>
  <c r="B112" i="9"/>
  <c r="C91" i="8"/>
  <c r="F87" i="8"/>
  <c r="D90" i="8"/>
  <c r="B128" i="8"/>
  <c r="F87" i="7"/>
  <c r="C91" i="7"/>
  <c r="D90" i="7"/>
  <c r="B112" i="7"/>
  <c r="C129" i="6"/>
  <c r="D128" i="6"/>
  <c r="C22" i="11"/>
  <c r="D21" i="11"/>
  <c r="C89" i="5"/>
  <c r="D88" i="5"/>
  <c r="C82" i="9" l="1"/>
  <c r="D81" i="9"/>
  <c r="B113" i="9"/>
  <c r="F84" i="8"/>
  <c r="B129" i="8"/>
  <c r="C92" i="8"/>
  <c r="D91" i="8"/>
  <c r="F84" i="7"/>
  <c r="C92" i="7"/>
  <c r="D91" i="7"/>
  <c r="B113" i="7"/>
  <c r="C130" i="6"/>
  <c r="D26" i="3" s="1"/>
  <c r="D43" i="3" s="1"/>
  <c r="D129" i="6"/>
  <c r="C23" i="11"/>
  <c r="D22" i="11"/>
  <c r="C90" i="5"/>
  <c r="D89" i="5"/>
  <c r="C83" i="9" l="1"/>
  <c r="D82" i="9"/>
  <c r="B114" i="9"/>
  <c r="B130" i="8"/>
  <c r="C93" i="8"/>
  <c r="D92" i="8"/>
  <c r="C93" i="7"/>
  <c r="D92" i="7"/>
  <c r="B114" i="7"/>
  <c r="F127" i="6"/>
  <c r="C131" i="6"/>
  <c r="D27" i="3" s="1"/>
  <c r="D44" i="3" s="1"/>
  <c r="D130" i="6"/>
  <c r="C24" i="11"/>
  <c r="D23" i="11"/>
  <c r="C91" i="5"/>
  <c r="D90" i="5"/>
  <c r="B115" i="9" l="1"/>
  <c r="F106" i="9"/>
  <c r="C84" i="9"/>
  <c r="D83" i="9"/>
  <c r="B131" i="8"/>
  <c r="C94" i="8"/>
  <c r="D93" i="8"/>
  <c r="C94" i="7"/>
  <c r="D93" i="7"/>
  <c r="B115" i="7"/>
  <c r="F106" i="7"/>
  <c r="C132" i="6"/>
  <c r="D28" i="3" s="1"/>
  <c r="D45" i="3" s="1"/>
  <c r="D131" i="6"/>
  <c r="F124" i="6"/>
  <c r="D24" i="11"/>
  <c r="C25" i="11"/>
  <c r="C92" i="5"/>
  <c r="D91" i="5"/>
  <c r="B116" i="9" l="1"/>
  <c r="C85" i="9"/>
  <c r="D84" i="9"/>
  <c r="B132" i="8"/>
  <c r="C95" i="8"/>
  <c r="D94" i="8"/>
  <c r="C95" i="7"/>
  <c r="D94" i="7"/>
  <c r="B116" i="7"/>
  <c r="C133" i="6"/>
  <c r="D29" i="3" s="1"/>
  <c r="D46" i="3" s="1"/>
  <c r="D132" i="6"/>
  <c r="C26" i="11"/>
  <c r="D26" i="11" s="1"/>
  <c r="D25" i="11"/>
  <c r="C93" i="5"/>
  <c r="D92" i="5"/>
  <c r="B117" i="9" l="1"/>
  <c r="C86" i="9"/>
  <c r="D85" i="9"/>
  <c r="C96" i="8"/>
  <c r="D95" i="8"/>
  <c r="B133" i="8"/>
  <c r="B117" i="7"/>
  <c r="D95" i="7"/>
  <c r="C96" i="7"/>
  <c r="C134" i="6"/>
  <c r="D30" i="3" s="1"/>
  <c r="D47" i="3" s="1"/>
  <c r="D133" i="6"/>
  <c r="C27" i="11"/>
  <c r="C94" i="5"/>
  <c r="C95" i="5" s="1"/>
  <c r="D93" i="5"/>
  <c r="C87" i="9" l="1"/>
  <c r="D86" i="9"/>
  <c r="B118" i="9"/>
  <c r="B134" i="8"/>
  <c r="C97" i="8"/>
  <c r="D96" i="8"/>
  <c r="C97" i="7"/>
  <c r="D96" i="7"/>
  <c r="B118" i="7"/>
  <c r="C96" i="5"/>
  <c r="D95" i="5"/>
  <c r="C135" i="6"/>
  <c r="D31" i="3" s="1"/>
  <c r="D48" i="3" s="1"/>
  <c r="D134" i="6"/>
  <c r="C28" i="11"/>
  <c r="C29" i="11" s="1"/>
  <c r="D27" i="11"/>
  <c r="F91" i="5"/>
  <c r="D94" i="5"/>
  <c r="D28" i="11" l="1"/>
  <c r="B119" i="9"/>
  <c r="C88" i="9"/>
  <c r="D87" i="9"/>
  <c r="C98" i="8"/>
  <c r="D97" i="8"/>
  <c r="B135" i="8"/>
  <c r="B119" i="7"/>
  <c r="C98" i="7"/>
  <c r="D97" i="7"/>
  <c r="F88" i="5"/>
  <c r="C97" i="5"/>
  <c r="D96" i="5"/>
  <c r="C136" i="6"/>
  <c r="D32" i="3" s="1"/>
  <c r="D49" i="3" s="1"/>
  <c r="D135" i="6"/>
  <c r="D29" i="11"/>
  <c r="B120" i="9" l="1"/>
  <c r="C89" i="9"/>
  <c r="D88" i="9"/>
  <c r="B136" i="8"/>
  <c r="C99" i="8"/>
  <c r="D98" i="8"/>
  <c r="B120" i="7"/>
  <c r="C99" i="7"/>
  <c r="D98" i="7"/>
  <c r="D97" i="5"/>
  <c r="C98" i="5"/>
  <c r="C137" i="6"/>
  <c r="D33" i="3" s="1"/>
  <c r="D50" i="3" s="1"/>
  <c r="D136" i="6"/>
  <c r="F22" i="11"/>
  <c r="C30" i="11"/>
  <c r="C31" i="11" s="1"/>
  <c r="C32" i="11" l="1"/>
  <c r="D31" i="11"/>
  <c r="C90" i="9"/>
  <c r="D89" i="9"/>
  <c r="B121" i="9"/>
  <c r="C100" i="8"/>
  <c r="D99" i="8"/>
  <c r="B137" i="8"/>
  <c r="C100" i="7"/>
  <c r="D99" i="7"/>
  <c r="B121" i="7"/>
  <c r="D98" i="5"/>
  <c r="C99" i="5"/>
  <c r="C138" i="6"/>
  <c r="D34" i="3" s="1"/>
  <c r="D51" i="3" s="1"/>
  <c r="D137" i="6"/>
  <c r="F27" i="11"/>
  <c r="E77" i="2"/>
  <c r="D30" i="11"/>
  <c r="D32" i="11" l="1"/>
  <c r="C33" i="11"/>
  <c r="B122" i="9"/>
  <c r="C91" i="9"/>
  <c r="F87" i="9"/>
  <c r="D90" i="9"/>
  <c r="B138" i="8"/>
  <c r="C101" i="8"/>
  <c r="D100" i="8"/>
  <c r="B122" i="7"/>
  <c r="C101" i="7"/>
  <c r="D100" i="7"/>
  <c r="C100" i="5"/>
  <c r="D99" i="5"/>
  <c r="C139" i="6"/>
  <c r="D35" i="3" s="1"/>
  <c r="D52" i="3" s="1"/>
  <c r="D138" i="6"/>
  <c r="F24" i="11"/>
  <c r="E79" i="2"/>
  <c r="C34" i="11" l="1"/>
  <c r="D33" i="11"/>
  <c r="C92" i="9"/>
  <c r="D91" i="9"/>
  <c r="F84" i="9"/>
  <c r="B123" i="9"/>
  <c r="C102" i="8"/>
  <c r="D101" i="8"/>
  <c r="F130" i="8"/>
  <c r="C102" i="7"/>
  <c r="E26" i="3" s="1"/>
  <c r="E43" i="3" s="1"/>
  <c r="D101" i="7"/>
  <c r="B123" i="7"/>
  <c r="D100" i="5"/>
  <c r="C101" i="5"/>
  <c r="C140" i="6"/>
  <c r="D36" i="3" s="1"/>
  <c r="D53" i="3" s="1"/>
  <c r="D139" i="6"/>
  <c r="D34" i="11" l="1"/>
  <c r="C35" i="11"/>
  <c r="B124" i="9"/>
  <c r="C93" i="9"/>
  <c r="D92" i="9"/>
  <c r="C103" i="8"/>
  <c r="F99" i="8"/>
  <c r="D102" i="8"/>
  <c r="B124" i="7"/>
  <c r="F99" i="7"/>
  <c r="C103" i="7"/>
  <c r="E27" i="3" s="1"/>
  <c r="E44" i="3" s="1"/>
  <c r="D102" i="7"/>
  <c r="C102" i="5"/>
  <c r="D101" i="5"/>
  <c r="C141" i="6"/>
  <c r="D37" i="3" s="1"/>
  <c r="D54" i="3" s="1"/>
  <c r="D140" i="6"/>
  <c r="C36" i="11" l="1"/>
  <c r="D35" i="11"/>
  <c r="C94" i="9"/>
  <c r="D93" i="9"/>
  <c r="B125" i="9"/>
  <c r="F96" i="8"/>
  <c r="C104" i="8"/>
  <c r="D103" i="8"/>
  <c r="C104" i="7"/>
  <c r="E28" i="3" s="1"/>
  <c r="D103" i="7"/>
  <c r="F96" i="7"/>
  <c r="B125" i="7"/>
  <c r="D102" i="5"/>
  <c r="C103" i="5"/>
  <c r="C142" i="6"/>
  <c r="D38" i="3" s="1"/>
  <c r="D141" i="6"/>
  <c r="D59" i="3" l="1"/>
  <c r="D61" i="3" s="1"/>
  <c r="K74" i="2" s="1"/>
  <c r="D55" i="3"/>
  <c r="D56" i="3" s="1"/>
  <c r="H74" i="2" s="1"/>
  <c r="D39" i="3"/>
  <c r="E45" i="3"/>
  <c r="D36" i="11"/>
  <c r="C37" i="11"/>
  <c r="C95" i="9"/>
  <c r="D94" i="9"/>
  <c r="B126" i="9"/>
  <c r="D104" i="8"/>
  <c r="C105" i="8"/>
  <c r="B126" i="7"/>
  <c r="C105" i="7"/>
  <c r="E29" i="3" s="1"/>
  <c r="E46" i="3" s="1"/>
  <c r="D104" i="7"/>
  <c r="C104" i="5"/>
  <c r="D103" i="5"/>
  <c r="C143" i="6"/>
  <c r="F139" i="6"/>
  <c r="D142" i="6"/>
  <c r="C38" i="11" l="1"/>
  <c r="D37" i="11"/>
  <c r="B127" i="9"/>
  <c r="F118" i="9"/>
  <c r="C96" i="9"/>
  <c r="D95" i="9"/>
  <c r="C106" i="8"/>
  <c r="D105" i="8"/>
  <c r="C106" i="7"/>
  <c r="E30" i="3" s="1"/>
  <c r="E47" i="3" s="1"/>
  <c r="D105" i="7"/>
  <c r="B127" i="7"/>
  <c r="F118" i="7"/>
  <c r="C105" i="5"/>
  <c r="D104" i="5"/>
  <c r="F136" i="6"/>
  <c r="C144" i="6"/>
  <c r="D143" i="6"/>
  <c r="D38" i="11" l="1"/>
  <c r="C39" i="11"/>
  <c r="C97" i="9"/>
  <c r="D96" i="9"/>
  <c r="B128" i="9"/>
  <c r="C107" i="8"/>
  <c r="D106" i="8"/>
  <c r="B128" i="7"/>
  <c r="D106" i="7"/>
  <c r="C107" i="7"/>
  <c r="E31" i="3" s="1"/>
  <c r="E48" i="3" s="1"/>
  <c r="C106" i="5"/>
  <c r="D105" i="5"/>
  <c r="C145" i="6"/>
  <c r="D144" i="6"/>
  <c r="D39" i="11" l="1"/>
  <c r="C40" i="11"/>
  <c r="B129" i="9"/>
  <c r="C98" i="9"/>
  <c r="D97" i="9"/>
  <c r="C108" i="8"/>
  <c r="D107" i="8"/>
  <c r="B129" i="7"/>
  <c r="D107" i="7"/>
  <c r="C108" i="7"/>
  <c r="E32" i="3" s="1"/>
  <c r="E49" i="3" s="1"/>
  <c r="D106" i="5"/>
  <c r="F103" i="5"/>
  <c r="C107" i="5"/>
  <c r="C146" i="6"/>
  <c r="D145" i="6"/>
  <c r="C41" i="11" l="1"/>
  <c r="D40" i="11"/>
  <c r="C99" i="9"/>
  <c r="D98" i="9"/>
  <c r="B130" i="9"/>
  <c r="C109" i="8"/>
  <c r="D108" i="8"/>
  <c r="C109" i="7"/>
  <c r="E33" i="3" s="1"/>
  <c r="E50" i="3" s="1"/>
  <c r="D108" i="7"/>
  <c r="B130" i="7"/>
  <c r="C108" i="5"/>
  <c r="D107" i="5"/>
  <c r="F100" i="5"/>
  <c r="C147" i="6"/>
  <c r="D146" i="6"/>
  <c r="C42" i="11" l="1"/>
  <c r="D41" i="11"/>
  <c r="B131" i="9"/>
  <c r="C100" i="9"/>
  <c r="D99" i="9"/>
  <c r="C110" i="8"/>
  <c r="D109" i="8"/>
  <c r="B131" i="7"/>
  <c r="C110" i="7"/>
  <c r="E34" i="3" s="1"/>
  <c r="E51" i="3" s="1"/>
  <c r="D109" i="7"/>
  <c r="C109" i="5"/>
  <c r="D108" i="5"/>
  <c r="C148" i="6"/>
  <c r="D147" i="6"/>
  <c r="C43" i="11" l="1"/>
  <c r="F39" i="11"/>
  <c r="D42" i="11"/>
  <c r="C101" i="9"/>
  <c r="D100" i="9"/>
  <c r="B132" i="9"/>
  <c r="C111" i="8"/>
  <c r="D110" i="8"/>
  <c r="B132" i="7"/>
  <c r="C111" i="7"/>
  <c r="E35" i="3" s="1"/>
  <c r="E52" i="3" s="1"/>
  <c r="D110" i="7"/>
  <c r="C110" i="5"/>
  <c r="D109" i="5"/>
  <c r="C149" i="6"/>
  <c r="D148" i="6"/>
  <c r="D43" i="11" l="1"/>
  <c r="C44" i="11"/>
  <c r="F36" i="11"/>
  <c r="B133" i="9"/>
  <c r="C102" i="9"/>
  <c r="F26" i="3" s="1"/>
  <c r="F43" i="3" s="1"/>
  <c r="D101" i="9"/>
  <c r="C112" i="8"/>
  <c r="D111" i="8"/>
  <c r="C112" i="7"/>
  <c r="E36" i="3" s="1"/>
  <c r="E53" i="3" s="1"/>
  <c r="D111" i="7"/>
  <c r="B133" i="7"/>
  <c r="D110" i="5"/>
  <c r="C111" i="5"/>
  <c r="C150" i="6"/>
  <c r="D149" i="6"/>
  <c r="C45" i="11" l="1"/>
  <c r="D44" i="11"/>
  <c r="D102" i="9"/>
  <c r="C103" i="9"/>
  <c r="F27" i="3" s="1"/>
  <c r="F44" i="3" s="1"/>
  <c r="F99" i="9"/>
  <c r="B134" i="9"/>
  <c r="C113" i="8"/>
  <c r="D112" i="8"/>
  <c r="B134" i="7"/>
  <c r="C113" i="7"/>
  <c r="E37" i="3" s="1"/>
  <c r="E54" i="3" s="1"/>
  <c r="D112" i="7"/>
  <c r="C112" i="5"/>
  <c r="D111" i="5"/>
  <c r="C151" i="6"/>
  <c r="D150" i="6"/>
  <c r="D45" i="11" l="1"/>
  <c r="C46" i="11"/>
  <c r="B135" i="9"/>
  <c r="C104" i="9"/>
  <c r="F28" i="3" s="1"/>
  <c r="F45" i="3" s="1"/>
  <c r="D103" i="9"/>
  <c r="F96" i="9"/>
  <c r="C114" i="8"/>
  <c r="D113" i="8"/>
  <c r="C114" i="7"/>
  <c r="E38" i="3" s="1"/>
  <c r="D113" i="7"/>
  <c r="B135" i="7"/>
  <c r="D112" i="5"/>
  <c r="C113" i="5"/>
  <c r="C152" i="6"/>
  <c r="D151" i="6"/>
  <c r="E59" i="3" l="1"/>
  <c r="E61" i="3" s="1"/>
  <c r="K75" i="2" s="1"/>
  <c r="E55" i="3"/>
  <c r="E56" i="3" s="1"/>
  <c r="H75" i="2" s="1"/>
  <c r="E39" i="3"/>
  <c r="C47" i="11"/>
  <c r="D46" i="11"/>
  <c r="D104" i="9"/>
  <c r="C105" i="9"/>
  <c r="F29" i="3" s="1"/>
  <c r="F46" i="3" s="1"/>
  <c r="B136" i="9"/>
  <c r="F111" i="8"/>
  <c r="C115" i="8"/>
  <c r="D114" i="8"/>
  <c r="B136" i="7"/>
  <c r="F111" i="7"/>
  <c r="C115" i="7"/>
  <c r="D114" i="7"/>
  <c r="C114" i="5"/>
  <c r="D113" i="5"/>
  <c r="C153" i="6"/>
  <c r="D152" i="6"/>
  <c r="D47" i="11" l="1"/>
  <c r="C48" i="11"/>
  <c r="B137" i="9"/>
  <c r="C106" i="9"/>
  <c r="F30" i="3" s="1"/>
  <c r="D105" i="9"/>
  <c r="C116" i="8"/>
  <c r="D115" i="8"/>
  <c r="F108" i="8"/>
  <c r="C116" i="7"/>
  <c r="D115" i="7"/>
  <c r="F108" i="7"/>
  <c r="B137" i="7"/>
  <c r="D114" i="5"/>
  <c r="C115" i="5"/>
  <c r="C154" i="6"/>
  <c r="D153" i="6"/>
  <c r="F47" i="3" l="1"/>
  <c r="C49" i="11"/>
  <c r="D48" i="11"/>
  <c r="C107" i="9"/>
  <c r="F31" i="3" s="1"/>
  <c r="F48" i="3" s="1"/>
  <c r="D106" i="9"/>
  <c r="B138" i="9"/>
  <c r="C117" i="8"/>
  <c r="D116" i="8"/>
  <c r="B138" i="7"/>
  <c r="C117" i="7"/>
  <c r="D116" i="7"/>
  <c r="D115" i="5"/>
  <c r="C116" i="5"/>
  <c r="F151" i="6"/>
  <c r="C155" i="6"/>
  <c r="D154" i="6"/>
  <c r="F148" i="6" s="1"/>
  <c r="D49" i="11" l="1"/>
  <c r="C50" i="11"/>
  <c r="F130" i="9"/>
  <c r="C108" i="9"/>
  <c r="F32" i="3" s="1"/>
  <c r="D107" i="9"/>
  <c r="C118" i="8"/>
  <c r="D117" i="8"/>
  <c r="C118" i="7"/>
  <c r="D117" i="7"/>
  <c r="F130" i="7"/>
  <c r="C117" i="5"/>
  <c r="D116" i="5"/>
  <c r="C156" i="6"/>
  <c r="D155" i="6"/>
  <c r="F49" i="3" l="1"/>
  <c r="C51" i="11"/>
  <c r="D50" i="11"/>
  <c r="C109" i="9"/>
  <c r="F33" i="3" s="1"/>
  <c r="F50" i="3" s="1"/>
  <c r="D108" i="9"/>
  <c r="C119" i="8"/>
  <c r="D118" i="8"/>
  <c r="D118" i="7"/>
  <c r="C119" i="7"/>
  <c r="C118" i="5"/>
  <c r="D117" i="5"/>
  <c r="C157" i="6"/>
  <c r="D156" i="6"/>
  <c r="D51" i="11" l="1"/>
  <c r="C52" i="11"/>
  <c r="C110" i="9"/>
  <c r="F34" i="3" s="1"/>
  <c r="F51" i="3" s="1"/>
  <c r="D109" i="9"/>
  <c r="C120" i="8"/>
  <c r="D119" i="8"/>
  <c r="C120" i="7"/>
  <c r="D119" i="7"/>
  <c r="F115" i="5"/>
  <c r="C119" i="5"/>
  <c r="D118" i="5"/>
  <c r="C158" i="6"/>
  <c r="D157" i="6"/>
  <c r="C53" i="11" l="1"/>
  <c r="D52" i="11"/>
  <c r="C111" i="9"/>
  <c r="F35" i="3" s="1"/>
  <c r="F52" i="3" s="1"/>
  <c r="D110" i="9"/>
  <c r="C121" i="8"/>
  <c r="D120" i="8"/>
  <c r="C121" i="7"/>
  <c r="D120" i="7"/>
  <c r="D119" i="5"/>
  <c r="C120" i="5"/>
  <c r="F112" i="5"/>
  <c r="C159" i="6"/>
  <c r="D158" i="6"/>
  <c r="D53" i="11" l="1"/>
  <c r="C54" i="11"/>
  <c r="C112" i="9"/>
  <c r="F36" i="3" s="1"/>
  <c r="D111" i="9"/>
  <c r="C122" i="8"/>
  <c r="D121" i="8"/>
  <c r="C122" i="7"/>
  <c r="D121" i="7"/>
  <c r="C121" i="5"/>
  <c r="D120" i="5"/>
  <c r="C160" i="6"/>
  <c r="D159" i="6"/>
  <c r="F53" i="3" l="1"/>
  <c r="D54" i="11"/>
  <c r="F51" i="11"/>
  <c r="C55" i="11"/>
  <c r="C113" i="9"/>
  <c r="F37" i="3" s="1"/>
  <c r="F54" i="3" s="1"/>
  <c r="D112" i="9"/>
  <c r="C123" i="8"/>
  <c r="D122" i="8"/>
  <c r="C123" i="7"/>
  <c r="D122" i="7"/>
  <c r="C122" i="5"/>
  <c r="D121" i="5"/>
  <c r="C161" i="6"/>
  <c r="D160" i="6"/>
  <c r="C56" i="11" l="1"/>
  <c r="D55" i="11"/>
  <c r="F48" i="11"/>
  <c r="C114" i="9"/>
  <c r="F38" i="3" s="1"/>
  <c r="D113" i="9"/>
  <c r="C124" i="8"/>
  <c r="D123" i="8"/>
  <c r="C124" i="7"/>
  <c r="D123" i="7"/>
  <c r="C123" i="5"/>
  <c r="D122" i="5"/>
  <c r="C162" i="6"/>
  <c r="D161" i="6"/>
  <c r="F59" i="3" l="1"/>
  <c r="F61" i="3" s="1"/>
  <c r="F55" i="3"/>
  <c r="F56" i="3" s="1"/>
  <c r="F39" i="3"/>
  <c r="D56" i="11"/>
  <c r="C57" i="11"/>
  <c r="F111" i="9"/>
  <c r="C115" i="9"/>
  <c r="D114" i="9"/>
  <c r="C125" i="8"/>
  <c r="D124" i="8"/>
  <c r="C125" i="7"/>
  <c r="D124" i="7"/>
  <c r="D123" i="5"/>
  <c r="C124" i="5"/>
  <c r="C163" i="6"/>
  <c r="D162" i="6"/>
  <c r="K53" i="3" l="1"/>
  <c r="K56" i="3" s="1"/>
  <c r="H76" i="2"/>
  <c r="K58" i="3"/>
  <c r="K61" i="3" s="1"/>
  <c r="K76" i="2"/>
  <c r="D57" i="11"/>
  <c r="C58" i="11"/>
  <c r="F108" i="9"/>
  <c r="C116" i="9"/>
  <c r="D115" i="9"/>
  <c r="C126" i="8"/>
  <c r="D125" i="8"/>
  <c r="C126" i="7"/>
  <c r="D125" i="7"/>
  <c r="C125" i="5"/>
  <c r="D124" i="5"/>
  <c r="C164" i="6"/>
  <c r="D163" i="6"/>
  <c r="C59" i="11" l="1"/>
  <c r="D58" i="11"/>
  <c r="C117" i="9"/>
  <c r="D116" i="9"/>
  <c r="F123" i="8"/>
  <c r="D126" i="8"/>
  <c r="F120" i="8" s="1"/>
  <c r="C127" i="8"/>
  <c r="C127" i="7"/>
  <c r="F123" i="7"/>
  <c r="D126" i="7"/>
  <c r="F120" i="7" s="1"/>
  <c r="C126" i="5"/>
  <c r="D125" i="5"/>
  <c r="C165" i="6"/>
  <c r="D164" i="6"/>
  <c r="D59" i="11" l="1"/>
  <c r="C60" i="11"/>
  <c r="C118" i="9"/>
  <c r="D117" i="9"/>
  <c r="C128" i="8"/>
  <c r="D127" i="8"/>
  <c r="C128" i="7"/>
  <c r="D127" i="7"/>
  <c r="C127" i="5"/>
  <c r="D126" i="5"/>
  <c r="C166" i="6"/>
  <c r="D165" i="6"/>
  <c r="C61" i="11" l="1"/>
  <c r="D60" i="11"/>
  <c r="C119" i="9"/>
  <c r="D118" i="9"/>
  <c r="C129" i="8"/>
  <c r="D128" i="8"/>
  <c r="C129" i="7"/>
  <c r="D128" i="7"/>
  <c r="D127" i="5"/>
  <c r="C128" i="5"/>
  <c r="F163" i="6"/>
  <c r="D166" i="6"/>
  <c r="F160" i="6" s="1"/>
  <c r="D61" i="11" l="1"/>
  <c r="C62" i="11"/>
  <c r="C120" i="9"/>
  <c r="D119" i="9"/>
  <c r="C130" i="8"/>
  <c r="D129" i="8"/>
  <c r="D129" i="7"/>
  <c r="C130" i="7"/>
  <c r="C129" i="5"/>
  <c r="D128" i="5"/>
  <c r="C63" i="11" l="1"/>
  <c r="D62" i="11"/>
  <c r="C121" i="9"/>
  <c r="D120" i="9"/>
  <c r="C131" i="8"/>
  <c r="D130" i="8"/>
  <c r="C131" i="7"/>
  <c r="D130" i="7"/>
  <c r="D129" i="5"/>
  <c r="C130" i="5"/>
  <c r="C26" i="3" s="1"/>
  <c r="C43" i="3" s="1"/>
  <c r="D63" i="11" l="1"/>
  <c r="C64" i="11"/>
  <c r="C122" i="9"/>
  <c r="D121" i="9"/>
  <c r="C132" i="8"/>
  <c r="D131" i="8"/>
  <c r="C132" i="7"/>
  <c r="D131" i="7"/>
  <c r="C131" i="5"/>
  <c r="C27" i="3" s="1"/>
  <c r="C44" i="3" s="1"/>
  <c r="D130" i="5"/>
  <c r="F127" i="5"/>
  <c r="C65" i="11" l="1"/>
  <c r="D64" i="11"/>
  <c r="C123" i="9"/>
  <c r="D122" i="9"/>
  <c r="C133" i="8"/>
  <c r="D132" i="8"/>
  <c r="C133" i="7"/>
  <c r="D132" i="7"/>
  <c r="F124" i="5"/>
  <c r="C132" i="5"/>
  <c r="C28" i="3" s="1"/>
  <c r="C45" i="3" s="1"/>
  <c r="D131" i="5"/>
  <c r="D65" i="11" l="1"/>
  <c r="C66" i="11"/>
  <c r="I26" i="3" s="1"/>
  <c r="I43" i="3" s="1"/>
  <c r="C124" i="9"/>
  <c r="D123" i="9"/>
  <c r="C134" i="8"/>
  <c r="D133" i="8"/>
  <c r="C134" i="7"/>
  <c r="D133" i="7"/>
  <c r="C133" i="5"/>
  <c r="C29" i="3" s="1"/>
  <c r="C46" i="3" s="1"/>
  <c r="D132" i="5"/>
  <c r="D66" i="11" l="1"/>
  <c r="C67" i="11"/>
  <c r="I27" i="3" s="1"/>
  <c r="I44" i="3" s="1"/>
  <c r="F63" i="11"/>
  <c r="C125" i="9"/>
  <c r="D124" i="9"/>
  <c r="C135" i="8"/>
  <c r="D134" i="8"/>
  <c r="C135" i="7"/>
  <c r="D134" i="7"/>
  <c r="C134" i="5"/>
  <c r="C30" i="3" s="1"/>
  <c r="C47" i="3" s="1"/>
  <c r="D133" i="5"/>
  <c r="C68" i="11" l="1"/>
  <c r="I28" i="3" s="1"/>
  <c r="D67" i="11"/>
  <c r="F60" i="11"/>
  <c r="C126" i="9"/>
  <c r="D125" i="9"/>
  <c r="C136" i="8"/>
  <c r="D135" i="8"/>
  <c r="C136" i="7"/>
  <c r="D135" i="7"/>
  <c r="D134" i="5"/>
  <c r="C135" i="5"/>
  <c r="C31" i="3" s="1"/>
  <c r="C48" i="3" s="1"/>
  <c r="I45" i="3" l="1"/>
  <c r="D68" i="11"/>
  <c r="C69" i="11"/>
  <c r="I29" i="3" s="1"/>
  <c r="I46" i="3" s="1"/>
  <c r="F123" i="9"/>
  <c r="C127" i="9"/>
  <c r="D126" i="9"/>
  <c r="D136" i="8"/>
  <c r="C137" i="8"/>
  <c r="C137" i="7"/>
  <c r="D136" i="7"/>
  <c r="C136" i="5"/>
  <c r="C32" i="3" s="1"/>
  <c r="D135" i="5"/>
  <c r="C49" i="3" l="1"/>
  <c r="D69" i="11"/>
  <c r="C70" i="11"/>
  <c r="I30" i="3" s="1"/>
  <c r="I47" i="3" s="1"/>
  <c r="C128" i="9"/>
  <c r="D127" i="9"/>
  <c r="F120" i="9"/>
  <c r="C138" i="8"/>
  <c r="D137" i="8"/>
  <c r="C138" i="7"/>
  <c r="D137" i="7"/>
  <c r="D136" i="5"/>
  <c r="C137" i="5"/>
  <c r="C33" i="3" s="1"/>
  <c r="C50" i="3" s="1"/>
  <c r="C71" i="11" l="1"/>
  <c r="I31" i="3" s="1"/>
  <c r="I48" i="3" s="1"/>
  <c r="D70" i="11"/>
  <c r="C129" i="9"/>
  <c r="D128" i="9"/>
  <c r="F135" i="8"/>
  <c r="D138" i="8"/>
  <c r="F132" i="8" s="1"/>
  <c r="F135" i="7"/>
  <c r="D138" i="7"/>
  <c r="F132" i="7" s="1"/>
  <c r="C138" i="5"/>
  <c r="C34" i="3" s="1"/>
  <c r="C51" i="3" s="1"/>
  <c r="D137" i="5"/>
  <c r="D71" i="11" l="1"/>
  <c r="C72" i="11"/>
  <c r="I32" i="3" s="1"/>
  <c r="I49" i="3" s="1"/>
  <c r="C130" i="9"/>
  <c r="D129" i="9"/>
  <c r="C139" i="5"/>
  <c r="C35" i="3" s="1"/>
  <c r="C52" i="3" s="1"/>
  <c r="D138" i="5"/>
  <c r="D72" i="11" l="1"/>
  <c r="C73" i="11"/>
  <c r="I33" i="3" s="1"/>
  <c r="I50" i="3" s="1"/>
  <c r="C131" i="9"/>
  <c r="D130" i="9"/>
  <c r="C140" i="5"/>
  <c r="C36" i="3" s="1"/>
  <c r="C53" i="3" s="1"/>
  <c r="D139" i="5"/>
  <c r="C74" i="11" l="1"/>
  <c r="I34" i="3" s="1"/>
  <c r="I51" i="3" s="1"/>
  <c r="D73" i="11"/>
  <c r="C132" i="9"/>
  <c r="D131" i="9"/>
  <c r="D140" i="5"/>
  <c r="C141" i="5"/>
  <c r="C37" i="3" s="1"/>
  <c r="C54" i="3" s="1"/>
  <c r="D74" i="11" l="1"/>
  <c r="C75" i="11"/>
  <c r="I35" i="3" s="1"/>
  <c r="I52" i="3" s="1"/>
  <c r="C133" i="9"/>
  <c r="D132" i="9"/>
  <c r="C142" i="5"/>
  <c r="C38" i="3" s="1"/>
  <c r="D141" i="5"/>
  <c r="C55" i="3" l="1"/>
  <c r="C56" i="3" s="1"/>
  <c r="H73" i="2" s="1"/>
  <c r="C59" i="3"/>
  <c r="C61" i="3" s="1"/>
  <c r="K73" i="2" s="1"/>
  <c r="C39" i="3"/>
  <c r="C76" i="11"/>
  <c r="I36" i="3" s="1"/>
  <c r="I53" i="3" s="1"/>
  <c r="D75" i="11"/>
  <c r="C134" i="9"/>
  <c r="D133" i="9"/>
  <c r="D142" i="5"/>
  <c r="C143" i="5"/>
  <c r="F139" i="5"/>
  <c r="D76" i="11" l="1"/>
  <c r="C77" i="11"/>
  <c r="I37" i="3" s="1"/>
  <c r="I54" i="3" s="1"/>
  <c r="C135" i="9"/>
  <c r="D134" i="9"/>
  <c r="D143" i="5"/>
  <c r="C144" i="5"/>
  <c r="F136" i="5"/>
  <c r="C78" i="11" l="1"/>
  <c r="I38" i="3" s="1"/>
  <c r="D77" i="11"/>
  <c r="C136" i="9"/>
  <c r="D135" i="9"/>
  <c r="C145" i="5"/>
  <c r="D144" i="5"/>
  <c r="I55" i="3" l="1"/>
  <c r="I56" i="3" s="1"/>
  <c r="H77" i="2" s="1"/>
  <c r="H79" i="2" s="1"/>
  <c r="I59" i="3"/>
  <c r="I61" i="3" s="1"/>
  <c r="K77" i="2" s="1"/>
  <c r="K79" i="2" s="1"/>
  <c r="I39" i="3"/>
  <c r="F75" i="11"/>
  <c r="D78" i="11"/>
  <c r="C79" i="11"/>
  <c r="C137" i="9"/>
  <c r="D136" i="9"/>
  <c r="C146" i="5"/>
  <c r="D145" i="5"/>
  <c r="C80" i="11" l="1"/>
  <c r="D79" i="11"/>
  <c r="F72" i="11"/>
  <c r="C138" i="9"/>
  <c r="D137" i="9"/>
  <c r="C147" i="5"/>
  <c r="D146" i="5"/>
  <c r="D80" i="11" l="1"/>
  <c r="C81" i="11"/>
  <c r="F135" i="9"/>
  <c r="D138" i="9"/>
  <c r="F132" i="9" s="1"/>
  <c r="D147" i="5"/>
  <c r="C148" i="5"/>
  <c r="C82" i="11" l="1"/>
  <c r="D81" i="11"/>
  <c r="C149" i="5"/>
  <c r="D148" i="5"/>
  <c r="D82" i="11" l="1"/>
  <c r="C83" i="11"/>
  <c r="D149" i="5"/>
  <c r="C150" i="5"/>
  <c r="C84" i="11" l="1"/>
  <c r="D83" i="11"/>
  <c r="D150" i="5"/>
  <c r="C151" i="5"/>
  <c r="D84" i="11" l="1"/>
  <c r="C85" i="11"/>
  <c r="D151" i="5"/>
  <c r="C152" i="5"/>
  <c r="C86" i="11" l="1"/>
  <c r="D85" i="11"/>
  <c r="D152" i="5"/>
  <c r="C153" i="5"/>
  <c r="D86" i="11" l="1"/>
  <c r="C87" i="11"/>
  <c r="C154" i="5"/>
  <c r="D153" i="5"/>
  <c r="C88" i="11" l="1"/>
  <c r="D87" i="11"/>
  <c r="C155" i="5"/>
  <c r="D154" i="5"/>
  <c r="F148" i="5" s="1"/>
  <c r="F151" i="5"/>
  <c r="D88" i="11" l="1"/>
  <c r="C89" i="11"/>
  <c r="D155" i="5"/>
  <c r="C156" i="5"/>
  <c r="C90" i="11" l="1"/>
  <c r="D89" i="11"/>
  <c r="D156" i="5"/>
  <c r="C157" i="5"/>
  <c r="F87" i="11" l="1"/>
  <c r="D90" i="11"/>
  <c r="F84" i="11" s="1"/>
  <c r="C91" i="11"/>
  <c r="C158" i="5"/>
  <c r="D157" i="5"/>
  <c r="D91" i="11" l="1"/>
  <c r="C92" i="11"/>
  <c r="C159" i="5"/>
  <c r="D158" i="5"/>
  <c r="D92" i="11" l="1"/>
  <c r="C93" i="11"/>
  <c r="C160" i="5"/>
  <c r="D159" i="5"/>
  <c r="C94" i="11" l="1"/>
  <c r="D93" i="11"/>
  <c r="D160" i="5"/>
  <c r="C161" i="5"/>
  <c r="D94" i="11" l="1"/>
  <c r="C95" i="11"/>
  <c r="D161" i="5"/>
  <c r="C162" i="5"/>
  <c r="C96" i="11" l="1"/>
  <c r="D95" i="11"/>
  <c r="C163" i="5"/>
  <c r="D162" i="5"/>
  <c r="D96" i="11" l="1"/>
  <c r="C97" i="11"/>
  <c r="C164" i="5"/>
  <c r="D163" i="5"/>
  <c r="C98" i="11" l="1"/>
  <c r="D97" i="11"/>
  <c r="C165" i="5"/>
  <c r="D164" i="5"/>
  <c r="D98" i="11" l="1"/>
  <c r="C99" i="11"/>
  <c r="C166" i="5"/>
  <c r="D165" i="5"/>
  <c r="C100" i="11" l="1"/>
  <c r="D99" i="11"/>
  <c r="D166" i="5"/>
  <c r="F160" i="5" s="1"/>
  <c r="F163" i="5"/>
  <c r="C101" i="11" l="1"/>
  <c r="D100" i="11"/>
  <c r="D101" i="11" l="1"/>
  <c r="C102" i="11"/>
  <c r="F99" i="11" l="1"/>
  <c r="D102" i="11"/>
  <c r="F96" i="11" s="1"/>
  <c r="G27" i="2" l="1"/>
  <c r="L27" i="2" s="1"/>
  <c r="G31" i="2" l="1"/>
  <c r="L31" i="2" s="1"/>
  <c r="G23" i="2" l="1"/>
  <c r="L23" i="2" s="1"/>
  <c r="L33" i="2" s="1"/>
  <c r="F76" i="2" l="1"/>
  <c r="G76" i="2" s="1"/>
  <c r="F74" i="2"/>
  <c r="G74" i="2" s="1"/>
  <c r="F77" i="2"/>
  <c r="G77" i="2" s="1"/>
  <c r="F75" i="2"/>
  <c r="G75" i="2" s="1"/>
  <c r="F73" i="2"/>
  <c r="G73" i="2" s="1"/>
  <c r="G79" i="2" l="1"/>
  <c r="G41" i="2" l="1"/>
  <c r="L41" i="2" s="1"/>
  <c r="G37" i="2" l="1"/>
  <c r="L37" i="2" s="1"/>
  <c r="L43" i="2" s="1"/>
  <c r="I73" i="2" l="1"/>
  <c r="J73" i="2" s="1"/>
  <c r="I77" i="2"/>
  <c r="J77" i="2" s="1"/>
  <c r="L77" i="2" s="1"/>
  <c r="N77" i="2" s="1"/>
  <c r="I75" i="2"/>
  <c r="J75" i="2" s="1"/>
  <c r="L75" i="2" s="1"/>
  <c r="N75" i="2" s="1"/>
  <c r="I74" i="2"/>
  <c r="J74" i="2" s="1"/>
  <c r="L74" i="2" s="1"/>
  <c r="N74" i="2" s="1"/>
  <c r="I76" i="2"/>
  <c r="J76" i="2" s="1"/>
  <c r="L76" i="2" s="1"/>
  <c r="N76" i="2" s="1"/>
  <c r="J79" i="2" l="1"/>
  <c r="L73" i="2"/>
  <c r="N73" i="2" l="1"/>
  <c r="N79" i="2" s="1"/>
  <c r="L79" i="2"/>
  <c r="L81" i="2" s="1"/>
</calcChain>
</file>

<file path=xl/sharedStrings.xml><?xml version="1.0" encoding="utf-8"?>
<sst xmlns="http://schemas.openxmlformats.org/spreadsheetml/2006/main" count="482" uniqueCount="207">
  <si>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</si>
  <si>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</si>
  <si>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</si>
  <si>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</si>
  <si>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</si>
  <si>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</si>
  <si>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</si>
  <si>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</si>
  <si>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</si>
  <si>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</si>
  <si>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</si>
  <si>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</si>
  <si>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</si>
  <si>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</si>
  <si>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</si>
  <si>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</si>
  <si>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</si>
  <si>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</si>
  <si>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</si>
  <si>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</si>
  <si>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</si>
  <si>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</si>
  <si>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</si>
  <si>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</si>
  <si>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</si>
  <si>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</si>
  <si>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</si>
  <si>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</si>
  <si>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</si>
  <si>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</si>
  <si>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</si>
  <si>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</si>
  <si>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</si>
  <si>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</si>
  <si>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</si>
  <si>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</si>
  <si>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</si>
  <si>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</si>
  <si>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</si>
  <si>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</si>
  <si>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</si>
  <si>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</si>
  <si>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</si>
  <si>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</si>
  <si>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</si>
  <si>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</si>
  <si>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</si>
  <si>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</si>
  <si>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</si>
  <si>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</si>
  <si>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</si>
  <si>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</si>
  <si>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</si>
  <si>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</si>
  <si>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</si>
  <si>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</si>
  <si>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</si>
  <si>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</si>
  <si>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</si>
  <si>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</si>
  <si>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</si>
  <si>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</si>
  <si>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</si>
  <si>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</si>
  <si>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</si>
  <si>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</si>
  <si>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</si>
  <si>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</si>
  <si>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</si>
  <si>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</si>
  <si>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</si>
  <si>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</si>
  <si>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</si>
  <si>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</si>
  <si>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</si>
  <si>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</si>
  <si>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</si>
  <si>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</si>
  <si>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</si>
  <si>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</si>
  <si>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</si>
  <si>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</si>
  <si>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</si>
  <si>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</si>
  <si>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</si>
  <si>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</si>
  <si>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</si>
  <si>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</si>
  <si>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</si>
  <si>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</si>
  <si>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</si>
  <si>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</si>
  <si>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</si>
  <si>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</si>
  <si>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</si>
  <si>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</si>
  <si>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</si>
  <si>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</si>
  <si>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</si>
  <si>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</si>
  <si>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</si>
  <si>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</si>
  <si>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</si>
  <si>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Attachment GG - Supporting Data for Network Upgrade Charge Calculation - Forward Looking Rate Transmission Owner</t>
  </si>
  <si>
    <t xml:space="preserve">Rate Year </t>
  </si>
  <si>
    <t>Brown substation</t>
  </si>
  <si>
    <t>Reporting Company</t>
  </si>
  <si>
    <t>Vectren</t>
  </si>
  <si>
    <t xml:space="preserve">and Gibson-Brown </t>
  </si>
  <si>
    <t>Brown -Reid</t>
  </si>
  <si>
    <t>line</t>
  </si>
  <si>
    <t>Reliability</t>
  </si>
  <si>
    <t>MTEP Project ID</t>
  </si>
  <si>
    <t>Pricing Zone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</si>
  <si>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</si>
  <si>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</si>
  <si>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</si>
  <si>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</si>
  <si>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</si>
  <si>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</si>
  <si>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</si>
  <si>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</si>
  <si>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</si>
  <si>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</si>
  <si>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</si>
  <si>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</si>
  <si>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</si>
  <si>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</si>
  <si>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</si>
  <si>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</si>
  <si>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</si>
  <si>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</si>
  <si>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</si>
  <si>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</si>
  <si>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</si>
  <si>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</si>
  <si>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</si>
  <si>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</si>
  <si>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</si>
  <si>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New 345/138 kV Substation at Francisco</t>
  </si>
  <si>
    <t>New transmission line Dubois to Newtonville</t>
  </si>
  <si>
    <t>New 345kV transformer at AB Brown</t>
  </si>
  <si>
    <t>New Line Gibson to AB Brown and 345 /138 kV substation at AB Brown</t>
  </si>
  <si>
    <t>1d</t>
  </si>
  <si>
    <t>1e</t>
  </si>
  <si>
    <t>VECTREN</t>
  </si>
  <si>
    <t>New Line AB Brown to Reid and 345 /138 kV substation at Reid</t>
  </si>
  <si>
    <t>Vectren Project 1004</t>
  </si>
  <si>
    <t>Rate</t>
  </si>
  <si>
    <t>Plant in Service</t>
  </si>
  <si>
    <t>Less Accum Depr</t>
  </si>
  <si>
    <t>NBV</t>
  </si>
  <si>
    <t>2011 Average Gross</t>
  </si>
  <si>
    <t>2011 Average Net</t>
  </si>
  <si>
    <t>2011 Depreciation Expense</t>
  </si>
  <si>
    <t>2012 Average Gross</t>
  </si>
  <si>
    <t>2012 Average Net</t>
  </si>
  <si>
    <t>2012 Depreciation Expense</t>
  </si>
  <si>
    <t>Vectren Project 1259</t>
  </si>
  <si>
    <t xml:space="preserve">Vectren Project 1970 </t>
  </si>
  <si>
    <t>Vectren Project 1257</t>
  </si>
  <si>
    <t>Gibson-Brown-Reid 345 kV Project and substation</t>
  </si>
  <si>
    <t>New 345 /138 kV substation at AB Brown</t>
  </si>
  <si>
    <t>2013 Average Gross</t>
  </si>
  <si>
    <t>2013 Average Net</t>
  </si>
  <si>
    <t>2013 Depreciation Expense</t>
  </si>
  <si>
    <t>Vectren Project 1957</t>
  </si>
  <si>
    <t>New T12 Brown-Reid</t>
  </si>
  <si>
    <t>2014 Average Gross</t>
  </si>
  <si>
    <t>2014 Average Net</t>
  </si>
  <si>
    <t>2014 Depreciation Expense</t>
  </si>
  <si>
    <t>2015 Average Gross</t>
  </si>
  <si>
    <t>2015 Average Net</t>
  </si>
  <si>
    <t>2015 Depreciation Expense</t>
  </si>
  <si>
    <t>MTEP Project 3212</t>
  </si>
  <si>
    <t>Increase rating to 1386MVA on Breed-Wheatland-Petersburg 345kV. Increase rating to 285MVA on Petersburg-Cato Tap-Duff 138kV.</t>
  </si>
  <si>
    <t>Upgrade Breed-Wheatland-Petersburg 345kV</t>
  </si>
  <si>
    <t>Upgrade Wheatland-Breed</t>
  </si>
  <si>
    <t>Brown-Reid Digital Fault Recorder</t>
  </si>
  <si>
    <t>DFR</t>
  </si>
  <si>
    <r>
      <t>The Network Upgrade Charge is the value to be used in Schedule</t>
    </r>
    <r>
      <rPr>
        <sz val="12"/>
        <rFont val="Arial MT"/>
      </rPr>
      <t>s 26, 37 and 38.</t>
    </r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</si>
  <si>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</si>
  <si>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345/138 kV Substation at Francisco</t>
  </si>
  <si>
    <t>Transmission line Dubois to Newtonville</t>
  </si>
  <si>
    <t>345kV Transformer at AB Brown</t>
  </si>
  <si>
    <t>Gibson to AB Brown to Reid 345kV</t>
  </si>
  <si>
    <t>MTEP 1257</t>
  </si>
  <si>
    <t>Subtotals</t>
  </si>
  <si>
    <t>Attach O, p 2, line 14 and 23b col 5 (Note B)</t>
  </si>
  <si>
    <t>True-Up Adjustment is included pursuant to a FERC approved methodology, if applicable.</t>
  </si>
  <si>
    <t>2016 Average Gross</t>
  </si>
  <si>
    <t>2016 Average Net</t>
  </si>
  <si>
    <t>2016 Depreciation Expense</t>
  </si>
  <si>
    <t>2017 Average Gross</t>
  </si>
  <si>
    <t>2017 Average Net</t>
  </si>
  <si>
    <t>2017 Depreciation Expense</t>
  </si>
  <si>
    <t>2018 Average Gross</t>
  </si>
  <si>
    <t>2018 Average Net</t>
  </si>
  <si>
    <t>2018 Depreciation Expense</t>
  </si>
  <si>
    <t>2019 Average Gross</t>
  </si>
  <si>
    <t>2019 Average Net</t>
  </si>
  <si>
    <t>2019 Depreciation Expense</t>
  </si>
  <si>
    <t>2020 Average Gross</t>
  </si>
  <si>
    <t>2020 Average Net</t>
  </si>
  <si>
    <t>2020 Depreciation Expense</t>
  </si>
  <si>
    <t>Facility ID</t>
  </si>
  <si>
    <t>For  the 12 months ended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</si>
</sst>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0.0000"/>
    <numFmt numFmtId="170" formatCode="_(* #,##0_);_(* \(#,##0\);_(* &quot;-&quot;??_);_(@_)"/>
    <numFmt numFmtId="171" formatCode="0.0%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&quot;$&quot;#,##0.0"/>
    <numFmt numFmtId="236" formatCode="0.0%;\(0.0%\)"/>
    <numFmt numFmtId="237" formatCode="0.00%_);\(0.00%\)"/>
    <numFmt numFmtId="238" formatCode="0.000%_);\(0.000%\)"/>
    <numFmt numFmtId="239" formatCode="_(0_)%;\(0\)%;\ \ ?_)%"/>
    <numFmt numFmtId="240" formatCode="_._._(* 0_)%;_._.* \(0\)%;_._._(* \ ?_)%"/>
    <numFmt numFmtId="241" formatCode="0%_);\(0%\)"/>
    <numFmt numFmtId="242" formatCode="_(* #,##0_)_%;[Red]_(* \(#,##0\)_%;[Green]_(* 0_)_%;_(@_)_%"/>
    <numFmt numFmtId="243" formatCode="_(* #,##0.0%_);[Red]_(* \-#,##0.0%_);[Green]_(* 0.0%_);_(@_)_%"/>
    <numFmt numFmtId="244" formatCode="_(* #,##0.00%_);[Red]_(* \-#,##0.00%_);[Green]_(* 0.00%_);_(@_)_%"/>
    <numFmt numFmtId="245" formatCode="_(* #,##0.000%_);[Red]_(* \-#,##0.000%_);[Green]_(* 0.000%_);_(@_)_%"/>
    <numFmt numFmtId="246" formatCode="_(0.0_)%;\(0.0\)%;\ \ ?_)%"/>
    <numFmt numFmtId="247" formatCode="_._._(* 0.0_)%;_._.* \(0.0\)%;_._._(* \ ?_)%"/>
    <numFmt numFmtId="248" formatCode="_(0.00_)%;\(0.00\)%;\ \ ?_)%"/>
    <numFmt numFmtId="249" formatCode="_._._(* 0.00_)%;_._.* \(0.00\)%;_._._(* \ ?_)%"/>
    <numFmt numFmtId="250" formatCode="_(0.000_)%;\(0.000\)%;\ \ ?_)%"/>
    <numFmt numFmtId="251" formatCode="_._._(* 0.000_)%;_._.* \(0.000\)%;_._._(* \ ?_)%"/>
    <numFmt numFmtId="252" formatCode="_(0.0000_)%;\(0.0000\)%;\ \ ?_)%"/>
    <numFmt numFmtId="253" formatCode="_._._(* 0.0000_)%;_._.* \(0.0000\)%;_._._(* \ ?_)%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.000000%"/>
    <numFmt numFmtId="268" formatCode="_(&quot;$&quot;* #,##0_);_(&quot;$&quot;* \(#,##0\);_(&quot;$&quot;* &quot;-&quot;??_);_(@_)"/>
    <numFmt numFmtId="269" formatCode="0.00000%"/>
  </numFmts>
  <fonts count="100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sz val="10"/>
      <name val="Arial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67">
    <xf numFmtId="167" fontId="0" fillId="0" borderId="0" applyProtection="0"/>
    <xf numFmtId="0" fontId="3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0" borderId="0"/>
    <xf numFmtId="178" fontId="6" fillId="20" borderId="0" applyNumberFormat="0" applyFill="0" applyBorder="0" applyAlignment="0" applyProtection="0">
      <alignment horizontal="right" vertical="center"/>
    </xf>
    <xf numFmtId="178" fontId="34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9" fontId="30" fillId="0" borderId="0" applyFont="0" applyFill="0" applyBorder="0" applyAlignment="0" applyProtection="0"/>
    <xf numFmtId="180" fontId="32" fillId="0" borderId="0" applyFont="0" applyFill="0" applyBorder="0" applyProtection="0">
      <alignment horizontal="left"/>
    </xf>
    <xf numFmtId="181" fontId="32" fillId="0" borderId="0" applyFont="0" applyFill="0" applyBorder="0" applyProtection="0">
      <alignment horizontal="left"/>
    </xf>
    <xf numFmtId="182" fontId="32" fillId="0" borderId="0" applyFont="0" applyFill="0" applyBorder="0" applyProtection="0">
      <alignment horizontal="left"/>
    </xf>
    <xf numFmtId="37" fontId="35" fillId="0" borderId="0" applyFont="0" applyFill="0" applyBorder="0" applyAlignment="0" applyProtection="0">
      <alignment vertical="center"/>
      <protection locked="0"/>
    </xf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167" fontId="38" fillId="0" borderId="0" applyFill="0"/>
    <xf numFmtId="167" fontId="38" fillId="0" borderId="0">
      <alignment horizontal="center"/>
    </xf>
    <xf numFmtId="0" fontId="38" fillId="0" borderId="0" applyFill="0">
      <alignment horizontal="center"/>
    </xf>
    <xf numFmtId="167" fontId="39" fillId="0" borderId="2" applyFill="0"/>
    <xf numFmtId="0" fontId="31" fillId="0" borderId="0" applyFont="0" applyAlignment="0"/>
    <xf numFmtId="0" fontId="40" fillId="0" borderId="0" applyFill="0">
      <alignment vertical="top"/>
    </xf>
    <xf numFmtId="0" fontId="39" fillId="0" borderId="0" applyFill="0">
      <alignment horizontal="left" vertical="top"/>
    </xf>
    <xf numFmtId="167" fontId="24" fillId="0" borderId="3" applyFill="0"/>
    <xf numFmtId="0" fontId="31" fillId="0" borderId="0" applyNumberFormat="0" applyFont="0" applyAlignment="0"/>
    <xf numFmtId="0" fontId="40" fillId="0" borderId="0" applyFill="0">
      <alignment wrapText="1"/>
    </xf>
    <xf numFmtId="0" fontId="39" fillId="0" borderId="0" applyFill="0">
      <alignment horizontal="left" vertical="top" wrapText="1"/>
    </xf>
    <xf numFmtId="167" fontId="41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4" fillId="0" borderId="0" applyFill="0">
      <alignment horizontal="left" vertical="top" wrapText="1"/>
    </xf>
    <xf numFmtId="167" fontId="3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84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5" fillId="22" borderId="5" applyNumberFormat="0" applyAlignment="0" applyProtection="0"/>
    <xf numFmtId="43" fontId="6" fillId="0" borderId="0" applyFont="0" applyFill="0" applyBorder="0" applyAlignment="0" applyProtection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1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8" fillId="0" borderId="0" applyFill="0" applyBorder="0" applyAlignment="0" applyProtection="0"/>
    <xf numFmtId="37" fontId="31" fillId="23" borderId="0"/>
    <xf numFmtId="0" fontId="39" fillId="0" borderId="0" applyFill="0" applyBorder="0" applyAlignment="0" applyProtection="0">
      <protection locked="0"/>
    </xf>
    <xf numFmtId="44" fontId="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41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58" fillId="0" borderId="0" applyFill="0" applyBorder="0" applyAlignment="0" applyProtection="0"/>
    <xf numFmtId="5" fontId="31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1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60" fillId="24" borderId="6" applyNumberFormat="0" applyFont="0" applyFill="0" applyAlignment="0" applyProtection="0">
      <alignment horizontal="left" indent="1"/>
    </xf>
    <xf numFmtId="14" fontId="31" fillId="0" borderId="0" applyFont="0" applyFill="0" applyBorder="0" applyAlignment="0" applyProtection="0"/>
    <xf numFmtId="207" fontId="32" fillId="0" borderId="0" applyFont="0" applyFill="0" applyBorder="0" applyProtection="0"/>
    <xf numFmtId="208" fontId="32" fillId="0" borderId="0" applyFont="0" applyFill="0" applyBorder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61" fillId="0" borderId="0" applyFont="0" applyFill="0" applyBorder="0" applyAlignment="0" applyProtection="0"/>
    <xf numFmtId="5" fontId="62" fillId="0" borderId="0" applyBorder="0"/>
    <xf numFmtId="203" fontId="62" fillId="0" borderId="0" applyBorder="0"/>
    <xf numFmtId="7" fontId="62" fillId="0" borderId="0" applyBorder="0"/>
    <xf numFmtId="37" fontId="62" fillId="0" borderId="0" applyBorder="0"/>
    <xf numFmtId="184" fontId="62" fillId="0" borderId="0" applyBorder="0"/>
    <xf numFmtId="213" fontId="62" fillId="0" borderId="0" applyBorder="0"/>
    <xf numFmtId="39" fontId="62" fillId="0" borderId="0" applyBorder="0"/>
    <xf numFmtId="214" fontId="62" fillId="0" borderId="0" applyBorder="0"/>
    <xf numFmtId="7" fontId="31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Alignment="0" applyProtection="0"/>
    <xf numFmtId="215" fontId="36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1" fillId="23" borderId="0"/>
    <xf numFmtId="0" fontId="63" fillId="0" borderId="0"/>
    <xf numFmtId="184" fontId="6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Protection="0">
      <alignment horizontal="center" wrapText="1"/>
    </xf>
    <xf numFmtId="218" fontId="32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Fill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14" fontId="66" fillId="26" borderId="9">
      <alignment horizontal="center" vertical="center" wrapText="1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67" fillId="0" borderId="9"/>
    <xf numFmtId="0" fontId="68" fillId="0" borderId="0"/>
    <xf numFmtId="0" fontId="69" fillId="0" borderId="1" applyNumberFormat="0" applyFill="0" applyAlignment="0" applyProtection="0"/>
    <xf numFmtId="0" fontId="61" fillId="27" borderId="0" applyNumberFormat="0" applyFont="0" applyBorder="0" applyAlignment="0" applyProtection="0"/>
    <xf numFmtId="0" fontId="70" fillId="28" borderId="13" applyNumberFormat="0" applyAlignment="0" applyProtection="0"/>
    <xf numFmtId="219" fontId="32" fillId="0" borderId="0" applyFont="0" applyFill="0" applyBorder="0" applyProtection="0">
      <alignment horizontal="left"/>
    </xf>
    <xf numFmtId="220" fontId="32" fillId="0" borderId="0" applyFont="0" applyFill="0" applyBorder="0" applyProtection="0">
      <alignment horizontal="left"/>
    </xf>
    <xf numFmtId="221" fontId="32" fillId="0" borderId="0" applyFont="0" applyFill="0" applyBorder="0" applyProtection="0">
      <alignment horizontal="left"/>
    </xf>
    <xf numFmtId="222" fontId="32" fillId="0" borderId="0" applyFont="0" applyFill="0" applyBorder="0" applyProtection="0">
      <alignment horizontal="left"/>
    </xf>
    <xf numFmtId="0" fontId="13" fillId="7" borderId="4" applyNumberFormat="0" applyAlignment="0" applyProtection="0"/>
    <xf numFmtId="10" fontId="38" fillId="29" borderId="13" applyNumberFormat="0" applyBorder="0" applyAlignment="0" applyProtection="0"/>
    <xf numFmtId="5" fontId="71" fillId="0" borderId="0" applyBorder="0"/>
    <xf numFmtId="203" fontId="71" fillId="0" borderId="0" applyBorder="0"/>
    <xf numFmtId="7" fontId="71" fillId="0" borderId="0" applyBorder="0"/>
    <xf numFmtId="37" fontId="71" fillId="0" borderId="0" applyBorder="0"/>
    <xf numFmtId="184" fontId="71" fillId="0" borderId="0" applyBorder="0"/>
    <xf numFmtId="213" fontId="71" fillId="0" borderId="0" applyBorder="0"/>
    <xf numFmtId="39" fontId="71" fillId="0" borderId="0" applyBorder="0"/>
    <xf numFmtId="214" fontId="71" fillId="0" borderId="0" applyBorder="0"/>
    <xf numFmtId="0" fontId="61" fillId="0" borderId="14" applyNumberFormat="0" applyFont="0" applyFill="0" applyAlignment="0" applyProtection="0"/>
    <xf numFmtId="0" fontId="72" fillId="0" borderId="0"/>
    <xf numFmtId="0" fontId="14" fillId="0" borderId="15" applyNumberFormat="0" applyFill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227" fontId="6" fillId="0" borderId="0" applyFont="0" applyFill="0" applyBorder="0" applyAlignment="0" applyProtection="0"/>
    <xf numFmtId="0" fontId="15" fillId="30" borderId="0" applyNumberFormat="0" applyBorder="0" applyAlignment="0" applyProtection="0"/>
    <xf numFmtId="37" fontId="73" fillId="0" borderId="0"/>
    <xf numFmtId="0" fontId="36" fillId="0" borderId="0"/>
    <xf numFmtId="0" fontId="1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" fillId="0" borderId="0" applyProtection="0"/>
    <xf numFmtId="167" fontId="17" fillId="0" borderId="0" applyProtection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7" fillId="31" borderId="16" applyNumberFormat="0" applyFont="0" applyAlignment="0" applyProtection="0"/>
    <xf numFmtId="0" fontId="18" fillId="21" borderId="17" applyNumberFormat="0" applyAlignment="0" applyProtection="0"/>
    <xf numFmtId="40" fontId="74" fillId="32" borderId="0">
      <alignment horizontal="right"/>
    </xf>
    <xf numFmtId="0" fontId="75" fillId="32" borderId="0">
      <alignment horizontal="right"/>
    </xf>
    <xf numFmtId="0" fontId="76" fillId="32" borderId="18"/>
    <xf numFmtId="0" fontId="76" fillId="0" borderId="0" applyBorder="0">
      <alignment horizontal="centerContinuous"/>
    </xf>
    <xf numFmtId="0" fontId="77" fillId="0" borderId="0" applyBorder="0">
      <alignment horizontal="centerContinuous"/>
    </xf>
    <xf numFmtId="0" fontId="30" fillId="33" borderId="0" applyNumberFormat="0" applyFont="0" applyBorder="0" applyAlignment="0"/>
    <xf numFmtId="228" fontId="6" fillId="0" borderId="0" applyFont="0" applyFill="0" applyBorder="0" applyAlignment="0" applyProtection="0"/>
    <xf numFmtId="229" fontId="78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30" fontId="31" fillId="0" borderId="0"/>
    <xf numFmtId="231" fontId="36" fillId="0" borderId="0"/>
    <xf numFmtId="231" fontId="36" fillId="0" borderId="0"/>
    <xf numFmtId="229" fontId="78" fillId="0" borderId="0"/>
    <xf numFmtId="0" fontId="36" fillId="0" borderId="0"/>
    <xf numFmtId="229" fontId="58" fillId="0" borderId="0"/>
    <xf numFmtId="230" fontId="31" fillId="0" borderId="0"/>
    <xf numFmtId="231" fontId="36" fillId="0" borderId="0"/>
    <xf numFmtId="231" fontId="36" fillId="0" borderId="0"/>
    <xf numFmtId="0" fontId="36" fillId="0" borderId="0"/>
    <xf numFmtId="0" fontId="36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0" fontId="36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236" fontId="33" fillId="32" borderId="0" applyFont="0" applyFill="0" applyBorder="0" applyAlignment="0" applyProtection="0"/>
    <xf numFmtId="237" fontId="33" fillId="32" borderId="0" applyFont="0" applyFill="0" applyBorder="0" applyAlignment="0" applyProtection="0"/>
    <xf numFmtId="2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31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5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41" fillId="0" borderId="0" applyFont="0" applyFill="0" applyBorder="0" applyAlignment="0" applyProtection="0">
      <protection locked="0"/>
    </xf>
    <xf numFmtId="253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58" fillId="0" borderId="0" applyFill="0" applyBorder="0" applyAlignment="0" applyProtection="0"/>
    <xf numFmtId="9" fontId="62" fillId="0" borderId="0" applyBorder="0"/>
    <xf numFmtId="171" fontId="62" fillId="0" borderId="0" applyBorder="0"/>
    <xf numFmtId="10" fontId="62" fillId="0" borderId="0" applyBorder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1" fillId="0" borderId="0">
      <alignment horizontal="left" vertical="top"/>
    </xf>
    <xf numFmtId="0" fontId="79" fillId="0" borderId="9">
      <alignment horizontal="center"/>
    </xf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3" fontId="31" fillId="0" borderId="0">
      <alignment horizontal="right" vertical="top"/>
    </xf>
    <xf numFmtId="41" fontId="22" fillId="35" borderId="19" applyFill="0"/>
    <xf numFmtId="0" fontId="80" fillId="0" borderId="0">
      <alignment horizontal="left" indent="7"/>
    </xf>
    <xf numFmtId="41" fontId="22" fillId="0" borderId="19" applyFill="0">
      <alignment horizontal="left" indent="2"/>
    </xf>
    <xf numFmtId="167" fontId="53" fillId="0" borderId="1" applyFill="0">
      <alignment horizontal="right"/>
    </xf>
    <xf numFmtId="0" fontId="66" fillId="0" borderId="13" applyNumberFormat="0" applyFont="0" applyBorder="0">
      <alignment horizontal="right"/>
    </xf>
    <xf numFmtId="0" fontId="81" fillId="0" borderId="0" applyFill="0"/>
    <xf numFmtId="0" fontId="24" fillId="0" borderId="0" applyFill="0"/>
    <xf numFmtId="4" fontId="53" fillId="0" borderId="1" applyFill="0"/>
    <xf numFmtId="0" fontId="31" fillId="0" borderId="0" applyNumberFormat="0" applyFont="0" applyBorder="0" applyAlignment="0"/>
    <xf numFmtId="0" fontId="43" fillId="0" borderId="0" applyFill="0">
      <alignment horizontal="left" indent="1"/>
    </xf>
    <xf numFmtId="0" fontId="82" fillId="0" borderId="0" applyFill="0">
      <alignment horizontal="left" indent="1"/>
    </xf>
    <xf numFmtId="4" fontId="33" fillId="0" borderId="0" applyFill="0"/>
    <xf numFmtId="0" fontId="31" fillId="0" borderId="0" applyNumberFormat="0" applyFont="0" applyFill="0" applyBorder="0" applyAlignment="0"/>
    <xf numFmtId="0" fontId="43" fillId="0" borderId="0" applyFill="0">
      <alignment horizontal="left" indent="2"/>
    </xf>
    <xf numFmtId="0" fontId="24" fillId="0" borderId="0" applyFill="0">
      <alignment horizontal="left" indent="2"/>
    </xf>
    <xf numFmtId="4" fontId="33" fillId="0" borderId="0" applyFill="0"/>
    <xf numFmtId="0" fontId="31" fillId="0" borderId="0" applyNumberFormat="0" applyFont="0" applyBorder="0" applyAlignment="0"/>
    <xf numFmtId="0" fontId="83" fillId="0" borderId="0">
      <alignment horizontal="left" indent="3"/>
    </xf>
    <xf numFmtId="0" fontId="84" fillId="0" borderId="0" applyFill="0">
      <alignment horizontal="left" indent="3"/>
    </xf>
    <xf numFmtId="4" fontId="33" fillId="0" borderId="0" applyFill="0"/>
    <xf numFmtId="0" fontId="31" fillId="0" borderId="0" applyNumberFormat="0" applyFont="0" applyBorder="0" applyAlignment="0"/>
    <xf numFmtId="0" fontId="45" fillId="0" borderId="0">
      <alignment horizontal="left" indent="4"/>
    </xf>
    <xf numFmtId="0" fontId="6" fillId="0" borderId="0" applyFill="0">
      <alignment horizontal="left" indent="4"/>
    </xf>
    <xf numFmtId="4" fontId="46" fillId="0" borderId="0" applyFill="0"/>
    <xf numFmtId="0" fontId="3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3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1" fillId="0" borderId="18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9">
      <alignment horizontal="right"/>
    </xf>
    <xf numFmtId="254" fontId="59" fillId="0" borderId="0">
      <alignment horizontal="center"/>
    </xf>
    <xf numFmtId="255" fontId="88" fillId="0" borderId="0">
      <alignment horizontal="center"/>
    </xf>
    <xf numFmtId="0" fontId="89" fillId="0" borderId="0" applyNumberFormat="0" applyFill="0" applyBorder="0" applyAlignment="0" applyProtection="0"/>
    <xf numFmtId="0" fontId="54" fillId="0" borderId="0" applyNumberFormat="0" applyBorder="0" applyAlignment="0"/>
    <xf numFmtId="0" fontId="90" fillId="0" borderId="0" applyNumberFormat="0" applyBorder="0" applyAlignment="0"/>
    <xf numFmtId="0" fontId="61" fillId="24" borderId="0" applyNumberFormat="0" applyFont="0" applyBorder="0" applyAlignment="0" applyProtection="0"/>
    <xf numFmtId="236" fontId="91" fillId="0" borderId="8" applyNumberFormat="0" applyFont="0" applyFill="0" applyAlignment="0" applyProtection="0"/>
    <xf numFmtId="0" fontId="92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93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20" fillId="0" borderId="20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6" fontId="56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9" fontId="56" fillId="0" borderId="0" applyFont="0" applyFill="0" applyBorder="0" applyAlignment="0" applyProtection="0"/>
    <xf numFmtId="260" fontId="56" fillId="0" borderId="0" applyFont="0" applyFill="0" applyBorder="0" applyAlignment="0" applyProtection="0"/>
    <xf numFmtId="261" fontId="56" fillId="0" borderId="0" applyFont="0" applyFill="0" applyBorder="0" applyAlignment="0" applyProtection="0"/>
    <xf numFmtId="262" fontId="56" fillId="0" borderId="0" applyFont="0" applyFill="0" applyBorder="0" applyAlignment="0" applyProtection="0"/>
    <xf numFmtId="263" fontId="56" fillId="0" borderId="0" applyFont="0" applyFill="0" applyBorder="0" applyAlignment="0" applyProtection="0"/>
    <xf numFmtId="264" fontId="95" fillId="24" borderId="21" applyFont="0" applyFill="0" applyBorder="0" applyAlignment="0" applyProtection="0"/>
    <xf numFmtId="264" fontId="36" fillId="0" borderId="0" applyFont="0" applyFill="0" applyBorder="0" applyAlignment="0" applyProtection="0"/>
    <xf numFmtId="265" fontId="52" fillId="0" borderId="0" applyFont="0" applyFill="0" applyBorder="0" applyAlignment="0" applyProtection="0"/>
    <xf numFmtId="266" fontId="59" fillId="0" borderId="8" applyFont="0" applyFill="0" applyBorder="0" applyAlignment="0" applyProtection="0">
      <alignment horizontal="right"/>
      <protection locked="0"/>
    </xf>
  </cellStyleXfs>
  <cellXfs count="232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2" fillId="36" borderId="0" xfId="0" applyNumberFormat="1" applyFont="1" applyFill="1" applyBorder="1" applyAlignment="1"/>
    <xf numFmtId="167" fontId="0" fillId="0" borderId="1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27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27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27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22" xfId="0" applyFont="1" applyFill="1" applyBorder="1" applyAlignment="1">
      <alignment horizontal="center" wrapText="1"/>
    </xf>
    <xf numFmtId="167" fontId="25" fillId="0" borderId="8" xfId="0" applyFont="1" applyFill="1" applyBorder="1" applyAlignment="1"/>
    <xf numFmtId="167" fontId="25" fillId="0" borderId="8" xfId="0" applyFont="1" applyFill="1" applyBorder="1" applyAlignment="1">
      <alignment horizontal="center" wrapText="1"/>
    </xf>
    <xf numFmtId="0" fontId="24" fillId="0" borderId="8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/>
    <xf numFmtId="0" fontId="22" fillId="0" borderId="8" xfId="0" applyNumberFormat="1" applyFont="1" applyFill="1" applyBorder="1"/>
    <xf numFmtId="0" fontId="22" fillId="0" borderId="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9" xfId="0" applyNumberFormat="1" applyFont="1" applyFill="1" applyBorder="1"/>
    <xf numFmtId="3" fontId="22" fillId="0" borderId="19" xfId="0" applyNumberFormat="1" applyFont="1" applyFill="1" applyBorder="1" applyAlignment="1"/>
    <xf numFmtId="167" fontId="0" fillId="0" borderId="19" xfId="0" applyFill="1" applyBorder="1" applyAlignment="1"/>
    <xf numFmtId="167" fontId="27" fillId="0" borderId="0" xfId="0" applyFont="1" applyFill="1" applyBorder="1" applyAlignment="1"/>
    <xf numFmtId="167" fontId="0" fillId="0" borderId="23" xfId="0" applyFill="1" applyBorder="1" applyAlignment="1"/>
    <xf numFmtId="167" fontId="27" fillId="0" borderId="1" xfId="0" applyFont="1" applyFill="1" applyBorder="1" applyAlignment="1"/>
    <xf numFmtId="167" fontId="27" fillId="0" borderId="24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36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85" applyNumberFormat="1" applyFont="1" applyFill="1" applyBorder="1" applyAlignment="1">
      <alignment horizontal="center"/>
    </xf>
    <xf numFmtId="167" fontId="22" fillId="0" borderId="9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0" fontId="96" fillId="0" borderId="0" xfId="209" applyFont="1"/>
    <xf numFmtId="0" fontId="66" fillId="0" borderId="0" xfId="212" applyFont="1">
      <alignment vertical="top"/>
    </xf>
    <xf numFmtId="0" fontId="31" fillId="0" borderId="0" xfId="209"/>
    <xf numFmtId="0" fontId="66" fillId="0" borderId="0" xfId="211" applyFont="1" applyFill="1" applyBorder="1">
      <alignment vertical="top"/>
    </xf>
    <xf numFmtId="0" fontId="6" fillId="0" borderId="0" xfId="212" applyFont="1">
      <alignment vertical="top"/>
    </xf>
    <xf numFmtId="0" fontId="6" fillId="0" borderId="0" xfId="212" applyFont="1" applyAlignment="1">
      <alignment horizontal="center" vertical="top"/>
    </xf>
    <xf numFmtId="0" fontId="31" fillId="0" borderId="0" xfId="209" applyAlignment="1">
      <alignment horizontal="center"/>
    </xf>
    <xf numFmtId="0" fontId="66" fillId="0" borderId="1" xfId="211" applyFont="1" applyFill="1" applyBorder="1">
      <alignment vertical="top"/>
    </xf>
    <xf numFmtId="0" fontId="16" fillId="0" borderId="0" xfId="212">
      <alignment vertical="top"/>
    </xf>
    <xf numFmtId="0" fontId="97" fillId="37" borderId="0" xfId="210" applyFont="1" applyFill="1" applyAlignment="1"/>
    <xf numFmtId="0" fontId="98" fillId="37" borderId="0" xfId="85" applyNumberFormat="1" applyFont="1" applyFill="1" applyAlignment="1">
      <alignment horizontal="center" wrapText="1"/>
    </xf>
    <xf numFmtId="166" fontId="98" fillId="37" borderId="0" xfId="208" applyNumberFormat="1" applyFont="1" applyFill="1" applyAlignment="1">
      <alignment horizontal="center" wrapText="1"/>
    </xf>
    <xf numFmtId="0" fontId="66" fillId="32" borderId="25" xfId="212" applyFont="1" applyFill="1" applyBorder="1">
      <alignment vertical="top"/>
    </xf>
    <xf numFmtId="0" fontId="6" fillId="0" borderId="25" xfId="210" quotePrefix="1" applyFont="1" applyFill="1" applyBorder="1" applyAlignment="1">
      <alignment horizontal="left"/>
    </xf>
    <xf numFmtId="0" fontId="66" fillId="32" borderId="19" xfId="212" applyFont="1" applyFill="1" applyBorder="1">
      <alignment vertical="top"/>
    </xf>
    <xf numFmtId="0" fontId="31" fillId="0" borderId="19" xfId="210" quotePrefix="1" applyFont="1" applyFill="1" applyBorder="1" applyAlignment="1">
      <alignment horizontal="left"/>
    </xf>
    <xf numFmtId="0" fontId="31" fillId="0" borderId="19" xfId="210" applyFont="1" applyFill="1" applyBorder="1"/>
    <xf numFmtId="0" fontId="66" fillId="32" borderId="24" xfId="212" applyFont="1" applyFill="1" applyBorder="1">
      <alignment vertical="top"/>
    </xf>
    <xf numFmtId="0" fontId="31" fillId="0" borderId="24" xfId="210" applyFont="1" applyFill="1" applyBorder="1"/>
    <xf numFmtId="0" fontId="66" fillId="32" borderId="0" xfId="212" applyFont="1" applyFill="1">
      <alignment vertical="top"/>
    </xf>
    <xf numFmtId="0" fontId="66" fillId="0" borderId="0" xfId="210" applyFont="1" applyAlignment="1">
      <alignment horizontal="right"/>
    </xf>
    <xf numFmtId="43" fontId="31" fillId="0" borderId="0" xfId="209" applyNumberFormat="1"/>
    <xf numFmtId="0" fontId="31" fillId="0" borderId="19" xfId="210" applyFont="1" applyBorder="1"/>
    <xf numFmtId="170" fontId="31" fillId="0" borderId="0" xfId="209" applyNumberFormat="1"/>
    <xf numFmtId="0" fontId="66" fillId="0" borderId="0" xfId="212" applyFont="1" applyFill="1">
      <alignment vertical="top"/>
    </xf>
    <xf numFmtId="0" fontId="66" fillId="0" borderId="0" xfId="210" applyFont="1" applyFill="1" applyAlignment="1">
      <alignment horizontal="right"/>
    </xf>
    <xf numFmtId="0" fontId="6" fillId="0" borderId="0" xfId="212" applyFont="1" applyFill="1" applyBorder="1" applyAlignment="1">
      <alignment horizontal="right" vertical="top"/>
    </xf>
    <xf numFmtId="0" fontId="31" fillId="0" borderId="0" xfId="209" applyFill="1"/>
    <xf numFmtId="0" fontId="6" fillId="0" borderId="25" xfId="210" quotePrefix="1" applyFont="1" applyBorder="1" applyAlignment="1">
      <alignment horizontal="left"/>
    </xf>
    <xf numFmtId="0" fontId="31" fillId="0" borderId="19" xfId="210" quotePrefix="1" applyFont="1" applyBorder="1" applyAlignment="1">
      <alignment horizontal="left"/>
    </xf>
    <xf numFmtId="0" fontId="31" fillId="0" borderId="24" xfId="210" applyFont="1" applyBorder="1"/>
    <xf numFmtId="0" fontId="66" fillId="0" borderId="25" xfId="209" applyFont="1" applyBorder="1"/>
    <xf numFmtId="0" fontId="6" fillId="0" borderId="25" xfId="212" applyFont="1" applyBorder="1">
      <alignment vertical="top"/>
    </xf>
    <xf numFmtId="0" fontId="6" fillId="0" borderId="24" xfId="212" applyFont="1" applyBorder="1">
      <alignment vertical="top"/>
    </xf>
    <xf numFmtId="0" fontId="31" fillId="32" borderId="0" xfId="209" applyFill="1" applyBorder="1"/>
    <xf numFmtId="0" fontId="66" fillId="0" borderId="0" xfId="209" applyFont="1"/>
    <xf numFmtId="0" fontId="99" fillId="0" borderId="13" xfId="209" applyFont="1" applyBorder="1" applyAlignment="1">
      <alignment wrapText="1"/>
    </xf>
    <xf numFmtId="0" fontId="99" fillId="0" borderId="13" xfId="209" applyFont="1" applyBorder="1"/>
    <xf numFmtId="0" fontId="31" fillId="0" borderId="26" xfId="209" applyBorder="1" applyAlignment="1">
      <alignment horizontal="center" vertical="top"/>
    </xf>
    <xf numFmtId="14" fontId="31" fillId="0" borderId="26" xfId="209" applyNumberFormat="1" applyBorder="1" applyAlignment="1">
      <alignment horizontal="center" vertical="top"/>
    </xf>
    <xf numFmtId="0" fontId="31" fillId="0" borderId="26" xfId="209" applyBorder="1" applyAlignment="1">
      <alignment vertical="top"/>
    </xf>
    <xf numFmtId="0" fontId="31" fillId="0" borderId="16" xfId="209" applyBorder="1" applyAlignment="1">
      <alignment horizontal="center" vertical="top"/>
    </xf>
    <xf numFmtId="0" fontId="31" fillId="0" borderId="16" xfId="209" applyBorder="1" applyAlignment="1">
      <alignment vertical="top"/>
    </xf>
    <xf numFmtId="0" fontId="31" fillId="0" borderId="16" xfId="209" applyFont="1" applyBorder="1" applyAlignment="1">
      <alignment horizontal="center" vertical="top"/>
    </xf>
    <xf numFmtId="14" fontId="31" fillId="0" borderId="16" xfId="209" applyNumberFormat="1" applyBorder="1" applyAlignment="1">
      <alignment horizontal="center" vertical="top"/>
    </xf>
    <xf numFmtId="167" fontId="0" fillId="0" borderId="14" xfId="0" applyFill="1" applyBorder="1" applyAlignment="1"/>
    <xf numFmtId="0" fontId="0" fillId="0" borderId="0" xfId="85" applyNumberFormat="1" applyFont="1" applyFill="1" applyBorder="1" applyAlignment="1">
      <alignment horizontal="center"/>
    </xf>
    <xf numFmtId="3" fontId="31" fillId="0" borderId="0" xfId="209" applyNumberFormat="1"/>
    <xf numFmtId="0" fontId="34" fillId="28" borderId="1" xfId="209" applyFont="1" applyFill="1" applyBorder="1" applyAlignment="1">
      <alignment horizontal="center"/>
    </xf>
    <xf numFmtId="267" fontId="0" fillId="0" borderId="0" xfId="273" applyNumberFormat="1" applyFont="1" applyFill="1" applyBorder="1" applyAlignment="1"/>
    <xf numFmtId="167" fontId="25" fillId="0" borderId="1" xfId="0" applyFont="1" applyFill="1" applyBorder="1" applyAlignment="1"/>
    <xf numFmtId="170" fontId="34" fillId="32" borderId="25" xfId="85" applyNumberFormat="1" applyFont="1" applyFill="1" applyBorder="1" applyAlignment="1">
      <alignment horizontal="right" vertical="top"/>
    </xf>
    <xf numFmtId="170" fontId="34" fillId="32" borderId="19" xfId="85" applyNumberFormat="1" applyFont="1" applyFill="1" applyBorder="1" applyAlignment="1">
      <alignment horizontal="right" vertical="top"/>
    </xf>
    <xf numFmtId="2" fontId="34" fillId="32" borderId="24" xfId="212" applyNumberFormat="1" applyFont="1" applyFill="1" applyBorder="1" applyAlignment="1">
      <alignment horizontal="right" vertical="top"/>
    </xf>
    <xf numFmtId="170" fontId="6" fillId="0" borderId="25" xfId="85" applyNumberFormat="1" applyFont="1" applyBorder="1" applyAlignment="1">
      <alignment horizontal="right" vertical="top"/>
    </xf>
    <xf numFmtId="170" fontId="6" fillId="32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Border="1" applyAlignment="1">
      <alignment horizontal="right" vertical="top"/>
    </xf>
    <xf numFmtId="170" fontId="6" fillId="32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Border="1" applyAlignment="1">
      <alignment horizontal="right" vertical="top"/>
    </xf>
    <xf numFmtId="170" fontId="6" fillId="32" borderId="24" xfId="85" applyNumberFormat="1" applyFont="1" applyFill="1" applyBorder="1" applyAlignment="1">
      <alignment horizontal="right" vertical="top"/>
    </xf>
    <xf numFmtId="167" fontId="34" fillId="32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Border="1" applyAlignment="1">
      <alignment horizontal="right" vertical="top"/>
    </xf>
    <xf numFmtId="167" fontId="6" fillId="0" borderId="13" xfId="212" applyNumberFormat="1" applyFont="1" applyBorder="1" applyAlignment="1">
      <alignment horizontal="right" vertical="top"/>
    </xf>
    <xf numFmtId="167" fontId="6" fillId="32" borderId="13" xfId="212" applyNumberFormat="1" applyFont="1" applyFill="1" applyBorder="1" applyAlignment="1">
      <alignment horizontal="right" vertical="top"/>
    </xf>
    <xf numFmtId="170" fontId="34" fillId="0" borderId="25" xfId="85" applyNumberFormat="1" applyFont="1" applyBorder="1" applyAlignment="1">
      <alignment horizontal="right" vertical="top"/>
    </xf>
    <xf numFmtId="170" fontId="34" fillId="0" borderId="19" xfId="85" applyNumberFormat="1" applyFont="1" applyBorder="1" applyAlignment="1">
      <alignment horizontal="right" vertical="top"/>
    </xf>
    <xf numFmtId="170" fontId="34" fillId="0" borderId="24" xfId="85" applyNumberFormat="1" applyFont="1" applyBorder="1" applyAlignment="1">
      <alignment horizontal="right" vertical="top"/>
    </xf>
    <xf numFmtId="170" fontId="6" fillId="0" borderId="13" xfId="85" applyNumberFormat="1" applyFont="1" applyBorder="1" applyAlignment="1">
      <alignment horizontal="right" vertical="top"/>
    </xf>
    <xf numFmtId="170" fontId="6" fillId="32" borderId="13" xfId="85" applyNumberFormat="1" applyFont="1" applyFill="1" applyBorder="1" applyAlignment="1">
      <alignment horizontal="right" vertical="top"/>
    </xf>
    <xf numFmtId="170" fontId="0" fillId="36" borderId="0" xfId="85" applyNumberFormat="1" applyFont="1" applyFill="1" applyBorder="1" applyAlignment="1"/>
    <xf numFmtId="170" fontId="25" fillId="0" borderId="1" xfId="85" applyNumberFormat="1" applyFont="1" applyFill="1" applyBorder="1" applyAlignment="1"/>
    <xf numFmtId="170" fontId="24" fillId="0" borderId="0" xfId="85" applyNumberFormat="1" applyFont="1" applyFill="1" applyBorder="1" applyAlignment="1">
      <alignment horizontal="center"/>
    </xf>
    <xf numFmtId="170" fontId="24" fillId="0" borderId="0" xfId="85" applyNumberFormat="1" applyFont="1" applyFill="1" applyBorder="1" applyAlignment="1"/>
    <xf numFmtId="170" fontId="0" fillId="0" borderId="19" xfId="85" applyNumberFormat="1" applyFont="1" applyFill="1" applyBorder="1" applyAlignment="1"/>
    <xf numFmtId="170" fontId="27" fillId="0" borderId="24" xfId="85" applyNumberFormat="1" applyFont="1" applyFill="1" applyBorder="1" applyAlignment="1"/>
    <xf numFmtId="170" fontId="27" fillId="0" borderId="1" xfId="85" applyNumberFormat="1" applyFont="1" applyFill="1" applyBorder="1" applyAlignment="1"/>
    <xf numFmtId="170" fontId="22" fillId="0" borderId="19" xfId="85" applyNumberFormat="1" applyFont="1" applyFill="1" applyBorder="1" applyAlignment="1"/>
    <xf numFmtId="170" fontId="22" fillId="36" borderId="0" xfId="85" applyNumberFormat="1" applyFont="1" applyFill="1" applyBorder="1" applyAlignment="1"/>
    <xf numFmtId="167" fontId="27" fillId="0" borderId="16" xfId="0" applyFont="1" applyFill="1" applyBorder="1" applyAlignment="1"/>
    <xf numFmtId="170" fontId="34" fillId="36" borderId="25" xfId="85" applyNumberFormat="1" applyFont="1" applyFill="1" applyBorder="1" applyAlignment="1">
      <alignment horizontal="right" vertical="top"/>
    </xf>
    <xf numFmtId="170" fontId="34" fillId="36" borderId="19" xfId="85" applyNumberFormat="1" applyFont="1" applyFill="1" applyBorder="1" applyAlignment="1">
      <alignment horizontal="right" vertical="top"/>
    </xf>
    <xf numFmtId="170" fontId="34" fillId="36" borderId="24" xfId="85" applyNumberFormat="1" applyFont="1" applyFill="1" applyBorder="1" applyAlignment="1">
      <alignment horizontal="right" vertical="top"/>
    </xf>
    <xf numFmtId="170" fontId="6" fillId="36" borderId="13" xfId="85" applyNumberFormat="1" applyFont="1" applyFill="1" applyBorder="1" applyAlignment="1">
      <alignment horizontal="right" vertical="top"/>
    </xf>
    <xf numFmtId="170" fontId="6" fillId="36" borderId="25" xfId="85" applyNumberFormat="1" applyFont="1" applyFill="1" applyBorder="1" applyAlignment="1">
      <alignment horizontal="right" vertical="top"/>
    </xf>
    <xf numFmtId="170" fontId="6" fillId="36" borderId="19" xfId="85" applyNumberFormat="1" applyFont="1" applyFill="1" applyBorder="1" applyAlignment="1">
      <alignment horizontal="right" vertical="top"/>
    </xf>
    <xf numFmtId="170" fontId="6" fillId="36" borderId="24" xfId="85" applyNumberFormat="1" applyFont="1" applyFill="1" applyBorder="1" applyAlignment="1">
      <alignment horizontal="right" vertical="top"/>
    </xf>
    <xf numFmtId="167" fontId="34" fillId="36" borderId="25" xfId="212" applyNumberFormat="1" applyFont="1" applyFill="1" applyBorder="1" applyAlignment="1">
      <alignment horizontal="right" vertical="top"/>
    </xf>
    <xf numFmtId="2" fontId="34" fillId="36" borderId="24" xfId="212" applyNumberFormat="1" applyFont="1" applyFill="1" applyBorder="1" applyAlignment="1">
      <alignment horizontal="right" vertical="top"/>
    </xf>
    <xf numFmtId="167" fontId="6" fillId="36" borderId="13" xfId="212" applyNumberFormat="1" applyFont="1" applyFill="1" applyBorder="1" applyAlignment="1">
      <alignment horizontal="right" vertical="top"/>
    </xf>
    <xf numFmtId="0" fontId="6" fillId="0" borderId="1" xfId="212" applyFont="1" applyFill="1" applyBorder="1" applyAlignment="1">
      <alignment horizontal="right" vertical="top"/>
    </xf>
    <xf numFmtId="0" fontId="31" fillId="0" borderId="0" xfId="210" applyFont="1" applyFill="1" applyAlignment="1">
      <alignment horizontal="right"/>
    </xf>
    <xf numFmtId="37" fontId="31" fillId="0" borderId="0" xfId="210" applyNumberFormat="1" applyFont="1" applyFill="1" applyBorder="1" applyAlignment="1">
      <alignment horizontal="right"/>
    </xf>
    <xf numFmtId="0" fontId="31" fillId="0" borderId="0" xfId="210" applyFont="1" applyFill="1"/>
    <xf numFmtId="0" fontId="31" fillId="0" borderId="0" xfId="209" applyFill="1" applyAlignment="1">
      <alignment horizontal="right"/>
    </xf>
    <xf numFmtId="0" fontId="24" fillId="0" borderId="0" xfId="212" applyFont="1">
      <alignment vertical="top"/>
    </xf>
    <xf numFmtId="167" fontId="27" fillId="0" borderId="0" xfId="207" applyFont="1" applyFill="1" applyBorder="1" applyAlignment="1"/>
    <xf numFmtId="268" fontId="22" fillId="0" borderId="0" xfId="108" applyNumberFormat="1" applyFont="1" applyFill="1" applyBorder="1" applyAlignment="1"/>
    <xf numFmtId="167" fontId="27" fillId="0" borderId="0" xfId="0" applyFont="1" applyAlignment="1"/>
    <xf numFmtId="164" fontId="27" fillId="0" borderId="0" xfId="273" applyNumberFormat="1" applyFont="1" applyAlignment="1"/>
    <xf numFmtId="167" fontId="27" fillId="0" borderId="0" xfId="0" applyFont="1" applyAlignment="1">
      <alignment horizontal="center"/>
    </xf>
    <xf numFmtId="14" fontId="27" fillId="0" borderId="0" xfId="0" applyNumberFormat="1" applyFont="1" applyAlignment="1"/>
    <xf numFmtId="43" fontId="27" fillId="0" borderId="0" xfId="85" applyFont="1" applyAlignment="1"/>
    <xf numFmtId="269" fontId="27" fillId="0" borderId="0" xfId="273" applyNumberFormat="1" applyFont="1" applyAlignment="1"/>
    <xf numFmtId="170" fontId="27" fillId="0" borderId="0" xfId="0" applyNumberFormat="1" applyFont="1" applyAlignment="1"/>
    <xf numFmtId="3" fontId="27" fillId="0" borderId="0" xfId="0" applyNumberFormat="1" applyFont="1" applyAlignment="1"/>
    <xf numFmtId="170" fontId="27" fillId="0" borderId="0" xfId="85" applyNumberFormat="1" applyFont="1" applyAlignment="1"/>
    <xf numFmtId="43" fontId="27" fillId="0" borderId="0" xfId="85" applyNumberFormat="1" applyFont="1" applyAlignment="1"/>
    <xf numFmtId="0" fontId="6" fillId="0" borderId="16" xfId="209" applyFont="1" applyBorder="1" applyAlignment="1">
      <alignment vertical="top"/>
    </xf>
    <xf numFmtId="0" fontId="6" fillId="0" borderId="16" xfId="209" applyFont="1" applyBorder="1" applyAlignment="1">
      <alignment vertical="top" wrapText="1"/>
    </xf>
    <xf numFmtId="170" fontId="34" fillId="0" borderId="25" xfId="85" applyNumberFormat="1" applyFont="1" applyFill="1" applyBorder="1" applyAlignment="1">
      <alignment horizontal="right" vertical="top"/>
    </xf>
    <xf numFmtId="170" fontId="34" fillId="0" borderId="19" xfId="85" applyNumberFormat="1" applyFont="1" applyFill="1" applyBorder="1" applyAlignment="1">
      <alignment horizontal="right" vertical="top"/>
    </xf>
    <xf numFmtId="170" fontId="6" fillId="0" borderId="13" xfId="85" applyNumberFormat="1" applyFont="1" applyFill="1" applyBorder="1" applyAlignment="1">
      <alignment horizontal="right" vertical="top"/>
    </xf>
    <xf numFmtId="170" fontId="34" fillId="38" borderId="25" xfId="85" applyNumberFormat="1" applyFont="1" applyFill="1" applyBorder="1" applyAlignment="1">
      <alignment horizontal="right" vertical="top"/>
    </xf>
    <xf numFmtId="170" fontId="34" fillId="38" borderId="19" xfId="85" applyNumberFormat="1" applyFont="1" applyFill="1" applyBorder="1" applyAlignment="1">
      <alignment horizontal="right" vertical="top"/>
    </xf>
    <xf numFmtId="170" fontId="6" fillId="38" borderId="13" xfId="85" applyNumberFormat="1" applyFont="1" applyFill="1" applyBorder="1" applyAlignment="1">
      <alignment horizontal="right" vertical="top"/>
    </xf>
    <xf numFmtId="170" fontId="6" fillId="38" borderId="25" xfId="85" applyNumberFormat="1" applyFont="1" applyFill="1" applyBorder="1" applyAlignment="1">
      <alignment horizontal="right" vertical="top"/>
    </xf>
    <xf numFmtId="170" fontId="6" fillId="38" borderId="19" xfId="85" applyNumberFormat="1" applyFont="1" applyFill="1" applyBorder="1" applyAlignment="1">
      <alignment horizontal="right" vertical="top"/>
    </xf>
    <xf numFmtId="170" fontId="6" fillId="38" borderId="24" xfId="85" applyNumberFormat="1" applyFont="1" applyFill="1" applyBorder="1" applyAlignment="1">
      <alignment horizontal="right" vertical="top"/>
    </xf>
    <xf numFmtId="167" fontId="34" fillId="38" borderId="25" xfId="212" applyNumberFormat="1" applyFont="1" applyFill="1" applyBorder="1" applyAlignment="1">
      <alignment horizontal="right" vertical="top"/>
    </xf>
    <xf numFmtId="2" fontId="34" fillId="38" borderId="24" xfId="212" applyNumberFormat="1" applyFont="1" applyFill="1" applyBorder="1" applyAlignment="1">
      <alignment horizontal="right" vertical="top"/>
    </xf>
    <xf numFmtId="167" fontId="6" fillId="38" borderId="13" xfId="212" applyNumberFormat="1" applyFont="1" applyFill="1" applyBorder="1" applyAlignment="1">
      <alignment horizontal="right" vertical="top"/>
    </xf>
    <xf numFmtId="170" fontId="6" fillId="0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Fill="1" applyBorder="1" applyAlignment="1">
      <alignment horizontal="right" vertical="top"/>
    </xf>
    <xf numFmtId="167" fontId="34" fillId="0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Fill="1" applyBorder="1" applyAlignment="1">
      <alignment horizontal="right" vertical="top"/>
    </xf>
    <xf numFmtId="167" fontId="6" fillId="0" borderId="13" xfId="212" applyNumberFormat="1" applyFont="1" applyFill="1" applyBorder="1" applyAlignment="1">
      <alignment horizontal="right" vertical="top"/>
    </xf>
    <xf numFmtId="170" fontId="22" fillId="0" borderId="0" xfId="85" applyNumberFormat="1" applyFont="1" applyFill="1" applyBorder="1" applyAlignment="1"/>
    <xf numFmtId="3" fontId="27" fillId="0" borderId="0" xfId="0" applyNumberFormat="1" applyFont="1" applyFill="1" applyAlignment="1"/>
    <xf numFmtId="170" fontId="27" fillId="0" borderId="0" xfId="85" applyNumberFormat="1" applyFont="1" applyFill="1" applyAlignment="1"/>
    <xf numFmtId="0" fontId="66" fillId="0" borderId="0" xfId="209" applyFont="1" applyAlignment="1">
      <alignment horizontal="center"/>
    </xf>
    <xf numFmtId="170" fontId="31" fillId="0" borderId="3" xfId="209" applyNumberFormat="1" applyBorder="1"/>
    <xf numFmtId="0" fontId="99" fillId="0" borderId="13" xfId="209" applyFont="1" applyBorder="1" applyAlignment="1">
      <alignment horizontal="center" wrapText="1"/>
    </xf>
    <xf numFmtId="0" fontId="6" fillId="0" borderId="16" xfId="209" applyFont="1" applyBorder="1" applyAlignment="1">
      <alignment horizontal="center" vertical="top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</cellXfs>
  <cellStyles count="36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85" builtinId="3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1]" xfId="94"/>
    <cellStyle name="Comma [2]" xfId="95"/>
    <cellStyle name="Comma [3]" xfId="96"/>
    <cellStyle name="Comma 0.0" xfId="97"/>
    <cellStyle name="Comma 0.00" xfId="98"/>
    <cellStyle name="Comma 0.000" xfId="99"/>
    <cellStyle name="Comma 0.0000" xfId="100"/>
    <cellStyle name="Comma 2" xfId="101"/>
    <cellStyle name="Comma 2 2" xfId="102"/>
    <cellStyle name="Comma 3" xfId="103"/>
    <cellStyle name="Comma 3 2" xfId="104"/>
    <cellStyle name="Comma Input" xfId="105"/>
    <cellStyle name="Comma0" xfId="106"/>
    <cellStyle name="Company Name" xfId="107"/>
    <cellStyle name="Currency" xfId="108" builtinId="4"/>
    <cellStyle name="Currency [1]" xfId="109"/>
    <cellStyle name="Currency [2]" xfId="110"/>
    <cellStyle name="Currency [3]" xfId="111"/>
    <cellStyle name="Currency 0.0" xfId="112"/>
    <cellStyle name="Currency 0.00" xfId="113"/>
    <cellStyle name="Currency 0.000" xfId="114"/>
    <cellStyle name="Currency 0.0000" xfId="115"/>
    <cellStyle name="Currency 2" xfId="116"/>
    <cellStyle name="Currency 2 2" xfId="117"/>
    <cellStyle name="Currency 3" xfId="118"/>
    <cellStyle name="Currency 3 2" xfId="119"/>
    <cellStyle name="Currency Input" xfId="120"/>
    <cellStyle name="Currency0" xfId="121"/>
    <cellStyle name="d" xfId="122"/>
    <cellStyle name="d," xfId="123"/>
    <cellStyle name="d1" xfId="124"/>
    <cellStyle name="d1," xfId="125"/>
    <cellStyle name="d2" xfId="126"/>
    <cellStyle name="d2," xfId="127"/>
    <cellStyle name="d3" xfId="128"/>
    <cellStyle name="Dash" xfId="129"/>
    <cellStyle name="Date" xfId="130"/>
    <cellStyle name="Date [Abbreviated]" xfId="131"/>
    <cellStyle name="Date [Long Europe]" xfId="132"/>
    <cellStyle name="Date [Long U.S.]" xfId="133"/>
    <cellStyle name="Date [Short Europe]" xfId="134"/>
    <cellStyle name="Date [Short U.S.]" xfId="135"/>
    <cellStyle name="Date_ITCM 2010 Template" xfId="136"/>
    <cellStyle name="Define$0" xfId="137"/>
    <cellStyle name="Define$1" xfId="138"/>
    <cellStyle name="Define$2" xfId="139"/>
    <cellStyle name="Define0" xfId="140"/>
    <cellStyle name="Define1" xfId="141"/>
    <cellStyle name="Define1x" xfId="142"/>
    <cellStyle name="Define2" xfId="143"/>
    <cellStyle name="Define2x" xfId="144"/>
    <cellStyle name="Dollar" xfId="145"/>
    <cellStyle name="e" xfId="146"/>
    <cellStyle name="e1" xfId="147"/>
    <cellStyle name="e2" xfId="148"/>
    <cellStyle name="Euro" xfId="149"/>
    <cellStyle name="Explanatory Text" xfId="150" builtinId="53" customBuiltin="1"/>
    <cellStyle name="Fixed" xfId="151"/>
    <cellStyle name="FOOTER - Style1" xfId="152"/>
    <cellStyle name="g" xfId="153"/>
    <cellStyle name="general" xfId="154"/>
    <cellStyle name="General [C]" xfId="155"/>
    <cellStyle name="General [R]" xfId="156"/>
    <cellStyle name="Good" xfId="157" builtinId="26" customBuiltin="1"/>
    <cellStyle name="Green" xfId="158"/>
    <cellStyle name="grey" xfId="159"/>
    <cellStyle name="Header1" xfId="160"/>
    <cellStyle name="Header2" xfId="161"/>
    <cellStyle name="Heading" xfId="162"/>
    <cellStyle name="Heading 1" xfId="163" builtinId="16" customBuiltin="1"/>
    <cellStyle name="Heading 2" xfId="164" builtinId="17" customBuiltin="1"/>
    <cellStyle name="Heading 3" xfId="165" builtinId="18" customBuiltin="1"/>
    <cellStyle name="Heading 4" xfId="166" builtinId="19" customBuiltin="1"/>
    <cellStyle name="Heading No Underline" xfId="167"/>
    <cellStyle name="Heading With Underline" xfId="168"/>
    <cellStyle name="Heading1" xfId="169"/>
    <cellStyle name="Heading2" xfId="170"/>
    <cellStyle name="Headline" xfId="171"/>
    <cellStyle name="Highlight" xfId="172"/>
    <cellStyle name="in" xfId="173"/>
    <cellStyle name="Indented [0]" xfId="174"/>
    <cellStyle name="Indented [2]" xfId="175"/>
    <cellStyle name="Indented [4]" xfId="176"/>
    <cellStyle name="Indented [6]" xfId="177"/>
    <cellStyle name="Input" xfId="178" builtinId="20" customBuiltin="1"/>
    <cellStyle name="Input [yellow]" xfId="179"/>
    <cellStyle name="Input$0" xfId="180"/>
    <cellStyle name="Input$1" xfId="181"/>
    <cellStyle name="Input$2" xfId="182"/>
    <cellStyle name="Input0" xfId="183"/>
    <cellStyle name="Input1" xfId="184"/>
    <cellStyle name="Input1x" xfId="185"/>
    <cellStyle name="Input2" xfId="186"/>
    <cellStyle name="Input2x" xfId="187"/>
    <cellStyle name="lborder" xfId="188"/>
    <cellStyle name="LeftSubtitle" xfId="189"/>
    <cellStyle name="Linked Cell" xfId="190" builtinId="24" customBuiltin="1"/>
    <cellStyle name="m" xfId="191"/>
    <cellStyle name="m1" xfId="192"/>
    <cellStyle name="m2" xfId="193"/>
    <cellStyle name="m3" xfId="194"/>
    <cellStyle name="Multiple" xfId="195"/>
    <cellStyle name="Negative" xfId="196"/>
    <cellStyle name="Neutral" xfId="197" builtinId="28" customBuiltin="1"/>
    <cellStyle name="no dec" xfId="198"/>
    <cellStyle name="Normal" xfId="0" builtinId="0"/>
    <cellStyle name="Normal - Style1" xfId="199"/>
    <cellStyle name="Normal 2" xfId="200"/>
    <cellStyle name="Normal 3" xfId="201"/>
    <cellStyle name="Normal 3 2" xfId="202"/>
    <cellStyle name="Normal 3_ITC-Great Plains Heintz 6-24-08a" xfId="203"/>
    <cellStyle name="Normal 4" xfId="204"/>
    <cellStyle name="Normal 4 2" xfId="205"/>
    <cellStyle name="Normal 4_ITC-Great Plains Heintz 6-24-08a" xfId="206"/>
    <cellStyle name="Normal_2011 Attachment GG 12-3-2010 &amp; Supporting Workpapers" xfId="207"/>
    <cellStyle name="Normal_Attachment GG (2)" xfId="208"/>
    <cellStyle name="Normal_Attachment GG Reporting Form (2)" xfId="209"/>
    <cellStyle name="Normal_Schedule O Info for Mike" xfId="210"/>
    <cellStyle name="Normal_Sheet1" xfId="211"/>
    <cellStyle name="Normal_Sheet3" xfId="212"/>
    <cellStyle name="Note" xfId="213" builtinId="10" customBuiltin="1"/>
    <cellStyle name="Output" xfId="214" builtinId="21" customBuiltin="1"/>
    <cellStyle name="Output Amounts" xfId="215"/>
    <cellStyle name="Output Column Headings" xfId="216"/>
    <cellStyle name="Output Line Items" xfId="217"/>
    <cellStyle name="Output Report Heading" xfId="218"/>
    <cellStyle name="Output Report Title" xfId="219"/>
    <cellStyle name="Output1_Back" xfId="220"/>
    <cellStyle name="p" xfId="221"/>
    <cellStyle name="p_2010 Attachment O  GG_082709" xfId="222"/>
    <cellStyle name="p_2010 Attachment O Template Supporting Work Papers_ITC Midwest" xfId="223"/>
    <cellStyle name="p_2010 Attachment O Template Supporting Work Papers_ITCTransmission" xfId="224"/>
    <cellStyle name="p_2010 Attachment O Template Supporting Work Papers_METC" xfId="225"/>
    <cellStyle name="p_2Mod11" xfId="226"/>
    <cellStyle name="p_aavidmod11.xls Chart 1" xfId="227"/>
    <cellStyle name="p_aavidmod11.xls Chart 2" xfId="228"/>
    <cellStyle name="p_Attachment O &amp; GG" xfId="229"/>
    <cellStyle name="p_charts for capm" xfId="230"/>
    <cellStyle name="p_DCF" xfId="231"/>
    <cellStyle name="p_DCF_2Mod11" xfId="232"/>
    <cellStyle name="p_DCF_aavidmod11.xls Chart 1" xfId="233"/>
    <cellStyle name="p_DCF_aavidmod11.xls Chart 2" xfId="234"/>
    <cellStyle name="p_DCF_charts for capm" xfId="235"/>
    <cellStyle name="p_DCF_DCF5" xfId="236"/>
    <cellStyle name="p_DCF_Template2" xfId="237"/>
    <cellStyle name="p_DCF_Template2_1" xfId="238"/>
    <cellStyle name="p_DCF_VERA" xfId="239"/>
    <cellStyle name="p_DCF_VERA_1" xfId="240"/>
    <cellStyle name="p_DCF_VERA_1_Template2" xfId="241"/>
    <cellStyle name="p_DCF_VERA_aavidmod11.xls Chart 2" xfId="242"/>
    <cellStyle name="p_DCF_VERA_Model02" xfId="243"/>
    <cellStyle name="p_DCF_VERA_Template2" xfId="244"/>
    <cellStyle name="p_DCF_VERA_VERA" xfId="245"/>
    <cellStyle name="p_DCF_VERA_VERA_1" xfId="246"/>
    <cellStyle name="p_DCF_VERA_VERA_2" xfId="247"/>
    <cellStyle name="p_DCF_VERA_VERA_Template2" xfId="248"/>
    <cellStyle name="p_DCF5" xfId="249"/>
    <cellStyle name="p_ITC Great Plains Formula 1-12-09a" xfId="250"/>
    <cellStyle name="p_ITCM 2010 Template" xfId="251"/>
    <cellStyle name="p_ITCMW 2009 Rate" xfId="252"/>
    <cellStyle name="p_ITCMW 2010 Rate_083109" xfId="253"/>
    <cellStyle name="p_ITCOP 2010 Rate_083109" xfId="254"/>
    <cellStyle name="p_ITCT 2009 Rate" xfId="255"/>
    <cellStyle name="p_ITCT New 2010 Attachment O &amp; GG_111209NL" xfId="256"/>
    <cellStyle name="p_METC 2010 Rate_083109" xfId="257"/>
    <cellStyle name="p_Template2" xfId="258"/>
    <cellStyle name="p_Template2_1" xfId="259"/>
    <cellStyle name="p_VERA" xfId="260"/>
    <cellStyle name="p_VERA_1" xfId="261"/>
    <cellStyle name="p_VERA_1_Template2" xfId="262"/>
    <cellStyle name="p_VERA_aavidmod11.xls Chart 2" xfId="263"/>
    <cellStyle name="p_VERA_Model02" xfId="264"/>
    <cellStyle name="p_VERA_Template2" xfId="265"/>
    <cellStyle name="p_VERA_VERA" xfId="266"/>
    <cellStyle name="p_VERA_VERA_1" xfId="267"/>
    <cellStyle name="p_VERA_VERA_2" xfId="268"/>
    <cellStyle name="p_VERA_VERA_Template2" xfId="269"/>
    <cellStyle name="p1" xfId="270"/>
    <cellStyle name="p2" xfId="271"/>
    <cellStyle name="p3" xfId="272"/>
    <cellStyle name="Percent" xfId="273" builtinId="5"/>
    <cellStyle name="Percent %" xfId="274"/>
    <cellStyle name="Percent % Long Underline" xfId="275"/>
    <cellStyle name="Percent (0)" xfId="276"/>
    <cellStyle name="Percent [0]" xfId="277"/>
    <cellStyle name="Percent [1]" xfId="278"/>
    <cellStyle name="Percent [2]" xfId="279"/>
    <cellStyle name="Percent [3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 0.0000%" xfId="287"/>
    <cellStyle name="Percent 0.0000% Long Underline" xfId="288"/>
    <cellStyle name="Percent 2" xfId="289"/>
    <cellStyle name="Percent 2 2" xfId="290"/>
    <cellStyle name="Percent 3" xfId="291"/>
    <cellStyle name="Percent 3 2" xfId="292"/>
    <cellStyle name="Percent Input" xfId="293"/>
    <cellStyle name="Percent0" xfId="294"/>
    <cellStyle name="Percent1" xfId="295"/>
    <cellStyle name="Percent2" xfId="296"/>
    <cellStyle name="PSChar" xfId="297"/>
    <cellStyle name="PSDate" xfId="298"/>
    <cellStyle name="PSDec" xfId="299"/>
    <cellStyle name="PSdesc" xfId="300"/>
    <cellStyle name="PSHeading" xfId="301"/>
    <cellStyle name="PSInt" xfId="302"/>
    <cellStyle name="PSSpacer" xfId="303"/>
    <cellStyle name="PStest" xfId="304"/>
    <cellStyle name="R00A" xfId="305"/>
    <cellStyle name="R00B" xfId="306"/>
    <cellStyle name="R00L" xfId="307"/>
    <cellStyle name="R01A" xfId="308"/>
    <cellStyle name="R01B" xfId="309"/>
    <cellStyle name="R01H" xfId="310"/>
    <cellStyle name="R01L" xfId="311"/>
    <cellStyle name="R02A" xfId="312"/>
    <cellStyle name="R02B" xfId="313"/>
    <cellStyle name="R02H" xfId="314"/>
    <cellStyle name="R02L" xfId="315"/>
    <cellStyle name="R03A" xfId="316"/>
    <cellStyle name="R03B" xfId="317"/>
    <cellStyle name="R03H" xfId="318"/>
    <cellStyle name="R03L" xfId="319"/>
    <cellStyle name="R04A" xfId="320"/>
    <cellStyle name="R04B" xfId="321"/>
    <cellStyle name="R04H" xfId="322"/>
    <cellStyle name="R04L" xfId="323"/>
    <cellStyle name="R05A" xfId="324"/>
    <cellStyle name="R05B" xfId="325"/>
    <cellStyle name="R05H" xfId="326"/>
    <cellStyle name="R05L" xfId="327"/>
    <cellStyle name="R06A" xfId="328"/>
    <cellStyle name="R06B" xfId="329"/>
    <cellStyle name="R06H" xfId="330"/>
    <cellStyle name="R06L" xfId="331"/>
    <cellStyle name="R07A" xfId="332"/>
    <cellStyle name="R07B" xfId="333"/>
    <cellStyle name="R07H" xfId="334"/>
    <cellStyle name="R07L" xfId="335"/>
    <cellStyle name="rborder" xfId="336"/>
    <cellStyle name="red" xfId="337"/>
    <cellStyle name="s_HardInc " xfId="338"/>
    <cellStyle name="s_HardInc _ITC Great Plains Formula 1-12-09a" xfId="339"/>
    <cellStyle name="scenario" xfId="340"/>
    <cellStyle name="Sheetmult" xfId="341"/>
    <cellStyle name="Shtmultx" xfId="342"/>
    <cellStyle name="Style 1" xfId="343"/>
    <cellStyle name="STYLE1" xfId="344"/>
    <cellStyle name="STYLE2" xfId="345"/>
    <cellStyle name="TableHeading" xfId="346"/>
    <cellStyle name="tb" xfId="347"/>
    <cellStyle name="Tickmark" xfId="348"/>
    <cellStyle name="Title" xfId="349" builtinId="15" customBuiltin="1"/>
    <cellStyle name="Title1" xfId="350"/>
    <cellStyle name="top" xfId="351"/>
    <cellStyle name="Total" xfId="352" builtinId="25" customBuiltin="1"/>
    <cellStyle name="w" xfId="353"/>
    <cellStyle name="Warning Text" xfId="354" builtinId="11" customBuiltin="1"/>
    <cellStyle name="XComma" xfId="355"/>
    <cellStyle name="XComma 0.0" xfId="356"/>
    <cellStyle name="XComma 0.00" xfId="357"/>
    <cellStyle name="XComma 0.000" xfId="358"/>
    <cellStyle name="XCurrency" xfId="359"/>
    <cellStyle name="XCurrency 0.0" xfId="360"/>
    <cellStyle name="XCurrency 0.00" xfId="361"/>
    <cellStyle name="XCurrency 0.000" xfId="362"/>
    <cellStyle name="yra" xfId="363"/>
    <cellStyle name="yrActual" xfId="364"/>
    <cellStyle name="yre" xfId="365"/>
    <cellStyle name="yrExpect" xfId="36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139</xdr:row>
      <xdr:rowOff>28575</xdr:rowOff>
    </xdr:from>
    <xdr:to>
      <xdr:col>4</xdr:col>
      <xdr:colOff>723900</xdr:colOff>
      <xdr:row>147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8675" y="26508075"/>
          <a:ext cx="48006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09202718012 AB Brown 345kv Substation (transformer) that does not get CWIP treatment.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139</xdr:row>
      <xdr:rowOff>19050</xdr:rowOff>
    </xdr:from>
    <xdr:to>
      <xdr:col>4</xdr:col>
      <xdr:colOff>561975</xdr:colOff>
      <xdr:row>147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26498550"/>
          <a:ext cx="46863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S14-1 Brown 345 Sub (09202718011) in the CWIP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It also includes: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'09202701058015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ner\Local%20Settings\Temporary%20Internet%20Files\OLK12\Documents%20and%20Settings\sminer\My%20Documents\GCA%2050\New%20WEEKLY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msmith\Local%20Settings\Temporary%20Internet%20Files\OLK5573\Summary%20Misc%20Proformas-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GC\2004%20Rate%20Case\Superseded%20Files\IGC%20COS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Community%20Natural%20Gas\COS%20Study\Community%20COS10%20(Matches%20Prime%20Group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rporate\Accounting\PlantAccounting\BS-CI\VEDS-SIG\Q2%202009\0609\SIG%20BS-CI%20-%2006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SIGECO-Gas\2003%20Gas%20Rate%20Case%20(New)\Final%20COS\Working%20Copy%20GTBRevenue%20Jan%202002%20thru%20Dec.%2020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DD"/>
      <sheetName val="COMBINED"/>
      <sheetName val="JAN98"/>
      <sheetName val="FEB98"/>
      <sheetName val="Nov01"/>
      <sheetName val="Jan02"/>
      <sheetName val="Dec01"/>
      <sheetName val="Feb02"/>
      <sheetName val="Mar02"/>
      <sheetName val="Apr02"/>
      <sheetName val="May02"/>
      <sheetName val="chgs"/>
      <sheetName val="June02"/>
      <sheetName val="July02"/>
      <sheetName val="August02"/>
      <sheetName val="September02"/>
      <sheetName val="October02"/>
      <sheetName val="Graphs"/>
      <sheetName val="wint graf"/>
      <sheetName val="summ graf"/>
      <sheetName val="CityGate"/>
      <sheetName val="SAD"/>
      <sheetName val="Jan00 Chart"/>
      <sheetName val="stor"/>
      <sheetName val="Storage OBA"/>
      <sheetName val="Sheet1"/>
      <sheetName val="dmdeq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0.36247751322751326</v>
          </cell>
          <cell r="E4">
            <v>0.36247751322751326</v>
          </cell>
          <cell r="F4">
            <v>0.36247751322751326</v>
          </cell>
          <cell r="G4">
            <v>0.36247751322751326</v>
          </cell>
          <cell r="H4">
            <v>0.36247751322751326</v>
          </cell>
          <cell r="I4">
            <v>0.36247751322751326</v>
          </cell>
          <cell r="J4">
            <v>0.36247751322751326</v>
          </cell>
          <cell r="K4">
            <v>0.36247751322751326</v>
          </cell>
          <cell r="L4">
            <v>0.36247751322751326</v>
          </cell>
          <cell r="M4">
            <v>0.36247751322751326</v>
          </cell>
          <cell r="N4">
            <v>0.36247751322751326</v>
          </cell>
          <cell r="O4">
            <v>0.36247751322751326</v>
          </cell>
          <cell r="P4">
            <v>0.36247751322751326</v>
          </cell>
          <cell r="Q4">
            <v>0.36247751322751326</v>
          </cell>
          <cell r="R4">
            <v>0.36247751322751326</v>
          </cell>
          <cell r="S4">
            <v>0.36247751322751326</v>
          </cell>
          <cell r="T4">
            <v>0.36247751322751326</v>
          </cell>
          <cell r="U4">
            <v>0.36247751322751326</v>
          </cell>
          <cell r="V4">
            <v>0.36247751322751326</v>
          </cell>
          <cell r="W4">
            <v>0.36247751322751326</v>
          </cell>
          <cell r="X4">
            <v>0.36247751322751326</v>
          </cell>
          <cell r="Y4">
            <v>0.36247751322751326</v>
          </cell>
          <cell r="Z4">
            <v>0.36247751322751326</v>
          </cell>
          <cell r="AA4">
            <v>0.36247751322751326</v>
          </cell>
          <cell r="AB4">
            <v>0.36247751322751326</v>
          </cell>
          <cell r="AC4">
            <v>0.36247751322751326</v>
          </cell>
          <cell r="AD4">
            <v>0.36247751322751326</v>
          </cell>
          <cell r="AE4">
            <v>0.36247751322751326</v>
          </cell>
          <cell r="AF4">
            <v>0.36247751322751326</v>
          </cell>
          <cell r="AG4">
            <v>0.36247751322751326</v>
          </cell>
          <cell r="AH4">
            <v>0.36247751322751326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  <cell r="AQ4" t="e">
            <v>#REF!</v>
          </cell>
          <cell r="AR4" t="e">
            <v>#REF!</v>
          </cell>
          <cell r="AS4" t="e">
            <v>#REF!</v>
          </cell>
          <cell r="AT4" t="e">
            <v>#REF!</v>
          </cell>
          <cell r="AU4" t="e">
            <v>#REF!</v>
          </cell>
          <cell r="AV4" t="e">
            <v>#REF!</v>
          </cell>
          <cell r="AW4" t="e">
            <v>#REF!</v>
          </cell>
          <cell r="AX4" t="e">
            <v>#REF!</v>
          </cell>
          <cell r="AY4" t="e">
            <v>#REF!</v>
          </cell>
          <cell r="AZ4" t="e">
            <v>#REF!</v>
          </cell>
          <cell r="BA4" t="e">
            <v>#REF!</v>
          </cell>
          <cell r="BB4" t="e">
            <v>#REF!</v>
          </cell>
          <cell r="BC4" t="e">
            <v>#REF!</v>
          </cell>
          <cell r="BD4" t="e">
            <v>#REF!</v>
          </cell>
          <cell r="BE4" t="e">
            <v>#REF!</v>
          </cell>
          <cell r="BF4" t="e">
            <v>#REF!</v>
          </cell>
          <cell r="BG4" t="e">
            <v>#REF!</v>
          </cell>
          <cell r="BH4" t="e">
            <v>#REF!</v>
          </cell>
          <cell r="BI4" t="e">
            <v>#REF!</v>
          </cell>
          <cell r="BJ4" t="e">
            <v>#REF!</v>
          </cell>
          <cell r="BK4" t="e">
            <v>#REF!</v>
          </cell>
          <cell r="BL4" t="e">
            <v>#REF!</v>
          </cell>
          <cell r="BM4" t="e">
            <v>#REF!</v>
          </cell>
          <cell r="BN4" t="e">
            <v>#REF!</v>
          </cell>
          <cell r="BO4" t="e">
            <v>#REF!</v>
          </cell>
          <cell r="BP4" t="e">
            <v>#REF!</v>
          </cell>
          <cell r="BQ4" t="e">
            <v>#REF!</v>
          </cell>
          <cell r="BR4" t="e">
            <v>#REF!</v>
          </cell>
          <cell r="BS4" t="e">
            <v>#REF!</v>
          </cell>
          <cell r="BT4" t="e">
            <v>#REF!</v>
          </cell>
          <cell r="BU4" t="e">
            <v>#REF!</v>
          </cell>
          <cell r="BV4" t="e">
            <v>#REF!</v>
          </cell>
          <cell r="BW4" t="e">
            <v>#REF!</v>
          </cell>
          <cell r="BX4" t="e">
            <v>#REF!</v>
          </cell>
          <cell r="BY4" t="e">
            <v>#REF!</v>
          </cell>
          <cell r="BZ4" t="e">
            <v>#REF!</v>
          </cell>
          <cell r="CA4" t="e">
            <v>#REF!</v>
          </cell>
          <cell r="CB4" t="e">
            <v>#REF!</v>
          </cell>
          <cell r="CC4" t="e">
            <v>#REF!</v>
          </cell>
          <cell r="CD4" t="e">
            <v>#REF!</v>
          </cell>
          <cell r="CE4" t="e">
            <v>#REF!</v>
          </cell>
          <cell r="CF4" t="e">
            <v>#REF!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  <cell r="CR4" t="e">
            <v>#REF!</v>
          </cell>
          <cell r="CS4" t="e">
            <v>#REF!</v>
          </cell>
          <cell r="CT4" t="e">
            <v>#REF!</v>
          </cell>
          <cell r="CU4" t="e">
            <v>#REF!</v>
          </cell>
          <cell r="CV4" t="e">
            <v>#REF!</v>
          </cell>
          <cell r="CW4" t="e">
            <v>#REF!</v>
          </cell>
          <cell r="CX4" t="e">
            <v>#REF!</v>
          </cell>
          <cell r="CY4" t="e">
            <v>#REF!</v>
          </cell>
          <cell r="CZ4" t="e">
            <v>#REF!</v>
          </cell>
          <cell r="DA4" t="e">
            <v>#REF!</v>
          </cell>
          <cell r="DB4" t="e">
            <v>#REF!</v>
          </cell>
          <cell r="DC4" t="e">
            <v>#REF!</v>
          </cell>
          <cell r="DD4" t="e">
            <v>#REF!</v>
          </cell>
          <cell r="DE4" t="e">
            <v>#REF!</v>
          </cell>
          <cell r="DF4" t="e">
            <v>#REF!</v>
          </cell>
          <cell r="DG4" t="e">
            <v>#REF!</v>
          </cell>
          <cell r="DH4" t="e">
            <v>#REF!</v>
          </cell>
          <cell r="DI4" t="e">
            <v>#REF!</v>
          </cell>
          <cell r="DJ4" t="e">
            <v>#REF!</v>
          </cell>
          <cell r="DK4" t="e">
            <v>#REF!</v>
          </cell>
          <cell r="DL4" t="e">
            <v>#REF!</v>
          </cell>
          <cell r="DM4" t="e">
            <v>#REF!</v>
          </cell>
          <cell r="DN4" t="e">
            <v>#REF!</v>
          </cell>
          <cell r="DO4" t="e">
            <v>#REF!</v>
          </cell>
          <cell r="DP4" t="e">
            <v>#REF!</v>
          </cell>
          <cell r="DQ4" t="e">
            <v>#REF!</v>
          </cell>
          <cell r="DR4" t="e">
            <v>#REF!</v>
          </cell>
          <cell r="DS4" t="e">
            <v>#REF!</v>
          </cell>
          <cell r="DT4" t="e">
            <v>#REF!</v>
          </cell>
          <cell r="DU4" t="e">
            <v>#REF!</v>
          </cell>
          <cell r="DV4" t="e">
            <v>#REF!</v>
          </cell>
          <cell r="DW4" t="e">
            <v>#REF!</v>
          </cell>
          <cell r="DX4" t="e">
            <v>#REF!</v>
          </cell>
          <cell r="DY4" t="e">
            <v>#REF!</v>
          </cell>
          <cell r="DZ4" t="e">
            <v>#REF!</v>
          </cell>
          <cell r="EA4" t="e">
            <v>#REF!</v>
          </cell>
          <cell r="EB4" t="e">
            <v>#REF!</v>
          </cell>
          <cell r="EC4" t="e">
            <v>#REF!</v>
          </cell>
          <cell r="ED4" t="e">
            <v>#REF!</v>
          </cell>
          <cell r="EE4" t="e">
            <v>#REF!</v>
          </cell>
          <cell r="EF4" t="e">
            <v>#REF!</v>
          </cell>
          <cell r="EG4" t="e">
            <v>#REF!</v>
          </cell>
          <cell r="EH4" t="e">
            <v>#REF!</v>
          </cell>
          <cell r="EI4" t="e">
            <v>#REF!</v>
          </cell>
          <cell r="EJ4" t="e">
            <v>#REF!</v>
          </cell>
          <cell r="EK4" t="e">
            <v>#REF!</v>
          </cell>
          <cell r="EL4" t="e">
            <v>#REF!</v>
          </cell>
          <cell r="EM4" t="e">
            <v>#REF!</v>
          </cell>
          <cell r="EN4" t="e">
            <v>#REF!</v>
          </cell>
          <cell r="EO4" t="e">
            <v>#REF!</v>
          </cell>
          <cell r="EP4" t="e">
            <v>#REF!</v>
          </cell>
          <cell r="EQ4" t="e">
            <v>#REF!</v>
          </cell>
          <cell r="ER4" t="e">
            <v>#REF!</v>
          </cell>
          <cell r="ES4" t="e">
            <v>#REF!</v>
          </cell>
          <cell r="ET4" t="e">
            <v>#REF!</v>
          </cell>
          <cell r="EU4" t="e">
            <v>#REF!</v>
          </cell>
          <cell r="EV4" t="e">
            <v>#REF!</v>
          </cell>
          <cell r="EW4" t="e">
            <v>#REF!</v>
          </cell>
          <cell r="EX4" t="e">
            <v>#REF!</v>
          </cell>
          <cell r="EY4" t="e">
            <v>#REF!</v>
          </cell>
          <cell r="EZ4" t="e">
            <v>#REF!</v>
          </cell>
          <cell r="FA4" t="e">
            <v>#REF!</v>
          </cell>
          <cell r="FB4" t="e">
            <v>#REF!</v>
          </cell>
          <cell r="FC4" t="e">
            <v>#REF!</v>
          </cell>
          <cell r="FD4" t="e">
            <v>#REF!</v>
          </cell>
          <cell r="FE4" t="e">
            <v>#REF!</v>
          </cell>
          <cell r="FF4" t="e">
            <v>#REF!</v>
          </cell>
          <cell r="FG4" t="e">
            <v>#REF!</v>
          </cell>
          <cell r="FH4" t="e">
            <v>#REF!</v>
          </cell>
          <cell r="FI4" t="e">
            <v>#REF!</v>
          </cell>
          <cell r="FJ4" t="e">
            <v>#REF!</v>
          </cell>
          <cell r="FK4" t="e">
            <v>#REF!</v>
          </cell>
          <cell r="FL4" t="e">
            <v>#REF!</v>
          </cell>
          <cell r="FM4" t="e">
            <v>#REF!</v>
          </cell>
          <cell r="FN4" t="e">
            <v>#REF!</v>
          </cell>
          <cell r="FO4" t="e">
            <v>#REF!</v>
          </cell>
          <cell r="FP4" t="e">
            <v>#REF!</v>
          </cell>
          <cell r="FQ4" t="e">
            <v>#REF!</v>
          </cell>
          <cell r="FR4" t="e">
            <v>#REF!</v>
          </cell>
          <cell r="FS4" t="e">
            <v>#REF!</v>
          </cell>
          <cell r="FT4" t="e">
            <v>#REF!</v>
          </cell>
          <cell r="FU4" t="e">
            <v>#REF!</v>
          </cell>
          <cell r="FV4" t="e">
            <v>#REF!</v>
          </cell>
          <cell r="FW4" t="e">
            <v>#REF!</v>
          </cell>
          <cell r="FX4" t="e">
            <v>#REF!</v>
          </cell>
          <cell r="FY4" t="e">
            <v>#REF!</v>
          </cell>
          <cell r="FZ4" t="e">
            <v>#REF!</v>
          </cell>
          <cell r="GA4" t="e">
            <v>#REF!</v>
          </cell>
          <cell r="GB4" t="e">
            <v>#REF!</v>
          </cell>
          <cell r="GC4" t="e">
            <v>#REF!</v>
          </cell>
          <cell r="GD4" t="e">
            <v>#REF!</v>
          </cell>
          <cell r="GE4" t="e">
            <v>#REF!</v>
          </cell>
          <cell r="GF4" t="e">
            <v>#REF!</v>
          </cell>
          <cell r="GG4" t="e">
            <v>#REF!</v>
          </cell>
          <cell r="GH4" t="e">
            <v>#REF!</v>
          </cell>
          <cell r="GI4" t="e">
            <v>#REF!</v>
          </cell>
          <cell r="GJ4" t="e">
            <v>#REF!</v>
          </cell>
          <cell r="GK4" t="e">
            <v>#REF!</v>
          </cell>
          <cell r="GL4" t="e">
            <v>#REF!</v>
          </cell>
          <cell r="GM4" t="e">
            <v>#REF!</v>
          </cell>
          <cell r="GN4" t="e">
            <v>#REF!</v>
          </cell>
          <cell r="GO4" t="e">
            <v>#REF!</v>
          </cell>
          <cell r="GP4" t="e">
            <v>#REF!</v>
          </cell>
          <cell r="GQ4" t="e">
            <v>#REF!</v>
          </cell>
          <cell r="GR4" t="e">
            <v>#REF!</v>
          </cell>
          <cell r="GS4" t="e">
            <v>#REF!</v>
          </cell>
          <cell r="GT4" t="e">
            <v>#REF!</v>
          </cell>
          <cell r="GU4" t="e">
            <v>#REF!</v>
          </cell>
          <cell r="GV4" t="e">
            <v>#REF!</v>
          </cell>
          <cell r="GW4" t="e">
            <v>#REF!</v>
          </cell>
          <cell r="GX4" t="e">
            <v>#REF!</v>
          </cell>
          <cell r="GY4" t="e">
            <v>#REF!</v>
          </cell>
          <cell r="GZ4" t="e">
            <v>#REF!</v>
          </cell>
          <cell r="HA4" t="e">
            <v>#REF!</v>
          </cell>
          <cell r="HB4" t="e">
            <v>#REF!</v>
          </cell>
          <cell r="HC4" t="e">
            <v>#REF!</v>
          </cell>
          <cell r="HD4" t="e">
            <v>#REF!</v>
          </cell>
          <cell r="HE4" t="e">
            <v>#REF!</v>
          </cell>
          <cell r="HF4" t="e">
            <v>#REF!</v>
          </cell>
          <cell r="HG4" t="e">
            <v>#REF!</v>
          </cell>
          <cell r="HH4" t="e">
            <v>#REF!</v>
          </cell>
          <cell r="HI4" t="e">
            <v>#REF!</v>
          </cell>
          <cell r="HJ4" t="e">
            <v>#REF!</v>
          </cell>
          <cell r="HK4" t="e">
            <v>#REF!</v>
          </cell>
        </row>
        <row r="6"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  <cell r="AQ6" t="e">
            <v>#REF!</v>
          </cell>
          <cell r="AR6" t="e">
            <v>#REF!</v>
          </cell>
          <cell r="AS6" t="e">
            <v>#REF!</v>
          </cell>
          <cell r="AT6" t="e">
            <v>#REF!</v>
          </cell>
          <cell r="AU6" t="e">
            <v>#REF!</v>
          </cell>
          <cell r="AV6" t="e">
            <v>#REF!</v>
          </cell>
          <cell r="AW6" t="e">
            <v>#REF!</v>
          </cell>
          <cell r="AX6" t="e">
            <v>#REF!</v>
          </cell>
          <cell r="AY6" t="e">
            <v>#REF!</v>
          </cell>
          <cell r="AZ6" t="e">
            <v>#REF!</v>
          </cell>
          <cell r="BA6" t="e">
            <v>#REF!</v>
          </cell>
          <cell r="BB6" t="e">
            <v>#REF!</v>
          </cell>
          <cell r="BC6" t="e">
            <v>#REF!</v>
          </cell>
          <cell r="BD6" t="e">
            <v>#REF!</v>
          </cell>
          <cell r="BE6" t="e">
            <v>#REF!</v>
          </cell>
          <cell r="BF6" t="e">
            <v>#REF!</v>
          </cell>
          <cell r="BG6" t="e">
            <v>#REF!</v>
          </cell>
          <cell r="BH6" t="e">
            <v>#REF!</v>
          </cell>
          <cell r="BI6" t="e">
            <v>#REF!</v>
          </cell>
          <cell r="BJ6" t="e">
            <v>#REF!</v>
          </cell>
          <cell r="BK6" t="e">
            <v>#REF!</v>
          </cell>
          <cell r="BL6" t="e">
            <v>#REF!</v>
          </cell>
          <cell r="BM6" t="e">
            <v>#REF!</v>
          </cell>
          <cell r="BN6" t="e">
            <v>#REF!</v>
          </cell>
          <cell r="BO6" t="e">
            <v>#REF!</v>
          </cell>
          <cell r="BP6" t="e">
            <v>#REF!</v>
          </cell>
          <cell r="BQ6" t="e">
            <v>#REF!</v>
          </cell>
          <cell r="BR6" t="e">
            <v>#REF!</v>
          </cell>
          <cell r="BS6" t="e">
            <v>#REF!</v>
          </cell>
          <cell r="BT6" t="e">
            <v>#REF!</v>
          </cell>
          <cell r="BU6" t="e">
            <v>#REF!</v>
          </cell>
          <cell r="BV6" t="e">
            <v>#REF!</v>
          </cell>
          <cell r="BW6" t="e">
            <v>#REF!</v>
          </cell>
          <cell r="BX6" t="e">
            <v>#REF!</v>
          </cell>
          <cell r="BY6" t="e">
            <v>#REF!</v>
          </cell>
          <cell r="BZ6" t="e">
            <v>#REF!</v>
          </cell>
          <cell r="CA6" t="e">
            <v>#REF!</v>
          </cell>
          <cell r="CB6" t="e">
            <v>#REF!</v>
          </cell>
          <cell r="CC6" t="e">
            <v>#REF!</v>
          </cell>
          <cell r="CD6" t="e">
            <v>#REF!</v>
          </cell>
          <cell r="CE6" t="e">
            <v>#REF!</v>
          </cell>
          <cell r="CF6" t="e">
            <v>#REF!</v>
          </cell>
          <cell r="CG6" t="e">
            <v>#REF!</v>
          </cell>
          <cell r="CH6" t="e">
            <v>#REF!</v>
          </cell>
          <cell r="CI6" t="e">
            <v>#REF!</v>
          </cell>
          <cell r="CJ6" t="e">
            <v>#REF!</v>
          </cell>
          <cell r="CK6" t="e">
            <v>#REF!</v>
          </cell>
          <cell r="CL6" t="e">
            <v>#REF!</v>
          </cell>
          <cell r="CM6" t="e">
            <v>#REF!</v>
          </cell>
          <cell r="CN6" t="e">
            <v>#REF!</v>
          </cell>
          <cell r="CO6" t="e">
            <v>#REF!</v>
          </cell>
          <cell r="CP6" t="e">
            <v>#REF!</v>
          </cell>
          <cell r="CQ6" t="e">
            <v>#REF!</v>
          </cell>
          <cell r="CR6" t="e">
            <v>#REF!</v>
          </cell>
          <cell r="CS6" t="e">
            <v>#REF!</v>
          </cell>
          <cell r="CT6" t="e">
            <v>#REF!</v>
          </cell>
          <cell r="CU6" t="e">
            <v>#REF!</v>
          </cell>
          <cell r="CV6" t="e">
            <v>#REF!</v>
          </cell>
          <cell r="CW6" t="e">
            <v>#REF!</v>
          </cell>
          <cell r="CX6" t="e">
            <v>#REF!</v>
          </cell>
          <cell r="CY6" t="e">
            <v>#REF!</v>
          </cell>
          <cell r="CZ6" t="e">
            <v>#REF!</v>
          </cell>
          <cell r="DA6" t="e">
            <v>#REF!</v>
          </cell>
          <cell r="DB6" t="e">
            <v>#REF!</v>
          </cell>
          <cell r="DC6" t="e">
            <v>#REF!</v>
          </cell>
          <cell r="DD6" t="e">
            <v>#REF!</v>
          </cell>
          <cell r="DE6" t="e">
            <v>#REF!</v>
          </cell>
          <cell r="DF6" t="e">
            <v>#REF!</v>
          </cell>
          <cell r="DG6" t="e">
            <v>#REF!</v>
          </cell>
          <cell r="DH6" t="e">
            <v>#REF!</v>
          </cell>
          <cell r="DI6" t="e">
            <v>#REF!</v>
          </cell>
          <cell r="DJ6" t="e">
            <v>#REF!</v>
          </cell>
          <cell r="DK6" t="e">
            <v>#REF!</v>
          </cell>
          <cell r="DL6" t="e">
            <v>#REF!</v>
          </cell>
          <cell r="DM6" t="e">
            <v>#REF!</v>
          </cell>
          <cell r="DN6" t="e">
            <v>#REF!</v>
          </cell>
          <cell r="DO6" t="e">
            <v>#REF!</v>
          </cell>
          <cell r="DP6" t="e">
            <v>#REF!</v>
          </cell>
          <cell r="DQ6" t="e">
            <v>#REF!</v>
          </cell>
          <cell r="DR6" t="e">
            <v>#REF!</v>
          </cell>
          <cell r="DS6" t="e">
            <v>#REF!</v>
          </cell>
          <cell r="DT6" t="e">
            <v>#REF!</v>
          </cell>
          <cell r="DU6" t="e">
            <v>#REF!</v>
          </cell>
          <cell r="DV6" t="e">
            <v>#REF!</v>
          </cell>
          <cell r="DW6" t="e">
            <v>#REF!</v>
          </cell>
          <cell r="DX6" t="e">
            <v>#REF!</v>
          </cell>
          <cell r="DY6" t="e">
            <v>#REF!</v>
          </cell>
          <cell r="DZ6" t="e">
            <v>#REF!</v>
          </cell>
          <cell r="EA6" t="e">
            <v>#REF!</v>
          </cell>
          <cell r="EB6" t="e">
            <v>#REF!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FB6" t="e">
            <v>#REF!</v>
          </cell>
          <cell r="FC6" t="e">
            <v>#REF!</v>
          </cell>
          <cell r="FD6" t="e">
            <v>#REF!</v>
          </cell>
          <cell r="FE6" t="e">
            <v>#REF!</v>
          </cell>
          <cell r="FF6" t="e">
            <v>#REF!</v>
          </cell>
          <cell r="FG6" t="e">
            <v>#REF!</v>
          </cell>
          <cell r="FH6" t="e">
            <v>#REF!</v>
          </cell>
          <cell r="FI6" t="e">
            <v>#REF!</v>
          </cell>
          <cell r="FJ6" t="e">
            <v>#REF!</v>
          </cell>
          <cell r="FK6" t="e">
            <v>#REF!</v>
          </cell>
          <cell r="FL6" t="e">
            <v>#REF!</v>
          </cell>
          <cell r="FM6" t="e">
            <v>#REF!</v>
          </cell>
          <cell r="FN6" t="e">
            <v>#REF!</v>
          </cell>
          <cell r="FO6" t="e">
            <v>#REF!</v>
          </cell>
          <cell r="FP6" t="e">
            <v>#REF!</v>
          </cell>
          <cell r="FQ6" t="e">
            <v>#REF!</v>
          </cell>
          <cell r="FR6" t="e">
            <v>#REF!</v>
          </cell>
          <cell r="FS6" t="e">
            <v>#REF!</v>
          </cell>
          <cell r="FT6" t="e">
            <v>#REF!</v>
          </cell>
          <cell r="FU6" t="e">
            <v>#REF!</v>
          </cell>
          <cell r="FV6" t="e">
            <v>#REF!</v>
          </cell>
          <cell r="FW6" t="e">
            <v>#REF!</v>
          </cell>
          <cell r="FX6" t="e">
            <v>#REF!</v>
          </cell>
          <cell r="FY6" t="e">
            <v>#REF!</v>
          </cell>
          <cell r="FZ6" t="e">
            <v>#REF!</v>
          </cell>
          <cell r="GA6" t="e">
            <v>#REF!</v>
          </cell>
          <cell r="GB6" t="e">
            <v>#REF!</v>
          </cell>
          <cell r="GC6" t="e">
            <v>#REF!</v>
          </cell>
          <cell r="GD6" t="e">
            <v>#REF!</v>
          </cell>
          <cell r="GE6" t="e">
            <v>#REF!</v>
          </cell>
          <cell r="GF6" t="e">
            <v>#REF!</v>
          </cell>
          <cell r="GG6" t="e">
            <v>#REF!</v>
          </cell>
          <cell r="GH6" t="e">
            <v>#REF!</v>
          </cell>
          <cell r="GI6" t="e">
            <v>#REF!</v>
          </cell>
          <cell r="GJ6" t="e">
            <v>#REF!</v>
          </cell>
          <cell r="GK6" t="e">
            <v>#REF!</v>
          </cell>
          <cell r="GL6" t="e">
            <v>#REF!</v>
          </cell>
          <cell r="GM6" t="e">
            <v>#REF!</v>
          </cell>
          <cell r="GN6" t="e">
            <v>#REF!</v>
          </cell>
          <cell r="GO6" t="e">
            <v>#REF!</v>
          </cell>
          <cell r="GP6" t="e">
            <v>#REF!</v>
          </cell>
          <cell r="GQ6" t="e">
            <v>#REF!</v>
          </cell>
          <cell r="GR6" t="e">
            <v>#REF!</v>
          </cell>
          <cell r="GS6" t="e">
            <v>#REF!</v>
          </cell>
          <cell r="GT6" t="e">
            <v>#REF!</v>
          </cell>
          <cell r="GU6" t="e">
            <v>#REF!</v>
          </cell>
          <cell r="GV6" t="e">
            <v>#REF!</v>
          </cell>
          <cell r="GW6" t="e">
            <v>#REF!</v>
          </cell>
          <cell r="GX6" t="e">
            <v>#REF!</v>
          </cell>
          <cell r="GY6" t="e">
            <v>#REF!</v>
          </cell>
          <cell r="GZ6" t="e">
            <v>#REF!</v>
          </cell>
          <cell r="HA6" t="e">
            <v>#REF!</v>
          </cell>
          <cell r="HB6" t="e">
            <v>#REF!</v>
          </cell>
          <cell r="HC6" t="e">
            <v>#REF!</v>
          </cell>
          <cell r="HD6" t="e">
            <v>#REF!</v>
          </cell>
          <cell r="HE6" t="e">
            <v>#REF!</v>
          </cell>
          <cell r="HF6" t="e">
            <v>#REF!</v>
          </cell>
          <cell r="HG6" t="e">
            <v>#REF!</v>
          </cell>
          <cell r="HH6" t="e">
            <v>#REF!</v>
          </cell>
          <cell r="HI6" t="e">
            <v>#REF!</v>
          </cell>
          <cell r="HJ6" t="e">
            <v>#REF!</v>
          </cell>
          <cell r="HK6" t="e">
            <v>#REF!</v>
          </cell>
        </row>
        <row r="9">
          <cell r="D9">
            <v>0.10783166285218215</v>
          </cell>
          <cell r="E9">
            <v>0.10783166285218215</v>
          </cell>
          <cell r="F9">
            <v>0.10783166285218215</v>
          </cell>
          <cell r="G9">
            <v>0.10783166285218215</v>
          </cell>
          <cell r="H9">
            <v>0.10783166285218215</v>
          </cell>
          <cell r="I9">
            <v>0.10783166285218215</v>
          </cell>
          <cell r="J9">
            <v>0.10783166285218215</v>
          </cell>
          <cell r="K9">
            <v>0.10783166285218215</v>
          </cell>
          <cell r="L9">
            <v>0.10783166285218215</v>
          </cell>
          <cell r="M9">
            <v>0.10783166285218215</v>
          </cell>
          <cell r="N9">
            <v>0.10783166285218215</v>
          </cell>
          <cell r="O9">
            <v>0.10783166285218215</v>
          </cell>
          <cell r="P9">
            <v>0.10783166285218215</v>
          </cell>
          <cell r="Q9">
            <v>0.10783166285218215</v>
          </cell>
          <cell r="R9">
            <v>0.10783166285218215</v>
          </cell>
          <cell r="S9">
            <v>0.10783166285218215</v>
          </cell>
          <cell r="T9">
            <v>0.10783166285218215</v>
          </cell>
          <cell r="U9">
            <v>0.10783166285218215</v>
          </cell>
          <cell r="V9">
            <v>0.10783166285218215</v>
          </cell>
          <cell r="W9">
            <v>0.10783166285218215</v>
          </cell>
          <cell r="X9">
            <v>0.10783166285218215</v>
          </cell>
          <cell r="Y9">
            <v>0.10783166285218215</v>
          </cell>
          <cell r="Z9">
            <v>0.10783166285218215</v>
          </cell>
          <cell r="AA9">
            <v>0.10783166285218215</v>
          </cell>
          <cell r="AB9">
            <v>0.10783166285218215</v>
          </cell>
          <cell r="AC9">
            <v>0.10783166285218215</v>
          </cell>
          <cell r="AD9">
            <v>0.10783166285218215</v>
          </cell>
          <cell r="AE9">
            <v>0.10783166285218215</v>
          </cell>
          <cell r="AF9">
            <v>0.10783166285218215</v>
          </cell>
          <cell r="AG9">
            <v>0.10783166285218215</v>
          </cell>
          <cell r="AH9">
            <v>0.10783166285218215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  <cell r="AQ9" t="e">
            <v>#REF!</v>
          </cell>
          <cell r="AR9" t="e">
            <v>#REF!</v>
          </cell>
          <cell r="AS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 t="e">
            <v>#REF!</v>
          </cell>
          <cell r="AX9" t="e">
            <v>#REF!</v>
          </cell>
          <cell r="AY9" t="e">
            <v>#REF!</v>
          </cell>
          <cell r="AZ9" t="e">
            <v>#REF!</v>
          </cell>
          <cell r="BA9" t="e">
            <v>#REF!</v>
          </cell>
          <cell r="BB9" t="e">
            <v>#REF!</v>
          </cell>
          <cell r="BC9" t="e">
            <v>#REF!</v>
          </cell>
          <cell r="BD9" t="e">
            <v>#REF!</v>
          </cell>
          <cell r="BE9" t="e">
            <v>#REF!</v>
          </cell>
          <cell r="BF9" t="e">
            <v>#REF!</v>
          </cell>
          <cell r="BG9" t="e">
            <v>#REF!</v>
          </cell>
          <cell r="BH9" t="e">
            <v>#REF!</v>
          </cell>
          <cell r="BI9" t="e">
            <v>#REF!</v>
          </cell>
          <cell r="BJ9" t="e">
            <v>#REF!</v>
          </cell>
          <cell r="BK9" t="e">
            <v>#REF!</v>
          </cell>
          <cell r="BL9" t="e">
            <v>#REF!</v>
          </cell>
          <cell r="BM9" t="e">
            <v>#REF!</v>
          </cell>
          <cell r="BN9" t="e">
            <v>#REF!</v>
          </cell>
          <cell r="BO9" t="e">
            <v>#REF!</v>
          </cell>
          <cell r="BP9" t="e">
            <v>#REF!</v>
          </cell>
          <cell r="BQ9" t="e">
            <v>#REF!</v>
          </cell>
          <cell r="BR9" t="e">
            <v>#REF!</v>
          </cell>
          <cell r="BS9" t="e">
            <v>#REF!</v>
          </cell>
          <cell r="BT9" t="e">
            <v>#REF!</v>
          </cell>
          <cell r="BU9" t="e">
            <v>#REF!</v>
          </cell>
          <cell r="BV9" t="e">
            <v>#REF!</v>
          </cell>
          <cell r="BW9" t="e">
            <v>#REF!</v>
          </cell>
          <cell r="BX9" t="e">
            <v>#REF!</v>
          </cell>
          <cell r="BY9" t="e">
            <v>#REF!</v>
          </cell>
          <cell r="BZ9" t="e">
            <v>#REF!</v>
          </cell>
          <cell r="CA9" t="e">
            <v>#REF!</v>
          </cell>
          <cell r="CB9" t="e">
            <v>#REF!</v>
          </cell>
          <cell r="CC9" t="e">
            <v>#REF!</v>
          </cell>
          <cell r="CD9" t="e">
            <v>#REF!</v>
          </cell>
          <cell r="CE9" t="e">
            <v>#REF!</v>
          </cell>
          <cell r="CF9" t="e">
            <v>#REF!</v>
          </cell>
          <cell r="CG9" t="e">
            <v>#REF!</v>
          </cell>
          <cell r="CH9" t="e">
            <v>#REF!</v>
          </cell>
          <cell r="CI9" t="e">
            <v>#REF!</v>
          </cell>
          <cell r="CJ9" t="e">
            <v>#REF!</v>
          </cell>
          <cell r="CK9" t="e">
            <v>#REF!</v>
          </cell>
          <cell r="CL9" t="e">
            <v>#REF!</v>
          </cell>
          <cell r="CM9" t="e">
            <v>#REF!</v>
          </cell>
          <cell r="CN9" t="e">
            <v>#REF!</v>
          </cell>
          <cell r="CO9" t="e">
            <v>#REF!</v>
          </cell>
          <cell r="CP9" t="e">
            <v>#REF!</v>
          </cell>
          <cell r="CQ9" t="e">
            <v>#REF!</v>
          </cell>
          <cell r="CR9" t="e">
            <v>#REF!</v>
          </cell>
          <cell r="CS9" t="e">
            <v>#REF!</v>
          </cell>
          <cell r="CT9" t="e">
            <v>#REF!</v>
          </cell>
          <cell r="CU9" t="e">
            <v>#REF!</v>
          </cell>
          <cell r="CV9" t="e">
            <v>#REF!</v>
          </cell>
          <cell r="CW9" t="e">
            <v>#REF!</v>
          </cell>
          <cell r="CX9" t="e">
            <v>#REF!</v>
          </cell>
          <cell r="CY9" t="e">
            <v>#REF!</v>
          </cell>
          <cell r="CZ9" t="e">
            <v>#REF!</v>
          </cell>
          <cell r="DA9" t="e">
            <v>#REF!</v>
          </cell>
          <cell r="DB9" t="e">
            <v>#REF!</v>
          </cell>
          <cell r="DC9" t="e">
            <v>#REF!</v>
          </cell>
          <cell r="DD9" t="e">
            <v>#REF!</v>
          </cell>
          <cell r="DE9" t="e">
            <v>#REF!</v>
          </cell>
          <cell r="DF9" t="e">
            <v>#REF!</v>
          </cell>
          <cell r="DG9" t="e">
            <v>#REF!</v>
          </cell>
          <cell r="DH9" t="e">
            <v>#REF!</v>
          </cell>
          <cell r="DI9" t="e">
            <v>#REF!</v>
          </cell>
          <cell r="DJ9" t="e">
            <v>#REF!</v>
          </cell>
          <cell r="DK9" t="e">
            <v>#REF!</v>
          </cell>
          <cell r="DL9" t="e">
            <v>#REF!</v>
          </cell>
          <cell r="DM9" t="e">
            <v>#REF!</v>
          </cell>
          <cell r="DN9" t="e">
            <v>#REF!</v>
          </cell>
          <cell r="DO9" t="e">
            <v>#REF!</v>
          </cell>
          <cell r="DP9" t="e">
            <v>#REF!</v>
          </cell>
          <cell r="DQ9" t="e">
            <v>#REF!</v>
          </cell>
          <cell r="DR9" t="e">
            <v>#REF!</v>
          </cell>
          <cell r="DS9" t="e">
            <v>#REF!</v>
          </cell>
          <cell r="DT9" t="e">
            <v>#REF!</v>
          </cell>
          <cell r="DU9" t="e">
            <v>#REF!</v>
          </cell>
          <cell r="DV9" t="e">
            <v>#REF!</v>
          </cell>
          <cell r="DW9" t="e">
            <v>#REF!</v>
          </cell>
          <cell r="DX9" t="e">
            <v>#REF!</v>
          </cell>
          <cell r="DY9" t="e">
            <v>#REF!</v>
          </cell>
          <cell r="DZ9" t="e">
            <v>#REF!</v>
          </cell>
          <cell r="EA9" t="e">
            <v>#REF!</v>
          </cell>
          <cell r="EB9" t="e">
            <v>#REF!</v>
          </cell>
          <cell r="EC9" t="e">
            <v>#REF!</v>
          </cell>
          <cell r="ED9" t="e">
            <v>#REF!</v>
          </cell>
          <cell r="EE9" t="e">
            <v>#REF!</v>
          </cell>
          <cell r="EF9" t="e">
            <v>#REF!</v>
          </cell>
          <cell r="EG9" t="e">
            <v>#REF!</v>
          </cell>
          <cell r="EH9" t="e">
            <v>#REF!</v>
          </cell>
          <cell r="EI9" t="e">
            <v>#REF!</v>
          </cell>
          <cell r="EJ9" t="e">
            <v>#REF!</v>
          </cell>
          <cell r="EK9" t="e">
            <v>#REF!</v>
          </cell>
          <cell r="EL9" t="e">
            <v>#REF!</v>
          </cell>
          <cell r="EM9" t="e">
            <v>#REF!</v>
          </cell>
          <cell r="EN9" t="e">
            <v>#REF!</v>
          </cell>
          <cell r="EO9" t="e">
            <v>#REF!</v>
          </cell>
          <cell r="EP9" t="e">
            <v>#REF!</v>
          </cell>
          <cell r="EQ9" t="e">
            <v>#REF!</v>
          </cell>
          <cell r="ER9" t="e">
            <v>#REF!</v>
          </cell>
          <cell r="ES9" t="e">
            <v>#REF!</v>
          </cell>
          <cell r="ET9" t="e">
            <v>#REF!</v>
          </cell>
          <cell r="EU9" t="e">
            <v>#REF!</v>
          </cell>
          <cell r="EV9" t="e">
            <v>#REF!</v>
          </cell>
          <cell r="EW9" t="e">
            <v>#REF!</v>
          </cell>
          <cell r="EX9" t="e">
            <v>#REF!</v>
          </cell>
          <cell r="EY9" t="e">
            <v>#REF!</v>
          </cell>
          <cell r="EZ9" t="e">
            <v>#REF!</v>
          </cell>
          <cell r="FA9" t="e">
            <v>#REF!</v>
          </cell>
          <cell r="FB9" t="e">
            <v>#REF!</v>
          </cell>
          <cell r="FC9" t="e">
            <v>#REF!</v>
          </cell>
          <cell r="FD9" t="e">
            <v>#REF!</v>
          </cell>
          <cell r="FE9" t="e">
            <v>#REF!</v>
          </cell>
          <cell r="FF9" t="e">
            <v>#REF!</v>
          </cell>
          <cell r="FG9" t="e">
            <v>#REF!</v>
          </cell>
          <cell r="FH9" t="e">
            <v>#REF!</v>
          </cell>
          <cell r="FI9" t="e">
            <v>#REF!</v>
          </cell>
          <cell r="FJ9" t="e">
            <v>#REF!</v>
          </cell>
          <cell r="FK9" t="e">
            <v>#REF!</v>
          </cell>
          <cell r="FL9" t="e">
            <v>#REF!</v>
          </cell>
          <cell r="FM9" t="e">
            <v>#REF!</v>
          </cell>
          <cell r="FN9" t="e">
            <v>#REF!</v>
          </cell>
          <cell r="FO9" t="e">
            <v>#REF!</v>
          </cell>
          <cell r="FP9" t="e">
            <v>#REF!</v>
          </cell>
          <cell r="FQ9" t="e">
            <v>#REF!</v>
          </cell>
          <cell r="FR9" t="e">
            <v>#REF!</v>
          </cell>
          <cell r="FS9" t="e">
            <v>#REF!</v>
          </cell>
          <cell r="FT9" t="e">
            <v>#REF!</v>
          </cell>
          <cell r="FU9" t="e">
            <v>#REF!</v>
          </cell>
          <cell r="FV9" t="e">
            <v>#REF!</v>
          </cell>
          <cell r="FW9" t="e">
            <v>#REF!</v>
          </cell>
          <cell r="FX9" t="e">
            <v>#REF!</v>
          </cell>
          <cell r="FY9" t="e">
            <v>#REF!</v>
          </cell>
          <cell r="FZ9" t="e">
            <v>#REF!</v>
          </cell>
          <cell r="GA9" t="e">
            <v>#REF!</v>
          </cell>
          <cell r="GB9" t="e">
            <v>#REF!</v>
          </cell>
          <cell r="GC9" t="e">
            <v>#REF!</v>
          </cell>
          <cell r="GD9" t="e">
            <v>#REF!</v>
          </cell>
          <cell r="GE9" t="e">
            <v>#REF!</v>
          </cell>
          <cell r="GF9" t="e">
            <v>#REF!</v>
          </cell>
          <cell r="GG9" t="e">
            <v>#REF!</v>
          </cell>
          <cell r="GH9" t="e">
            <v>#REF!</v>
          </cell>
          <cell r="GI9" t="e">
            <v>#REF!</v>
          </cell>
          <cell r="GJ9" t="e">
            <v>#REF!</v>
          </cell>
          <cell r="GK9" t="e">
            <v>#REF!</v>
          </cell>
          <cell r="GL9" t="e">
            <v>#REF!</v>
          </cell>
          <cell r="GM9" t="e">
            <v>#REF!</v>
          </cell>
          <cell r="GN9" t="e">
            <v>#REF!</v>
          </cell>
          <cell r="GO9" t="e">
            <v>#REF!</v>
          </cell>
          <cell r="GP9" t="e">
            <v>#REF!</v>
          </cell>
          <cell r="GQ9" t="e">
            <v>#REF!</v>
          </cell>
          <cell r="GR9" t="e">
            <v>#REF!</v>
          </cell>
          <cell r="GS9" t="e">
            <v>#REF!</v>
          </cell>
          <cell r="GT9" t="e">
            <v>#REF!</v>
          </cell>
          <cell r="GU9" t="e">
            <v>#REF!</v>
          </cell>
          <cell r="GV9" t="e">
            <v>#REF!</v>
          </cell>
          <cell r="GW9" t="e">
            <v>#REF!</v>
          </cell>
          <cell r="GX9" t="e">
            <v>#REF!</v>
          </cell>
          <cell r="GY9" t="e">
            <v>#REF!</v>
          </cell>
          <cell r="GZ9" t="e">
            <v>#REF!</v>
          </cell>
          <cell r="HA9" t="e">
            <v>#REF!</v>
          </cell>
          <cell r="HB9" t="e">
            <v>#REF!</v>
          </cell>
          <cell r="HC9" t="e">
            <v>#REF!</v>
          </cell>
          <cell r="HD9" t="e">
            <v>#REF!</v>
          </cell>
          <cell r="HE9" t="e">
            <v>#REF!</v>
          </cell>
          <cell r="HF9" t="e">
            <v>#REF!</v>
          </cell>
          <cell r="HG9" t="e">
            <v>#REF!</v>
          </cell>
          <cell r="HH9" t="e">
            <v>#REF!</v>
          </cell>
          <cell r="HI9" t="e">
            <v>#REF!</v>
          </cell>
          <cell r="HJ9" t="e">
            <v>#REF!</v>
          </cell>
          <cell r="HK9" t="e">
            <v>#REF!</v>
          </cell>
        </row>
        <row r="11">
          <cell r="D11">
            <v>1535.6979000000033</v>
          </cell>
          <cell r="E11">
            <v>1510.4778000000033</v>
          </cell>
          <cell r="F11">
            <v>1519.0705000000032</v>
          </cell>
          <cell r="G11">
            <v>1527.6632000000031</v>
          </cell>
          <cell r="H11">
            <v>1536.2559000000031</v>
          </cell>
          <cell r="I11">
            <v>1544.848600000003</v>
          </cell>
          <cell r="J11">
            <v>1553.4413000000029</v>
          </cell>
          <cell r="K11">
            <v>1562.0340000000028</v>
          </cell>
          <cell r="L11">
            <v>1570.6267000000028</v>
          </cell>
          <cell r="M11">
            <v>1579.2194000000027</v>
          </cell>
          <cell r="N11">
            <v>1587.8121000000026</v>
          </cell>
          <cell r="O11">
            <v>1596.4048000000025</v>
          </cell>
          <cell r="P11">
            <v>1604.9975000000024</v>
          </cell>
          <cell r="Q11">
            <v>1613.5902000000024</v>
          </cell>
          <cell r="R11">
            <v>1622.1829000000023</v>
          </cell>
          <cell r="S11">
            <v>1630.7756000000022</v>
          </cell>
          <cell r="T11">
            <v>1639.3683000000021</v>
          </cell>
          <cell r="U11">
            <v>1647.9610000000021</v>
          </cell>
          <cell r="V11">
            <v>1656.553700000002</v>
          </cell>
          <cell r="W11">
            <v>1665.1464000000019</v>
          </cell>
          <cell r="X11">
            <v>1673.7391000000018</v>
          </cell>
          <cell r="Y11">
            <v>1682.3318000000017</v>
          </cell>
          <cell r="Z11">
            <v>1690.9245000000017</v>
          </cell>
          <cell r="AA11">
            <v>1699.5172000000016</v>
          </cell>
          <cell r="AB11">
            <v>1708.1099000000015</v>
          </cell>
          <cell r="AC11">
            <v>1716.7026000000014</v>
          </cell>
          <cell r="AD11">
            <v>1725.2953000000014</v>
          </cell>
          <cell r="AE11">
            <v>1733.8880000000013</v>
          </cell>
          <cell r="AF11">
            <v>1742.4807000000012</v>
          </cell>
          <cell r="AG11">
            <v>804.31500000000005</v>
          </cell>
          <cell r="AH11">
            <v>804.31500000000005</v>
          </cell>
          <cell r="AI11">
            <v>858.13179493087569</v>
          </cell>
          <cell r="AJ11">
            <v>911.94858986175132</v>
          </cell>
          <cell r="AK11">
            <v>965.76538479262695</v>
          </cell>
          <cell r="AL11">
            <v>1019.5821797235026</v>
          </cell>
          <cell r="AM11">
            <v>1073.3989746543782</v>
          </cell>
          <cell r="AN11">
            <v>1127.2157695852538</v>
          </cell>
          <cell r="AO11">
            <v>1181.0325645161295</v>
          </cell>
          <cell r="AP11">
            <v>1234.8493594470051</v>
          </cell>
          <cell r="AQ11">
            <v>1288.6661543778807</v>
          </cell>
          <cell r="AR11">
            <v>1342.4829493087564</v>
          </cell>
          <cell r="AS11">
            <v>1396.299744239632</v>
          </cell>
          <cell r="AT11">
            <v>1450.1165391705076</v>
          </cell>
          <cell r="AU11">
            <v>1503.9333341013833</v>
          </cell>
          <cell r="AV11">
            <v>1557.7501290322589</v>
          </cell>
          <cell r="AW11">
            <v>1611.5669239631345</v>
          </cell>
          <cell r="AX11">
            <v>1665.3837188940101</v>
          </cell>
          <cell r="AY11">
            <v>1719.2005138248858</v>
          </cell>
          <cell r="AZ11">
            <v>1773.0173087557614</v>
          </cell>
          <cell r="BA11">
            <v>1826.834103686637</v>
          </cell>
          <cell r="BB11">
            <v>1880.6508986175127</v>
          </cell>
          <cell r="BC11">
            <v>1934.4676935483883</v>
          </cell>
          <cell r="BD11">
            <v>1988.2844884792639</v>
          </cell>
          <cell r="BE11">
            <v>2042.1012834101396</v>
          </cell>
          <cell r="BF11">
            <v>2095.9180783410152</v>
          </cell>
          <cell r="BG11">
            <v>2149.734873271891</v>
          </cell>
          <cell r="BH11">
            <v>2203.5516682027669</v>
          </cell>
          <cell r="BI11">
            <v>2257.3684631336428</v>
          </cell>
          <cell r="BJ11">
            <v>2311.1852580645186</v>
          </cell>
          <cell r="BK11">
            <v>2365.0020529953945</v>
          </cell>
          <cell r="BL11">
            <v>2418.8188479262703</v>
          </cell>
          <cell r="BM11">
            <v>2472.6356428571453</v>
          </cell>
          <cell r="BN11">
            <v>2472.6356428571453</v>
          </cell>
          <cell r="BO11">
            <v>2526.4524377880211</v>
          </cell>
          <cell r="BP11">
            <v>2580.269232718897</v>
          </cell>
          <cell r="BQ11">
            <v>2634.0860276497729</v>
          </cell>
          <cell r="BR11">
            <v>2687.9028225806487</v>
          </cell>
          <cell r="BS11">
            <v>2741.7196175115246</v>
          </cell>
          <cell r="BT11">
            <v>2795.5364124424004</v>
          </cell>
          <cell r="BU11">
            <v>2849.3532073732763</v>
          </cell>
          <cell r="BV11">
            <v>2903.1700023041521</v>
          </cell>
          <cell r="BW11">
            <v>2956.986797235028</v>
          </cell>
          <cell r="BX11">
            <v>3010.8035921659039</v>
          </cell>
          <cell r="BY11">
            <v>3064.6203870967797</v>
          </cell>
          <cell r="BZ11">
            <v>3118.4371820276556</v>
          </cell>
          <cell r="CA11">
            <v>3172.2539769585314</v>
          </cell>
          <cell r="CB11">
            <v>3226.0707718894073</v>
          </cell>
          <cell r="CC11">
            <v>3279.8875668202832</v>
          </cell>
          <cell r="CD11">
            <v>3333.704361751159</v>
          </cell>
          <cell r="CE11">
            <v>3387.5211566820349</v>
          </cell>
          <cell r="CF11">
            <v>3441.3379516129107</v>
          </cell>
          <cell r="CG11">
            <v>3495.1547465437866</v>
          </cell>
          <cell r="CH11">
            <v>3548.9715414746624</v>
          </cell>
          <cell r="CI11">
            <v>3602.7883364055383</v>
          </cell>
          <cell r="CJ11">
            <v>3656.6051313364142</v>
          </cell>
          <cell r="CK11">
            <v>3710.42192626729</v>
          </cell>
          <cell r="CL11">
            <v>3764.2387211981659</v>
          </cell>
          <cell r="CM11">
            <v>3818.0555161290417</v>
          </cell>
          <cell r="CN11">
            <v>3871.8723110599176</v>
          </cell>
          <cell r="CO11">
            <v>3925.6891059907935</v>
          </cell>
          <cell r="CP11">
            <v>3979.5059009216693</v>
          </cell>
          <cell r="CQ11">
            <v>4033.3226958525452</v>
          </cell>
          <cell r="CR11">
            <v>4087.139490783421</v>
          </cell>
          <cell r="CS11">
            <v>4140.9562857142964</v>
          </cell>
          <cell r="CT11">
            <v>4194.7730806451718</v>
          </cell>
          <cell r="CU11">
            <v>4248.5898755760472</v>
          </cell>
          <cell r="CV11">
            <v>4302.4066705069226</v>
          </cell>
          <cell r="CW11">
            <v>4356.223465437798</v>
          </cell>
          <cell r="CX11">
            <v>4410.0402603686734</v>
          </cell>
          <cell r="CY11">
            <v>4463.8570552995488</v>
          </cell>
          <cell r="CZ11">
            <v>4517.6738502304243</v>
          </cell>
          <cell r="DA11">
            <v>4571.4906451612997</v>
          </cell>
          <cell r="DB11">
            <v>4625.3074400921751</v>
          </cell>
          <cell r="DC11">
            <v>4679.1242350230505</v>
          </cell>
          <cell r="DD11">
            <v>4732.9410299539259</v>
          </cell>
          <cell r="DE11">
            <v>4786.7578248848013</v>
          </cell>
          <cell r="DF11">
            <v>4840.5746198156767</v>
          </cell>
          <cell r="DG11">
            <v>4894.3914147465521</v>
          </cell>
          <cell r="DH11">
            <v>4948.2082096774275</v>
          </cell>
          <cell r="DI11">
            <v>5002.0250046083029</v>
          </cell>
          <cell r="DJ11">
            <v>5055.8417995391783</v>
          </cell>
          <cell r="DK11">
            <v>5109.6585944700537</v>
          </cell>
          <cell r="DL11">
            <v>5163.4753894009291</v>
          </cell>
          <cell r="DM11">
            <v>5217.2921843318045</v>
          </cell>
          <cell r="DN11">
            <v>5271.1089792626799</v>
          </cell>
          <cell r="DO11">
            <v>5324.9257741935553</v>
          </cell>
          <cell r="DP11">
            <v>5378.7425691244307</v>
          </cell>
          <cell r="DQ11">
            <v>5432.5593640553061</v>
          </cell>
          <cell r="DR11">
            <v>5486.3761589861815</v>
          </cell>
          <cell r="DS11">
            <v>5540.1929539170569</v>
          </cell>
          <cell r="DT11">
            <v>5594.0097488479323</v>
          </cell>
          <cell r="DU11">
            <v>5647.8265437788077</v>
          </cell>
          <cell r="DV11">
            <v>5701.6433387096831</v>
          </cell>
          <cell r="DW11">
            <v>5755.4601336405585</v>
          </cell>
          <cell r="DX11">
            <v>5694.8982666567617</v>
          </cell>
          <cell r="DY11">
            <v>5634.3363996729649</v>
          </cell>
          <cell r="DZ11">
            <v>5573.7745326891682</v>
          </cell>
          <cell r="EA11">
            <v>5513.2126657053714</v>
          </cell>
          <cell r="EB11">
            <v>5452.6507987215746</v>
          </cell>
          <cell r="EC11">
            <v>5392.0889317377778</v>
          </cell>
          <cell r="ED11">
            <v>5331.527064753981</v>
          </cell>
          <cell r="EE11">
            <v>5270.9651977701842</v>
          </cell>
          <cell r="EF11">
            <v>5210.4033307863874</v>
          </cell>
          <cell r="EG11">
            <v>5149.8414638025906</v>
          </cell>
          <cell r="EH11">
            <v>5089.2795968187938</v>
          </cell>
          <cell r="EI11">
            <v>5028.717729834997</v>
          </cell>
          <cell r="EJ11">
            <v>4968.1558628512003</v>
          </cell>
          <cell r="EK11">
            <v>4907.5939958674035</v>
          </cell>
          <cell r="EL11">
            <v>4847.0321288836067</v>
          </cell>
          <cell r="EM11">
            <v>4786.4702618998099</v>
          </cell>
          <cell r="EN11">
            <v>4725.9083949160131</v>
          </cell>
          <cell r="EO11">
            <v>4665.3465279322163</v>
          </cell>
          <cell r="EP11">
            <v>4604.7846609484195</v>
          </cell>
          <cell r="EQ11">
            <v>4544.2227939646227</v>
          </cell>
          <cell r="ER11">
            <v>4483.6609269808259</v>
          </cell>
          <cell r="ES11">
            <v>4423.0990599970291</v>
          </cell>
          <cell r="ET11">
            <v>4362.5371930132324</v>
          </cell>
          <cell r="EU11">
            <v>4301.9753260294356</v>
          </cell>
          <cell r="EV11">
            <v>4241.4134590456388</v>
          </cell>
          <cell r="EW11">
            <v>4180.851592061842</v>
          </cell>
          <cell r="EX11">
            <v>4120.2897250780452</v>
          </cell>
          <cell r="EY11">
            <v>4059.7278580942484</v>
          </cell>
          <cell r="EZ11">
            <v>3999.1659911104516</v>
          </cell>
          <cell r="FA11">
            <v>3938.6041241266548</v>
          </cell>
          <cell r="FB11">
            <v>3878.0422571428576</v>
          </cell>
          <cell r="FC11">
            <v>3817.4803901590608</v>
          </cell>
          <cell r="FD11">
            <v>3756.918523175264</v>
          </cell>
          <cell r="FE11">
            <v>3696.3566561914672</v>
          </cell>
          <cell r="FF11">
            <v>3635.7947892076704</v>
          </cell>
          <cell r="FG11">
            <v>3575.2329222238736</v>
          </cell>
          <cell r="FH11">
            <v>3514.6710552400768</v>
          </cell>
          <cell r="FI11">
            <v>3454.10918825628</v>
          </cell>
          <cell r="FJ11">
            <v>3393.5473212724833</v>
          </cell>
          <cell r="FK11">
            <v>3332.9854542886865</v>
          </cell>
          <cell r="FL11">
            <v>3272.4235873048897</v>
          </cell>
          <cell r="FM11">
            <v>3211.8617203210929</v>
          </cell>
          <cell r="FN11">
            <v>3151.2998533372961</v>
          </cell>
          <cell r="FO11">
            <v>3090.7379863534993</v>
          </cell>
          <cell r="FP11">
            <v>3030.1761193697025</v>
          </cell>
          <cell r="FQ11">
            <v>2969.6142523859057</v>
          </cell>
          <cell r="FR11">
            <v>2909.0523854021089</v>
          </cell>
          <cell r="FS11">
            <v>2848.4905184183121</v>
          </cell>
          <cell r="FT11">
            <v>2787.9286514345154</v>
          </cell>
          <cell r="FU11">
            <v>2727.3667844507186</v>
          </cell>
          <cell r="FV11">
            <v>2666.8049174669218</v>
          </cell>
          <cell r="FW11">
            <v>2606.243050483125</v>
          </cell>
          <cell r="FX11">
            <v>2545.6811834993282</v>
          </cell>
          <cell r="FY11">
            <v>2485.1193165155314</v>
          </cell>
          <cell r="FZ11">
            <v>2424.5574495317346</v>
          </cell>
          <cell r="GA11">
            <v>2363.9955825479378</v>
          </cell>
          <cell r="GB11">
            <v>2303.433715564141</v>
          </cell>
          <cell r="GC11">
            <v>2242.8718485803442</v>
          </cell>
          <cell r="GD11">
            <v>2182.3099815965475</v>
          </cell>
          <cell r="GE11">
            <v>2121.7481146127507</v>
          </cell>
          <cell r="GF11">
            <v>4346.5111285714283</v>
          </cell>
          <cell r="GG11">
            <v>4285.9492615876316</v>
          </cell>
          <cell r="GH11">
            <v>4225.3873946038348</v>
          </cell>
          <cell r="GI11">
            <v>4164.825527620038</v>
          </cell>
          <cell r="GJ11">
            <v>4104.2636606362412</v>
          </cell>
          <cell r="GK11">
            <v>4043.7017936524444</v>
          </cell>
          <cell r="GL11">
            <v>3983.1399266686476</v>
          </cell>
          <cell r="GM11">
            <v>3922.5780596848508</v>
          </cell>
          <cell r="GN11">
            <v>3862.016192701054</v>
          </cell>
          <cell r="GO11">
            <v>3801.4543257172572</v>
          </cell>
          <cell r="GP11">
            <v>3740.8924587334604</v>
          </cell>
          <cell r="GQ11">
            <v>3680.3305917496637</v>
          </cell>
          <cell r="GR11">
            <v>3619.7687247658669</v>
          </cell>
          <cell r="GS11">
            <v>3559.2068577820701</v>
          </cell>
          <cell r="GT11">
            <v>3498.6449907982733</v>
          </cell>
          <cell r="GU11">
            <v>3438.0831238144765</v>
          </cell>
          <cell r="GV11">
            <v>3377.5212568306797</v>
          </cell>
          <cell r="GW11">
            <v>3316.9593898468829</v>
          </cell>
          <cell r="GX11">
            <v>3256.3975228630861</v>
          </cell>
          <cell r="GY11">
            <v>3195.8356558792893</v>
          </cell>
          <cell r="GZ11">
            <v>3135.2737888954925</v>
          </cell>
          <cell r="HA11">
            <v>3074.7119219116958</v>
          </cell>
          <cell r="HB11">
            <v>3014.150054927899</v>
          </cell>
          <cell r="HC11">
            <v>2953.5881879441022</v>
          </cell>
          <cell r="HD11">
            <v>2893.0263209603054</v>
          </cell>
          <cell r="HE11">
            <v>2832.4644539765086</v>
          </cell>
          <cell r="HF11">
            <v>2771.9025869927118</v>
          </cell>
          <cell r="HG11">
            <v>2711.340720008915</v>
          </cell>
          <cell r="HH11">
            <v>2650.7788530251182</v>
          </cell>
          <cell r="HI11">
            <v>2590.2169860413214</v>
          </cell>
          <cell r="HJ11">
            <v>2529.6551190575246</v>
          </cell>
          <cell r="HK11">
            <v>4814.9799999999996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  <cell r="BJ14" t="e">
            <v>#REF!</v>
          </cell>
          <cell r="BK14" t="e">
            <v>#REF!</v>
          </cell>
          <cell r="BL14" t="e">
            <v>#REF!</v>
          </cell>
          <cell r="BM14" t="e">
            <v>#REF!</v>
          </cell>
          <cell r="BN14" t="e">
            <v>#REF!</v>
          </cell>
          <cell r="BO14" t="e">
            <v>#REF!</v>
          </cell>
          <cell r="BP14" t="e">
            <v>#REF!</v>
          </cell>
          <cell r="BQ14" t="e">
            <v>#REF!</v>
          </cell>
          <cell r="BR14" t="e">
            <v>#REF!</v>
          </cell>
          <cell r="BS14" t="e">
            <v>#REF!</v>
          </cell>
          <cell r="BT14" t="e">
            <v>#REF!</v>
          </cell>
          <cell r="BU14" t="e">
            <v>#REF!</v>
          </cell>
          <cell r="BV14" t="e">
            <v>#REF!</v>
          </cell>
          <cell r="BW14" t="e">
            <v>#REF!</v>
          </cell>
          <cell r="BX14" t="e">
            <v>#REF!</v>
          </cell>
          <cell r="BY14" t="e">
            <v>#REF!</v>
          </cell>
          <cell r="BZ14" t="e">
            <v>#REF!</v>
          </cell>
          <cell r="CA14" t="e">
            <v>#REF!</v>
          </cell>
          <cell r="CB14" t="e">
            <v>#REF!</v>
          </cell>
          <cell r="CC14" t="e">
            <v>#REF!</v>
          </cell>
          <cell r="CD14" t="e">
            <v>#REF!</v>
          </cell>
          <cell r="CE14" t="e">
            <v>#REF!</v>
          </cell>
          <cell r="CF14" t="e">
            <v>#REF!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  <cell r="CN14" t="e">
            <v>#REF!</v>
          </cell>
          <cell r="CO14" t="e">
            <v>#REF!</v>
          </cell>
          <cell r="CP14" t="e">
            <v>#REF!</v>
          </cell>
          <cell r="CQ14" t="e">
            <v>#REF!</v>
          </cell>
          <cell r="CR14" t="e">
            <v>#REF!</v>
          </cell>
          <cell r="CS14" t="e">
            <v>#REF!</v>
          </cell>
          <cell r="CT14" t="e">
            <v>#REF!</v>
          </cell>
          <cell r="CU14" t="e">
            <v>#REF!</v>
          </cell>
          <cell r="CV14" t="e">
            <v>#REF!</v>
          </cell>
          <cell r="CW14" t="e">
            <v>#REF!</v>
          </cell>
          <cell r="CX14" t="e">
            <v>#REF!</v>
          </cell>
          <cell r="CY14" t="e">
            <v>#REF!</v>
          </cell>
          <cell r="CZ14" t="e">
            <v>#REF!</v>
          </cell>
          <cell r="DA14" t="e">
            <v>#REF!</v>
          </cell>
          <cell r="DB14" t="e">
            <v>#REF!</v>
          </cell>
          <cell r="DC14" t="e">
            <v>#REF!</v>
          </cell>
          <cell r="DD14" t="e">
            <v>#REF!</v>
          </cell>
          <cell r="DE14" t="e">
            <v>#REF!</v>
          </cell>
          <cell r="DF14" t="e">
            <v>#REF!</v>
          </cell>
          <cell r="DG14" t="e">
            <v>#REF!</v>
          </cell>
          <cell r="DH14" t="e">
            <v>#REF!</v>
          </cell>
          <cell r="DI14" t="e">
            <v>#REF!</v>
          </cell>
          <cell r="DJ14" t="e">
            <v>#REF!</v>
          </cell>
          <cell r="DK14" t="e">
            <v>#REF!</v>
          </cell>
          <cell r="DL14" t="e">
            <v>#REF!</v>
          </cell>
          <cell r="DM14" t="e">
            <v>#REF!</v>
          </cell>
          <cell r="DN14" t="e">
            <v>#REF!</v>
          </cell>
          <cell r="DO14" t="e">
            <v>#REF!</v>
          </cell>
          <cell r="DP14" t="e">
            <v>#REF!</v>
          </cell>
          <cell r="DQ14" t="e">
            <v>#REF!</v>
          </cell>
          <cell r="DR14" t="e">
            <v>#REF!</v>
          </cell>
          <cell r="DS14" t="e">
            <v>#REF!</v>
          </cell>
          <cell r="DT14" t="e">
            <v>#REF!</v>
          </cell>
          <cell r="DU14" t="e">
            <v>#REF!</v>
          </cell>
          <cell r="DV14" t="e">
            <v>#REF!</v>
          </cell>
          <cell r="DW14" t="e">
            <v>#REF!</v>
          </cell>
          <cell r="DX14" t="e">
            <v>#REF!</v>
          </cell>
          <cell r="DY14" t="e">
            <v>#REF!</v>
          </cell>
          <cell r="DZ14" t="e">
            <v>#REF!</v>
          </cell>
          <cell r="EA14" t="e">
            <v>#REF!</v>
          </cell>
          <cell r="EB14" t="e">
            <v>#REF!</v>
          </cell>
          <cell r="EC14" t="e">
            <v>#REF!</v>
          </cell>
          <cell r="ED14" t="e">
            <v>#REF!</v>
          </cell>
          <cell r="EE14" t="e">
            <v>#REF!</v>
          </cell>
          <cell r="EF14" t="e">
            <v>#REF!</v>
          </cell>
          <cell r="EG14" t="e">
            <v>#REF!</v>
          </cell>
          <cell r="EH14" t="e">
            <v>#REF!</v>
          </cell>
          <cell r="EI14" t="e">
            <v>#REF!</v>
          </cell>
          <cell r="EJ14" t="e">
            <v>#REF!</v>
          </cell>
          <cell r="EK14" t="e">
            <v>#REF!</v>
          </cell>
          <cell r="EL14" t="e">
            <v>#REF!</v>
          </cell>
          <cell r="EM14" t="e">
            <v>#REF!</v>
          </cell>
          <cell r="EN14" t="e">
            <v>#REF!</v>
          </cell>
          <cell r="EO14" t="e">
            <v>#REF!</v>
          </cell>
          <cell r="EP14" t="e">
            <v>#REF!</v>
          </cell>
          <cell r="EQ14" t="e">
            <v>#REF!</v>
          </cell>
          <cell r="ER14" t="e">
            <v>#REF!</v>
          </cell>
          <cell r="ES14" t="e">
            <v>#REF!</v>
          </cell>
          <cell r="ET14" t="e">
            <v>#REF!</v>
          </cell>
          <cell r="EU14" t="e">
            <v>#REF!</v>
          </cell>
          <cell r="EV14" t="e">
            <v>#REF!</v>
          </cell>
          <cell r="EW14" t="e">
            <v>#REF!</v>
          </cell>
          <cell r="EX14" t="e">
            <v>#REF!</v>
          </cell>
          <cell r="EY14" t="e">
            <v>#REF!</v>
          </cell>
          <cell r="EZ14" t="e">
            <v>#REF!</v>
          </cell>
          <cell r="FA14" t="e">
            <v>#REF!</v>
          </cell>
          <cell r="FB14" t="e">
            <v>#REF!</v>
          </cell>
          <cell r="FC14" t="e">
            <v>#REF!</v>
          </cell>
          <cell r="FD14" t="e">
            <v>#REF!</v>
          </cell>
          <cell r="FE14" t="e">
            <v>#REF!</v>
          </cell>
          <cell r="FF14" t="e">
            <v>#REF!</v>
          </cell>
          <cell r="FG14" t="e">
            <v>#REF!</v>
          </cell>
          <cell r="FH14" t="e">
            <v>#REF!</v>
          </cell>
          <cell r="FI14" t="e">
            <v>#REF!</v>
          </cell>
          <cell r="FJ14" t="e">
            <v>#REF!</v>
          </cell>
          <cell r="FK14" t="e">
            <v>#REF!</v>
          </cell>
          <cell r="FL14" t="e">
            <v>#REF!</v>
          </cell>
          <cell r="FM14" t="e">
            <v>#REF!</v>
          </cell>
          <cell r="FN14" t="e">
            <v>#REF!</v>
          </cell>
          <cell r="FO14" t="e">
            <v>#REF!</v>
          </cell>
          <cell r="FP14" t="e">
            <v>#REF!</v>
          </cell>
          <cell r="FQ14" t="e">
            <v>#REF!</v>
          </cell>
          <cell r="FR14" t="e">
            <v>#REF!</v>
          </cell>
          <cell r="FS14" t="e">
            <v>#REF!</v>
          </cell>
          <cell r="FT14" t="e">
            <v>#REF!</v>
          </cell>
          <cell r="FU14" t="e">
            <v>#REF!</v>
          </cell>
          <cell r="FV14" t="e">
            <v>#REF!</v>
          </cell>
          <cell r="FW14" t="e">
            <v>#REF!</v>
          </cell>
          <cell r="FX14" t="e">
            <v>#REF!</v>
          </cell>
          <cell r="FY14" t="e">
            <v>#REF!</v>
          </cell>
          <cell r="FZ14" t="e">
            <v>#REF!</v>
          </cell>
          <cell r="GA14" t="e">
            <v>#REF!</v>
          </cell>
          <cell r="GB14" t="e">
            <v>#REF!</v>
          </cell>
          <cell r="GC14" t="e">
            <v>#REF!</v>
          </cell>
          <cell r="GD14" t="e">
            <v>#REF!</v>
          </cell>
          <cell r="GE14" t="e">
            <v>#REF!</v>
          </cell>
          <cell r="GF14" t="e">
            <v>#REF!</v>
          </cell>
          <cell r="GG14" t="e">
            <v>#REF!</v>
          </cell>
          <cell r="GH14" t="e">
            <v>#REF!</v>
          </cell>
          <cell r="GI14" t="e">
            <v>#REF!</v>
          </cell>
          <cell r="GJ14" t="e">
            <v>#REF!</v>
          </cell>
          <cell r="GK14" t="e">
            <v>#REF!</v>
          </cell>
          <cell r="GL14" t="e">
            <v>#REF!</v>
          </cell>
          <cell r="GM14" t="e">
            <v>#REF!</v>
          </cell>
          <cell r="GN14" t="e">
            <v>#REF!</v>
          </cell>
          <cell r="GO14" t="e">
            <v>#REF!</v>
          </cell>
          <cell r="GP14" t="e">
            <v>#REF!</v>
          </cell>
          <cell r="GQ14" t="e">
            <v>#REF!</v>
          </cell>
          <cell r="GR14" t="e">
            <v>#REF!</v>
          </cell>
          <cell r="GS14" t="e">
            <v>#REF!</v>
          </cell>
          <cell r="GT14" t="e">
            <v>#REF!</v>
          </cell>
          <cell r="GU14" t="e">
            <v>#REF!</v>
          </cell>
          <cell r="GV14" t="e">
            <v>#REF!</v>
          </cell>
          <cell r="GW14" t="e">
            <v>#REF!</v>
          </cell>
          <cell r="GX14" t="e">
            <v>#REF!</v>
          </cell>
          <cell r="GY14" t="e">
            <v>#REF!</v>
          </cell>
          <cell r="GZ14" t="e">
            <v>#REF!</v>
          </cell>
          <cell r="HA14" t="e">
            <v>#REF!</v>
          </cell>
          <cell r="HB14" t="e">
            <v>#REF!</v>
          </cell>
          <cell r="HC14" t="e">
            <v>#REF!</v>
          </cell>
          <cell r="HD14" t="e">
            <v>#REF!</v>
          </cell>
          <cell r="HE14" t="e">
            <v>#REF!</v>
          </cell>
          <cell r="HF14" t="e">
            <v>#REF!</v>
          </cell>
          <cell r="HG14" t="e">
            <v>#REF!</v>
          </cell>
          <cell r="HH14" t="e">
            <v>#REF!</v>
          </cell>
          <cell r="HI14" t="e">
            <v>#REF!</v>
          </cell>
          <cell r="HJ14" t="e">
            <v>#REF!</v>
          </cell>
          <cell r="HK14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N16" t="e">
            <v>#REF!</v>
          </cell>
          <cell r="BO16" t="e">
            <v>#REF!</v>
          </cell>
          <cell r="BP16" t="e">
            <v>#REF!</v>
          </cell>
          <cell r="BQ16" t="e">
            <v>#REF!</v>
          </cell>
          <cell r="BR16" t="e">
            <v>#REF!</v>
          </cell>
          <cell r="BS16" t="e">
            <v>#REF!</v>
          </cell>
          <cell r="BT16" t="e">
            <v>#REF!</v>
          </cell>
          <cell r="BU16" t="e">
            <v>#REF!</v>
          </cell>
          <cell r="BV16" t="e">
            <v>#REF!</v>
          </cell>
          <cell r="BW16" t="e">
            <v>#REF!</v>
          </cell>
          <cell r="BX16" t="e">
            <v>#REF!</v>
          </cell>
          <cell r="BY16" t="e">
            <v>#REF!</v>
          </cell>
          <cell r="BZ16" t="e">
            <v>#REF!</v>
          </cell>
          <cell r="CA16" t="e">
            <v>#REF!</v>
          </cell>
          <cell r="CB16" t="e">
            <v>#REF!</v>
          </cell>
          <cell r="CC16" t="e">
            <v>#REF!</v>
          </cell>
          <cell r="CD16" t="e">
            <v>#REF!</v>
          </cell>
          <cell r="CE16" t="e">
            <v>#REF!</v>
          </cell>
          <cell r="CF16" t="e">
            <v>#REF!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  <cell r="CR16" t="e">
            <v>#REF!</v>
          </cell>
          <cell r="CS16" t="e">
            <v>#REF!</v>
          </cell>
          <cell r="CT16" t="e">
            <v>#REF!</v>
          </cell>
          <cell r="CU16" t="e">
            <v>#REF!</v>
          </cell>
          <cell r="CV16" t="e">
            <v>#REF!</v>
          </cell>
          <cell r="CW16" t="e">
            <v>#REF!</v>
          </cell>
          <cell r="CX16" t="e">
            <v>#REF!</v>
          </cell>
          <cell r="CY16" t="e">
            <v>#REF!</v>
          </cell>
          <cell r="CZ16" t="e">
            <v>#REF!</v>
          </cell>
          <cell r="DA16" t="e">
            <v>#REF!</v>
          </cell>
          <cell r="DB16" t="e">
            <v>#REF!</v>
          </cell>
          <cell r="DC16" t="e">
            <v>#REF!</v>
          </cell>
          <cell r="DD16" t="e">
            <v>#REF!</v>
          </cell>
          <cell r="DE16" t="e">
            <v>#REF!</v>
          </cell>
          <cell r="DF16" t="e">
            <v>#REF!</v>
          </cell>
          <cell r="DG16" t="e">
            <v>#REF!</v>
          </cell>
          <cell r="DH16" t="e">
            <v>#REF!</v>
          </cell>
          <cell r="DI16" t="e">
            <v>#REF!</v>
          </cell>
          <cell r="DJ16" t="e">
            <v>#REF!</v>
          </cell>
          <cell r="DK16" t="e">
            <v>#REF!</v>
          </cell>
          <cell r="DL16" t="e">
            <v>#REF!</v>
          </cell>
          <cell r="DM16" t="e">
            <v>#REF!</v>
          </cell>
          <cell r="DN16" t="e">
            <v>#REF!</v>
          </cell>
          <cell r="DO16" t="e">
            <v>#REF!</v>
          </cell>
          <cell r="DP16" t="e">
            <v>#REF!</v>
          </cell>
          <cell r="DQ16" t="e">
            <v>#REF!</v>
          </cell>
          <cell r="DR16" t="e">
            <v>#REF!</v>
          </cell>
          <cell r="DS16" t="e">
            <v>#REF!</v>
          </cell>
          <cell r="DT16" t="e">
            <v>#REF!</v>
          </cell>
          <cell r="DU16" t="e">
            <v>#REF!</v>
          </cell>
          <cell r="DV16" t="e">
            <v>#REF!</v>
          </cell>
          <cell r="DW16" t="e">
            <v>#REF!</v>
          </cell>
          <cell r="DX16" t="e">
            <v>#REF!</v>
          </cell>
          <cell r="DY16" t="e">
            <v>#REF!</v>
          </cell>
          <cell r="DZ16" t="e">
            <v>#REF!</v>
          </cell>
          <cell r="EA16" t="e">
            <v>#REF!</v>
          </cell>
          <cell r="EB16" t="e">
            <v>#REF!</v>
          </cell>
          <cell r="EC16" t="e">
            <v>#REF!</v>
          </cell>
          <cell r="ED16" t="e">
            <v>#REF!</v>
          </cell>
          <cell r="EE16" t="e">
            <v>#REF!</v>
          </cell>
          <cell r="EF16" t="e">
            <v>#REF!</v>
          </cell>
          <cell r="EG16" t="e">
            <v>#REF!</v>
          </cell>
          <cell r="EH16" t="e">
            <v>#REF!</v>
          </cell>
          <cell r="EI16" t="e">
            <v>#REF!</v>
          </cell>
          <cell r="EJ16" t="e">
            <v>#REF!</v>
          </cell>
          <cell r="EK16" t="e">
            <v>#REF!</v>
          </cell>
          <cell r="EL16" t="e">
            <v>#REF!</v>
          </cell>
          <cell r="EM16" t="e">
            <v>#REF!</v>
          </cell>
          <cell r="EN16" t="e">
            <v>#REF!</v>
          </cell>
          <cell r="EO16" t="e">
            <v>#REF!</v>
          </cell>
          <cell r="EP16" t="e">
            <v>#REF!</v>
          </cell>
          <cell r="EQ16" t="e">
            <v>#REF!</v>
          </cell>
          <cell r="ER16" t="e">
            <v>#REF!</v>
          </cell>
          <cell r="ES16" t="e">
            <v>#REF!</v>
          </cell>
          <cell r="ET16" t="e">
            <v>#REF!</v>
          </cell>
          <cell r="EU16" t="e">
            <v>#REF!</v>
          </cell>
          <cell r="EV16" t="e">
            <v>#REF!</v>
          </cell>
          <cell r="EW16" t="e">
            <v>#REF!</v>
          </cell>
          <cell r="EX16" t="e">
            <v>#REF!</v>
          </cell>
          <cell r="EY16" t="e">
            <v>#REF!</v>
          </cell>
          <cell r="EZ16" t="e">
            <v>#REF!</v>
          </cell>
          <cell r="FA16" t="e">
            <v>#REF!</v>
          </cell>
          <cell r="FB16" t="e">
            <v>#REF!</v>
          </cell>
          <cell r="FC16" t="e">
            <v>#REF!</v>
          </cell>
          <cell r="FD16" t="e">
            <v>#REF!</v>
          </cell>
          <cell r="FE16" t="e">
            <v>#REF!</v>
          </cell>
          <cell r="FF16" t="e">
            <v>#REF!</v>
          </cell>
          <cell r="FG16" t="e">
            <v>#REF!</v>
          </cell>
          <cell r="FH16" t="e">
            <v>#REF!</v>
          </cell>
          <cell r="FI16" t="e">
            <v>#REF!</v>
          </cell>
          <cell r="FJ16" t="e">
            <v>#REF!</v>
          </cell>
          <cell r="FK16" t="e">
            <v>#REF!</v>
          </cell>
          <cell r="FL16" t="e">
            <v>#REF!</v>
          </cell>
          <cell r="FM16" t="e">
            <v>#REF!</v>
          </cell>
          <cell r="FN16" t="e">
            <v>#REF!</v>
          </cell>
          <cell r="FO16" t="e">
            <v>#REF!</v>
          </cell>
          <cell r="FP16" t="e">
            <v>#REF!</v>
          </cell>
          <cell r="FQ16" t="e">
            <v>#REF!</v>
          </cell>
          <cell r="FR16" t="e">
            <v>#REF!</v>
          </cell>
          <cell r="FS16" t="e">
            <v>#REF!</v>
          </cell>
          <cell r="FT16" t="e">
            <v>#REF!</v>
          </cell>
          <cell r="FU16" t="e">
            <v>#REF!</v>
          </cell>
          <cell r="FV16" t="e">
            <v>#REF!</v>
          </cell>
          <cell r="FW16" t="e">
            <v>#REF!</v>
          </cell>
          <cell r="FX16" t="e">
            <v>#REF!</v>
          </cell>
          <cell r="FY16" t="e">
            <v>#REF!</v>
          </cell>
          <cell r="FZ16" t="e">
            <v>#REF!</v>
          </cell>
          <cell r="GA16" t="e">
            <v>#REF!</v>
          </cell>
          <cell r="GB16" t="e">
            <v>#REF!</v>
          </cell>
          <cell r="GC16" t="e">
            <v>#REF!</v>
          </cell>
          <cell r="GD16" t="e">
            <v>#REF!</v>
          </cell>
          <cell r="GE16" t="e">
            <v>#REF!</v>
          </cell>
          <cell r="GF16" t="e">
            <v>#REF!</v>
          </cell>
          <cell r="GG16" t="e">
            <v>#REF!</v>
          </cell>
          <cell r="GH16" t="e">
            <v>#REF!</v>
          </cell>
          <cell r="GI16" t="e">
            <v>#REF!</v>
          </cell>
          <cell r="GJ16" t="e">
            <v>#REF!</v>
          </cell>
          <cell r="GK16" t="e">
            <v>#REF!</v>
          </cell>
          <cell r="GL16" t="e">
            <v>#REF!</v>
          </cell>
          <cell r="GM16" t="e">
            <v>#REF!</v>
          </cell>
          <cell r="GN16" t="e">
            <v>#REF!</v>
          </cell>
          <cell r="GO16" t="e">
            <v>#REF!</v>
          </cell>
          <cell r="GP16" t="e">
            <v>#REF!</v>
          </cell>
          <cell r="GQ16" t="e">
            <v>#REF!</v>
          </cell>
          <cell r="GR16" t="e">
            <v>#REF!</v>
          </cell>
          <cell r="GS16" t="e">
            <v>#REF!</v>
          </cell>
          <cell r="GT16" t="e">
            <v>#REF!</v>
          </cell>
          <cell r="GU16" t="e">
            <v>#REF!</v>
          </cell>
          <cell r="GV16" t="e">
            <v>#REF!</v>
          </cell>
          <cell r="GW16" t="e">
            <v>#REF!</v>
          </cell>
          <cell r="GX16" t="e">
            <v>#REF!</v>
          </cell>
          <cell r="GY16" t="e">
            <v>#REF!</v>
          </cell>
          <cell r="GZ16" t="e">
            <v>#REF!</v>
          </cell>
          <cell r="HA16" t="e">
            <v>#REF!</v>
          </cell>
          <cell r="HB16" t="e">
            <v>#REF!</v>
          </cell>
          <cell r="HC16" t="e">
            <v>#REF!</v>
          </cell>
          <cell r="HD16" t="e">
            <v>#REF!</v>
          </cell>
          <cell r="HE16" t="e">
            <v>#REF!</v>
          </cell>
          <cell r="HF16" t="e">
            <v>#REF!</v>
          </cell>
          <cell r="HG16" t="e">
            <v>#REF!</v>
          </cell>
          <cell r="HH16" t="e">
            <v>#REF!</v>
          </cell>
          <cell r="HI16" t="e">
            <v>#REF!</v>
          </cell>
          <cell r="HJ16" t="e">
            <v>#REF!</v>
          </cell>
          <cell r="HK16" t="e">
            <v>#REF!</v>
          </cell>
        </row>
        <row r="19">
          <cell r="D19">
            <v>0.12069674999999999</v>
          </cell>
          <cell r="E19">
            <v>0.12069674999999999</v>
          </cell>
          <cell r="F19">
            <v>0.12069674999999999</v>
          </cell>
          <cell r="G19">
            <v>0.12069674999999999</v>
          </cell>
          <cell r="H19">
            <v>0.12069674999999999</v>
          </cell>
          <cell r="I19">
            <v>0.12069674999999999</v>
          </cell>
          <cell r="J19">
            <v>0.12069674999999999</v>
          </cell>
          <cell r="K19">
            <v>0.12069674999999999</v>
          </cell>
          <cell r="L19">
            <v>0.12069674999999999</v>
          </cell>
          <cell r="M19">
            <v>0.12069674999999999</v>
          </cell>
          <cell r="N19">
            <v>0.12069674999999999</v>
          </cell>
          <cell r="O19">
            <v>0.12069674999999999</v>
          </cell>
          <cell r="P19">
            <v>0.12069674999999999</v>
          </cell>
          <cell r="Q19">
            <v>0.12069674999999999</v>
          </cell>
          <cell r="R19">
            <v>0.12069674999999999</v>
          </cell>
          <cell r="S19">
            <v>0.12069674999999999</v>
          </cell>
          <cell r="T19">
            <v>0.12069674999999999</v>
          </cell>
          <cell r="U19">
            <v>0.12069674999999999</v>
          </cell>
          <cell r="V19">
            <v>0.12069674999999999</v>
          </cell>
          <cell r="W19">
            <v>0.12069674999999999</v>
          </cell>
          <cell r="X19">
            <v>0.12069674999999999</v>
          </cell>
          <cell r="Y19">
            <v>0.12069674999999999</v>
          </cell>
          <cell r="Z19">
            <v>0.12069674999999999</v>
          </cell>
          <cell r="AA19">
            <v>0.12069674999999999</v>
          </cell>
          <cell r="AB19">
            <v>0.12069674999999999</v>
          </cell>
          <cell r="AC19">
            <v>0.12069674999999999</v>
          </cell>
          <cell r="AD19">
            <v>0.12069674999999999</v>
          </cell>
          <cell r="AE19">
            <v>0.12069674999999999</v>
          </cell>
          <cell r="AF19">
            <v>0.12069674999999999</v>
          </cell>
          <cell r="AG19">
            <v>0.12069674999999999</v>
          </cell>
          <cell r="AH19">
            <v>0.12069674999999999</v>
          </cell>
          <cell r="AI19">
            <v>0.36627974999999996</v>
          </cell>
          <cell r="AJ19">
            <v>0.36627974999999996</v>
          </cell>
          <cell r="AK19">
            <v>0.36627974999999996</v>
          </cell>
          <cell r="AL19">
            <v>0.36627974999999996</v>
          </cell>
          <cell r="AM19">
            <v>0.36627974999999996</v>
          </cell>
          <cell r="AN19">
            <v>0.36627974999999996</v>
          </cell>
          <cell r="AO19">
            <v>0.36627974999999996</v>
          </cell>
          <cell r="AP19">
            <v>0.36627974999999996</v>
          </cell>
          <cell r="AQ19">
            <v>0.36627974999999996</v>
          </cell>
          <cell r="AR19">
            <v>0.36627974999999996</v>
          </cell>
          <cell r="AS19">
            <v>0.36627974999999996</v>
          </cell>
          <cell r="AT19">
            <v>0.36627974999999996</v>
          </cell>
          <cell r="AU19">
            <v>0.36627974999999996</v>
          </cell>
          <cell r="AV19">
            <v>0.36627974999999996</v>
          </cell>
          <cell r="AW19">
            <v>0.36627974999999996</v>
          </cell>
          <cell r="AX19">
            <v>0.36627974999999996</v>
          </cell>
          <cell r="AY19">
            <v>0.36627974999999996</v>
          </cell>
          <cell r="AZ19">
            <v>0.36627974999999996</v>
          </cell>
          <cell r="BA19">
            <v>0.36627974999999996</v>
          </cell>
          <cell r="BB19">
            <v>0.36627974999999996</v>
          </cell>
          <cell r="BC19">
            <v>0.36627974999999996</v>
          </cell>
          <cell r="BD19">
            <v>0.36627974999999996</v>
          </cell>
          <cell r="BE19">
            <v>0.36627974999999996</v>
          </cell>
          <cell r="BF19">
            <v>0.36627974999999996</v>
          </cell>
          <cell r="BG19">
            <v>0.36627974999999996</v>
          </cell>
          <cell r="BH19">
            <v>0.36627974999999996</v>
          </cell>
          <cell r="BI19">
            <v>0.36627974999999996</v>
          </cell>
          <cell r="BJ19">
            <v>0.36627974999999996</v>
          </cell>
          <cell r="BK19">
            <v>0.36627974999999996</v>
          </cell>
          <cell r="BL19">
            <v>0.36627974999999996</v>
          </cell>
          <cell r="BM19">
            <v>0.36627974999999996</v>
          </cell>
        </row>
        <row r="20">
          <cell r="D20">
            <v>302</v>
          </cell>
          <cell r="E20">
            <v>302</v>
          </cell>
          <cell r="F20">
            <v>302</v>
          </cell>
          <cell r="G20">
            <v>302</v>
          </cell>
          <cell r="H20">
            <v>302</v>
          </cell>
          <cell r="I20">
            <v>302</v>
          </cell>
          <cell r="J20">
            <v>302</v>
          </cell>
          <cell r="K20">
            <v>302</v>
          </cell>
          <cell r="L20">
            <v>302</v>
          </cell>
          <cell r="M20">
            <v>302</v>
          </cell>
          <cell r="N20">
            <v>302</v>
          </cell>
          <cell r="O20">
            <v>302</v>
          </cell>
          <cell r="P20">
            <v>302</v>
          </cell>
          <cell r="Q20">
            <v>302</v>
          </cell>
          <cell r="R20">
            <v>302</v>
          </cell>
          <cell r="S20">
            <v>302</v>
          </cell>
          <cell r="T20">
            <v>302</v>
          </cell>
          <cell r="U20">
            <v>302</v>
          </cell>
          <cell r="V20">
            <v>302</v>
          </cell>
          <cell r="W20">
            <v>302</v>
          </cell>
          <cell r="X20">
            <v>302</v>
          </cell>
          <cell r="Y20">
            <v>302</v>
          </cell>
          <cell r="Z20">
            <v>302</v>
          </cell>
          <cell r="AA20">
            <v>302</v>
          </cell>
          <cell r="AB20">
            <v>302</v>
          </cell>
          <cell r="AC20">
            <v>302</v>
          </cell>
          <cell r="AD20">
            <v>302</v>
          </cell>
          <cell r="AE20">
            <v>302</v>
          </cell>
          <cell r="AF20">
            <v>302</v>
          </cell>
          <cell r="AG20">
            <v>302</v>
          </cell>
          <cell r="AH20">
            <v>302</v>
          </cell>
          <cell r="AI20">
            <v>302</v>
          </cell>
          <cell r="AJ20">
            <v>302</v>
          </cell>
          <cell r="AK20">
            <v>302</v>
          </cell>
          <cell r="AL20">
            <v>302</v>
          </cell>
          <cell r="AM20">
            <v>302</v>
          </cell>
          <cell r="AN20">
            <v>302</v>
          </cell>
          <cell r="AO20">
            <v>302</v>
          </cell>
          <cell r="AP20">
            <v>302</v>
          </cell>
          <cell r="AQ20">
            <v>302</v>
          </cell>
          <cell r="AR20">
            <v>302</v>
          </cell>
          <cell r="AS20">
            <v>302</v>
          </cell>
          <cell r="AT20">
            <v>302</v>
          </cell>
          <cell r="AU20">
            <v>302</v>
          </cell>
          <cell r="AV20">
            <v>302</v>
          </cell>
          <cell r="AW20">
            <v>302</v>
          </cell>
          <cell r="AX20">
            <v>302</v>
          </cell>
          <cell r="AY20">
            <v>302</v>
          </cell>
          <cell r="AZ20">
            <v>302</v>
          </cell>
          <cell r="BA20">
            <v>302</v>
          </cell>
          <cell r="BB20">
            <v>302</v>
          </cell>
          <cell r="BC20">
            <v>302</v>
          </cell>
          <cell r="BD20">
            <v>302</v>
          </cell>
          <cell r="BE20">
            <v>302</v>
          </cell>
          <cell r="BF20">
            <v>302</v>
          </cell>
          <cell r="BG20">
            <v>302</v>
          </cell>
          <cell r="BH20">
            <v>302</v>
          </cell>
          <cell r="BI20">
            <v>302</v>
          </cell>
          <cell r="BJ20">
            <v>302</v>
          </cell>
          <cell r="BK20">
            <v>302</v>
          </cell>
          <cell r="BL20">
            <v>302</v>
          </cell>
          <cell r="BM20">
            <v>302</v>
          </cell>
        </row>
        <row r="21">
          <cell r="D21">
            <v>70.033728571428583</v>
          </cell>
          <cell r="E21">
            <v>87.880457142857153</v>
          </cell>
          <cell r="F21">
            <v>105.72718571428572</v>
          </cell>
          <cell r="G21">
            <v>123.5739142857143</v>
          </cell>
          <cell r="H21">
            <v>141.42064285714287</v>
          </cell>
          <cell r="I21">
            <v>159.26737142857144</v>
          </cell>
          <cell r="J21">
            <v>177.11410000000001</v>
          </cell>
          <cell r="K21">
            <v>194.96082857142858</v>
          </cell>
          <cell r="L21">
            <v>212.80755714285715</v>
          </cell>
          <cell r="M21">
            <v>230.65428571428572</v>
          </cell>
          <cell r="N21">
            <v>248.50101428571429</v>
          </cell>
          <cell r="O21">
            <v>266.34774285714286</v>
          </cell>
          <cell r="P21">
            <v>284.19447142857143</v>
          </cell>
          <cell r="Q21">
            <v>302.0412</v>
          </cell>
          <cell r="R21">
            <v>319.88792857142857</v>
          </cell>
          <cell r="S21">
            <v>337.73465714285715</v>
          </cell>
          <cell r="T21">
            <v>355.58138571428572</v>
          </cell>
          <cell r="U21">
            <v>373.42811428571429</v>
          </cell>
          <cell r="V21">
            <v>391.27484285714286</v>
          </cell>
          <cell r="W21">
            <v>409.12157142857143</v>
          </cell>
          <cell r="X21">
            <v>426.9683</v>
          </cell>
          <cell r="Y21">
            <v>444.81502857142857</v>
          </cell>
          <cell r="Z21">
            <v>462.66175714285714</v>
          </cell>
          <cell r="AA21">
            <v>480.50848571428571</v>
          </cell>
          <cell r="AB21">
            <v>498.35521428571428</v>
          </cell>
          <cell r="AC21">
            <v>516.20194285714285</v>
          </cell>
          <cell r="AD21">
            <v>534.04867142857142</v>
          </cell>
          <cell r="AE21">
            <v>551.8954</v>
          </cell>
          <cell r="AF21">
            <v>569.74212857142857</v>
          </cell>
          <cell r="AG21">
            <v>587.58885714285714</v>
          </cell>
          <cell r="AH21">
            <v>587.58885714285714</v>
          </cell>
          <cell r="AI21">
            <v>604.85988479262676</v>
          </cell>
          <cell r="AJ21">
            <v>622.13091244239638</v>
          </cell>
          <cell r="AK21">
            <v>639.401940092166</v>
          </cell>
          <cell r="AL21">
            <v>656.67296774193562</v>
          </cell>
          <cell r="AM21">
            <v>673.94399539170524</v>
          </cell>
          <cell r="AN21">
            <v>691.21502304147486</v>
          </cell>
          <cell r="AO21">
            <v>708.48605069124449</v>
          </cell>
          <cell r="AP21">
            <v>725.75707834101411</v>
          </cell>
          <cell r="AQ21">
            <v>743.02810599078373</v>
          </cell>
          <cell r="AR21">
            <v>760.29913364055335</v>
          </cell>
          <cell r="AS21">
            <v>777.57016129032297</v>
          </cell>
          <cell r="AT21">
            <v>794.84118894009259</v>
          </cell>
          <cell r="AU21">
            <v>812.11221658986221</v>
          </cell>
          <cell r="AV21">
            <v>829.38324423963184</v>
          </cell>
          <cell r="AW21">
            <v>846.65427188940146</v>
          </cell>
          <cell r="AX21">
            <v>863.92529953917108</v>
          </cell>
          <cell r="AY21">
            <v>881.1963271889407</v>
          </cell>
          <cell r="AZ21">
            <v>898.46735483871032</v>
          </cell>
          <cell r="BA21">
            <v>915.73838248847994</v>
          </cell>
          <cell r="BB21">
            <v>933.00941013824956</v>
          </cell>
          <cell r="BC21">
            <v>950.28043778801919</v>
          </cell>
          <cell r="BD21">
            <v>967.55146543778881</v>
          </cell>
          <cell r="BE21">
            <v>984.82249308755843</v>
          </cell>
          <cell r="BF21">
            <v>1002.093520737328</v>
          </cell>
          <cell r="BG21">
            <v>1019.3645483870977</v>
          </cell>
          <cell r="BH21">
            <v>1036.6355760368672</v>
          </cell>
          <cell r="BI21">
            <v>1053.9066036866368</v>
          </cell>
          <cell r="BJ21">
            <v>1071.1776313364064</v>
          </cell>
          <cell r="BK21">
            <v>1088.448658986176</v>
          </cell>
          <cell r="BL21">
            <v>1105.7196866359457</v>
          </cell>
          <cell r="BM21">
            <v>1122.9907142857153</v>
          </cell>
          <cell r="BN21">
            <v>1140.8374428571437</v>
          </cell>
          <cell r="BO21">
            <v>1158.6841714285724</v>
          </cell>
          <cell r="BP21">
            <v>1176.5309000000011</v>
          </cell>
          <cell r="BQ21">
            <v>1194.3776285714298</v>
          </cell>
          <cell r="BR21">
            <v>1212.2243571428585</v>
          </cell>
          <cell r="BS21">
            <v>1230.0710857142872</v>
          </cell>
          <cell r="BT21">
            <v>1247.9178142857158</v>
          </cell>
          <cell r="BU21">
            <v>1265.7645428571445</v>
          </cell>
          <cell r="BV21">
            <v>1283.6112714285732</v>
          </cell>
          <cell r="BW21">
            <v>1301.4580000000019</v>
          </cell>
          <cell r="BX21">
            <v>1319.3047285714306</v>
          </cell>
          <cell r="BY21">
            <v>1337.1514571428593</v>
          </cell>
          <cell r="BZ21">
            <v>1354.998185714288</v>
          </cell>
          <cell r="CA21">
            <v>1372.8449142857166</v>
          </cell>
          <cell r="CB21">
            <v>1390.6916428571453</v>
          </cell>
          <cell r="CC21">
            <v>1408.538371428574</v>
          </cell>
          <cell r="CD21">
            <v>1426.3851000000027</v>
          </cell>
          <cell r="CE21">
            <v>1444.2318285714314</v>
          </cell>
          <cell r="CF21">
            <v>1462.0785571428601</v>
          </cell>
          <cell r="CG21">
            <v>1479.9252857142887</v>
          </cell>
          <cell r="CH21">
            <v>1497.7720142857174</v>
          </cell>
          <cell r="CI21">
            <v>1515.6187428571461</v>
          </cell>
          <cell r="CJ21">
            <v>1533.4654714285748</v>
          </cell>
          <cell r="CK21">
            <v>1551.3122000000035</v>
          </cell>
          <cell r="CL21">
            <v>1569.1589285714322</v>
          </cell>
          <cell r="CM21">
            <v>1587.0056571428609</v>
          </cell>
          <cell r="CN21">
            <v>1604.8523857142895</v>
          </cell>
          <cell r="CO21">
            <v>1622.6991142857182</v>
          </cell>
          <cell r="CP21">
            <v>1640.5458428571469</v>
          </cell>
          <cell r="CQ21">
            <v>1658.3925714285756</v>
          </cell>
          <cell r="CR21">
            <v>1658.3925714285756</v>
          </cell>
          <cell r="CS21">
            <v>1675.6635990783452</v>
          </cell>
          <cell r="CT21">
            <v>1692.9346267281148</v>
          </cell>
          <cell r="CU21">
            <v>1710.2056543778845</v>
          </cell>
          <cell r="CV21">
            <v>1727.4766820276541</v>
          </cell>
          <cell r="CW21">
            <v>1744.7477096774237</v>
          </cell>
          <cell r="CX21">
            <v>1762.0187373271933</v>
          </cell>
          <cell r="CY21">
            <v>1779.2897649769629</v>
          </cell>
          <cell r="CZ21">
            <v>1796.5607926267326</v>
          </cell>
          <cell r="DA21">
            <v>1813.8318202765022</v>
          </cell>
          <cell r="DB21">
            <v>1831.1028479262718</v>
          </cell>
          <cell r="DC21">
            <v>1848.3738755760414</v>
          </cell>
          <cell r="DD21">
            <v>1865.644903225811</v>
          </cell>
          <cell r="DE21">
            <v>1882.9159308755807</v>
          </cell>
          <cell r="DF21">
            <v>1900.1869585253503</v>
          </cell>
          <cell r="DG21">
            <v>1917.4579861751199</v>
          </cell>
          <cell r="DH21">
            <v>1934.7290138248895</v>
          </cell>
          <cell r="DI21">
            <v>1952.0000414746592</v>
          </cell>
          <cell r="DJ21">
            <v>1969.2710691244288</v>
          </cell>
          <cell r="DK21">
            <v>1986.5420967741984</v>
          </cell>
          <cell r="DL21">
            <v>2003.813124423968</v>
          </cell>
          <cell r="DM21">
            <v>2021.0841520737376</v>
          </cell>
          <cell r="DN21">
            <v>2038.3551797235073</v>
          </cell>
          <cell r="DO21">
            <v>2055.6262073732769</v>
          </cell>
          <cell r="DP21">
            <v>2072.8972350230465</v>
          </cell>
          <cell r="DQ21">
            <v>2090.1682626728161</v>
          </cell>
          <cell r="DR21">
            <v>2107.4392903225857</v>
          </cell>
          <cell r="DS21">
            <v>2124.7103179723554</v>
          </cell>
          <cell r="DT21">
            <v>2141.981345622125</v>
          </cell>
          <cell r="DU21">
            <v>2159.2523732718946</v>
          </cell>
          <cell r="DV21">
            <v>2176.5234009216642</v>
          </cell>
          <cell r="DW21">
            <v>2193.7944285714339</v>
          </cell>
          <cell r="DX21">
            <v>2211.0654562212035</v>
          </cell>
          <cell r="DY21">
            <v>2228.3364838709731</v>
          </cell>
          <cell r="DZ21">
            <v>2245.6075115207427</v>
          </cell>
          <cell r="EA21">
            <v>2262.8785391705123</v>
          </cell>
          <cell r="EB21">
            <v>2280.149566820282</v>
          </cell>
          <cell r="EC21">
            <v>2297.4205944700516</v>
          </cell>
          <cell r="ED21">
            <v>2314.6916221198212</v>
          </cell>
          <cell r="EE21">
            <v>2331.9626497695908</v>
          </cell>
          <cell r="EF21">
            <v>2349.2336774193604</v>
          </cell>
          <cell r="EG21">
            <v>2366.5047050691301</v>
          </cell>
          <cell r="EH21">
            <v>2383.7757327188997</v>
          </cell>
          <cell r="EI21">
            <v>2401.0467603686693</v>
          </cell>
          <cell r="EJ21">
            <v>2418.3177880184389</v>
          </cell>
          <cell r="EK21">
            <v>2435.5888156682086</v>
          </cell>
          <cell r="EL21">
            <v>2452.8598433179782</v>
          </cell>
          <cell r="EM21">
            <v>2470.1308709677478</v>
          </cell>
          <cell r="EN21">
            <v>2487.4018986175174</v>
          </cell>
          <cell r="EO21">
            <v>2504.672926267287</v>
          </cell>
          <cell r="EP21">
            <v>2521.9439539170567</v>
          </cell>
          <cell r="EQ21">
            <v>2539.2149815668263</v>
          </cell>
          <cell r="ER21">
            <v>2556.4860092165959</v>
          </cell>
          <cell r="ES21">
            <v>2573.7570368663655</v>
          </cell>
          <cell r="ET21">
            <v>2591.0280645161351</v>
          </cell>
          <cell r="EU21">
            <v>2608.2990921659048</v>
          </cell>
          <cell r="EV21">
            <v>2625.5701198156744</v>
          </cell>
          <cell r="EW21">
            <v>2642.841147465444</v>
          </cell>
          <cell r="EX21">
            <v>2660.1121751152136</v>
          </cell>
          <cell r="EY21">
            <v>2677.3832027649833</v>
          </cell>
          <cell r="EZ21">
            <v>2694.6542304147529</v>
          </cell>
          <cell r="FA21">
            <v>2711.9252580645225</v>
          </cell>
          <cell r="FB21">
            <v>2729.1962857142921</v>
          </cell>
          <cell r="FC21">
            <v>2747.0430142857208</v>
          </cell>
          <cell r="FD21">
            <v>2764.8897428571495</v>
          </cell>
          <cell r="FE21">
            <v>2782.7364714285782</v>
          </cell>
          <cell r="FF21">
            <v>2800.5832000000069</v>
          </cell>
          <cell r="FG21">
            <v>2818.4299285714355</v>
          </cell>
          <cell r="FH21">
            <v>2836.2766571428642</v>
          </cell>
          <cell r="FI21">
            <v>2854.1233857142929</v>
          </cell>
          <cell r="FJ21">
            <v>2871.9701142857216</v>
          </cell>
          <cell r="FK21">
            <v>2889.8168428571503</v>
          </cell>
          <cell r="FL21">
            <v>2907.663571428579</v>
          </cell>
          <cell r="FM21">
            <v>2925.5103000000076</v>
          </cell>
          <cell r="FN21">
            <v>2943.3570285714363</v>
          </cell>
          <cell r="FO21">
            <v>2961.203757142865</v>
          </cell>
          <cell r="FP21">
            <v>2979.0504857142937</v>
          </cell>
          <cell r="FQ21">
            <v>2996.8972142857224</v>
          </cell>
          <cell r="FR21">
            <v>3014.7439428571511</v>
          </cell>
          <cell r="FS21">
            <v>3032.5906714285798</v>
          </cell>
          <cell r="FT21">
            <v>3050.4374000000084</v>
          </cell>
          <cell r="FU21">
            <v>3068.2841285714371</v>
          </cell>
          <cell r="FV21">
            <v>3086.1308571428658</v>
          </cell>
          <cell r="FW21">
            <v>3103.9775857142945</v>
          </cell>
          <cell r="FX21">
            <v>3121.8243142857232</v>
          </cell>
          <cell r="FY21">
            <v>3139.6710428571519</v>
          </cell>
          <cell r="FZ21">
            <v>3157.5177714285805</v>
          </cell>
          <cell r="GA21">
            <v>3175.3645000000092</v>
          </cell>
          <cell r="GB21">
            <v>3193.2112285714379</v>
          </cell>
          <cell r="GC21">
            <v>3211.0579571428666</v>
          </cell>
          <cell r="GD21">
            <v>3228.9046857142953</v>
          </cell>
          <cell r="GE21">
            <v>3246.751414285724</v>
          </cell>
          <cell r="GF21">
            <v>3264.5981428571527</v>
          </cell>
          <cell r="GG21">
            <v>3281.8691705069223</v>
          </cell>
          <cell r="GH21">
            <v>3299.1401981566919</v>
          </cell>
          <cell r="GI21">
            <v>3316.4112258064615</v>
          </cell>
          <cell r="GJ21">
            <v>3333.6822534562311</v>
          </cell>
          <cell r="GK21">
            <v>3350.9532811060008</v>
          </cell>
          <cell r="GL21">
            <v>3368.2243087557704</v>
          </cell>
          <cell r="GM21">
            <v>3385.49533640554</v>
          </cell>
          <cell r="GN21">
            <v>3402.7663640553096</v>
          </cell>
          <cell r="GO21">
            <v>3420.0373917050792</v>
          </cell>
          <cell r="GP21">
            <v>3437.3084193548489</v>
          </cell>
          <cell r="GQ21">
            <v>3454.5794470046185</v>
          </cell>
          <cell r="GR21">
            <v>3471.8504746543881</v>
          </cell>
          <cell r="GS21">
            <v>3489.1215023041577</v>
          </cell>
          <cell r="GT21">
            <v>3506.3925299539274</v>
          </cell>
          <cell r="GU21">
            <v>3523.663557603697</v>
          </cell>
          <cell r="GV21">
            <v>3540.9345852534666</v>
          </cell>
          <cell r="GW21">
            <v>3558.2056129032362</v>
          </cell>
          <cell r="GX21">
            <v>3575.4766405530058</v>
          </cell>
          <cell r="GY21">
            <v>3592.7476682027755</v>
          </cell>
          <cell r="GZ21">
            <v>3610.0186958525451</v>
          </cell>
          <cell r="HA21">
            <v>3627.2897235023147</v>
          </cell>
          <cell r="HB21">
            <v>3644.5607511520843</v>
          </cell>
          <cell r="HC21">
            <v>3661.8317788018539</v>
          </cell>
          <cell r="HD21">
            <v>3679.1028064516236</v>
          </cell>
          <cell r="HE21">
            <v>3696.3738341013932</v>
          </cell>
          <cell r="HF21">
            <v>3713.6448617511628</v>
          </cell>
          <cell r="HG21">
            <v>3730.9158894009324</v>
          </cell>
          <cell r="HH21">
            <v>3748.186917050702</v>
          </cell>
          <cell r="HI21">
            <v>3765.4579447004717</v>
          </cell>
          <cell r="HJ21">
            <v>3782.7289723502413</v>
          </cell>
          <cell r="HK21">
            <v>3800.0000000000109</v>
          </cell>
        </row>
        <row r="24">
          <cell r="AH24">
            <v>2774.2939999999999</v>
          </cell>
          <cell r="AI24">
            <v>2755.5259999999998</v>
          </cell>
          <cell r="AJ24">
            <v>2736.7579999999998</v>
          </cell>
          <cell r="AK24">
            <v>2717.99</v>
          </cell>
          <cell r="AL24">
            <v>2699.2219999999998</v>
          </cell>
          <cell r="AM24">
            <v>2680.4539999999997</v>
          </cell>
          <cell r="AN24">
            <v>2661.6859999999997</v>
          </cell>
          <cell r="AO24">
            <v>2642.9179999999997</v>
          </cell>
          <cell r="AP24">
            <v>2624.1499999999996</v>
          </cell>
          <cell r="AQ24">
            <v>2605.3819999999996</v>
          </cell>
          <cell r="AR24">
            <v>2586.6139999999996</v>
          </cell>
          <cell r="AS24">
            <v>2567.8459999999995</v>
          </cell>
          <cell r="AT24">
            <v>2549.0779999999995</v>
          </cell>
          <cell r="AU24">
            <v>2530.3099999999995</v>
          </cell>
          <cell r="AV24">
            <v>2511.5419999999995</v>
          </cell>
          <cell r="AW24">
            <v>2492.7739999999994</v>
          </cell>
          <cell r="AX24">
            <v>2474.0059999999994</v>
          </cell>
          <cell r="AY24">
            <v>2455.2379999999994</v>
          </cell>
          <cell r="AZ24">
            <v>2436.4699999999993</v>
          </cell>
          <cell r="BA24">
            <v>2417.7019999999993</v>
          </cell>
          <cell r="BB24">
            <v>2398.9339999999993</v>
          </cell>
          <cell r="BC24">
            <v>2380.1659999999993</v>
          </cell>
          <cell r="BD24">
            <v>2361.3979999999992</v>
          </cell>
          <cell r="BE24">
            <v>2342.6299999999992</v>
          </cell>
          <cell r="BF24">
            <v>2323.8619999999992</v>
          </cell>
          <cell r="BG24">
            <v>2305.0939999999991</v>
          </cell>
          <cell r="BH24">
            <v>2286.3259999999991</v>
          </cell>
          <cell r="BI24">
            <v>2267.5579999999991</v>
          </cell>
          <cell r="BJ24">
            <v>2248.7899999999991</v>
          </cell>
          <cell r="BK24">
            <v>2230.021999999999</v>
          </cell>
          <cell r="BL24">
            <v>2211.253999999999</v>
          </cell>
          <cell r="BM24">
            <v>2192.485999999999</v>
          </cell>
        </row>
        <row r="28">
          <cell r="D28">
            <v>-3.1696264364959803</v>
          </cell>
          <cell r="E28">
            <v>-3.1666898526706673</v>
          </cell>
          <cell r="F28">
            <v>-3.1713498292190376</v>
          </cell>
          <cell r="G28">
            <v>-3.1788828134822111</v>
          </cell>
          <cell r="H28">
            <v>-3.1847317206390624</v>
          </cell>
          <cell r="I28">
            <v>-3.180717901636311</v>
          </cell>
          <cell r="J28">
            <v>-3.1768287419953296</v>
          </cell>
          <cell r="K28">
            <v>-3.1707775469592234</v>
          </cell>
          <cell r="L28">
            <v>-3.1705548935048111</v>
          </cell>
          <cell r="M28">
            <v>-3.1696129206680825</v>
          </cell>
          <cell r="N28">
            <v>-3.1655394857478809</v>
          </cell>
          <cell r="O28">
            <v>-3.1602469218498648</v>
          </cell>
          <cell r="P28">
            <v>-3.1598622722492475</v>
          </cell>
          <cell r="Q28">
            <v>-3.1573980111621993</v>
          </cell>
          <cell r="R28">
            <v>-3.1559495529020047</v>
          </cell>
          <cell r="S28">
            <v>-3.1545438268087014</v>
          </cell>
          <cell r="T28">
            <v>-3.1529662437368811</v>
          </cell>
          <cell r="U28">
            <v>-3.1521534655102825</v>
          </cell>
          <cell r="V28">
            <v>-3.1480247479866508</v>
          </cell>
          <cell r="W28">
            <v>-3.1465229750428132</v>
          </cell>
          <cell r="X28">
            <v>-3.1465396532756893</v>
          </cell>
          <cell r="Y28">
            <v>-3.1512689638881071</v>
          </cell>
          <cell r="Z28">
            <v>-3.1490961021205939</v>
          </cell>
          <cell r="AA28">
            <v>-3.1510184937046466</v>
          </cell>
          <cell r="AB28">
            <v>-3.1508905317469806</v>
          </cell>
          <cell r="AC28">
            <v>-3.1493663071014892</v>
          </cell>
          <cell r="AD28">
            <v>-3.1490433451583879</v>
          </cell>
          <cell r="AE28">
            <v>-3.1435781250526404</v>
          </cell>
          <cell r="AF28">
            <v>-3.1456812526432962</v>
          </cell>
          <cell r="AG28">
            <v>-3.1381599084022618</v>
          </cell>
          <cell r="AH28">
            <v>-3.1381599084022618</v>
          </cell>
          <cell r="AI28">
            <v>0.4356665545087483</v>
          </cell>
          <cell r="AJ28">
            <v>0.4356665545087483</v>
          </cell>
          <cell r="AK28">
            <v>0.4356665545087483</v>
          </cell>
          <cell r="AL28">
            <v>0.4356665545087483</v>
          </cell>
          <cell r="AM28">
            <v>0.4356665545087483</v>
          </cell>
          <cell r="AN28">
            <v>0.4356665545087483</v>
          </cell>
          <cell r="AO28">
            <v>0.4356665545087483</v>
          </cell>
          <cell r="AP28">
            <v>0.4356665545087483</v>
          </cell>
          <cell r="AQ28">
            <v>0.4356665545087483</v>
          </cell>
          <cell r="AR28">
            <v>0.4356665545087483</v>
          </cell>
          <cell r="AS28">
            <v>0.4356665545087483</v>
          </cell>
          <cell r="AT28">
            <v>0.4356665545087483</v>
          </cell>
          <cell r="AU28">
            <v>0.4356665545087483</v>
          </cell>
          <cell r="AV28">
            <v>0.4356665545087483</v>
          </cell>
          <cell r="AW28">
            <v>0.4356665545087483</v>
          </cell>
          <cell r="AX28">
            <v>0.4356665545087483</v>
          </cell>
          <cell r="AY28">
            <v>0.4356665545087483</v>
          </cell>
          <cell r="AZ28">
            <v>0.4356665545087483</v>
          </cell>
          <cell r="BA28">
            <v>0.4356665545087483</v>
          </cell>
          <cell r="BB28">
            <v>0.4356665545087483</v>
          </cell>
          <cell r="BC28">
            <v>0.4356665545087483</v>
          </cell>
          <cell r="BD28">
            <v>0.4356665545087483</v>
          </cell>
          <cell r="BE28">
            <v>0.4356665545087483</v>
          </cell>
          <cell r="BF28">
            <v>0.4356665545087483</v>
          </cell>
          <cell r="BG28">
            <v>0.4356665545087483</v>
          </cell>
          <cell r="BH28">
            <v>0.4356665545087483</v>
          </cell>
          <cell r="BI28">
            <v>0.4356665545087483</v>
          </cell>
          <cell r="BJ28">
            <v>0.4356665545087483</v>
          </cell>
          <cell r="BK28">
            <v>0.4356665545087483</v>
          </cell>
          <cell r="BL28">
            <v>0.4356665545087483</v>
          </cell>
          <cell r="BM28">
            <v>0.4356665545087483</v>
          </cell>
          <cell r="BN28">
            <v>0.43662563044132086</v>
          </cell>
          <cell r="BO28">
            <v>0.43419845810402502</v>
          </cell>
          <cell r="BP28">
            <v>0.43456984937083853</v>
          </cell>
          <cell r="BQ28">
            <v>0.43806859151830313</v>
          </cell>
          <cell r="BR28">
            <v>0.43832384950673842</v>
          </cell>
          <cell r="BS28">
            <v>0.43857910749517376</v>
          </cell>
          <cell r="BT28">
            <v>0.43905009435102438</v>
          </cell>
          <cell r="BU28">
            <v>0.44267375225228667</v>
          </cell>
          <cell r="BV28">
            <v>0.44291116188368057</v>
          </cell>
          <cell r="BW28">
            <v>0.44347031442230928</v>
          </cell>
          <cell r="BX28">
            <v>0.4436315733934616</v>
          </cell>
          <cell r="BY28">
            <v>0.44379283236461387</v>
          </cell>
          <cell r="BZ28">
            <v>0.44395409133576619</v>
          </cell>
          <cell r="CA28">
            <v>0.4186282228860132</v>
          </cell>
          <cell r="CB28">
            <v>0.39988705778315237</v>
          </cell>
          <cell r="CC28">
            <v>0.38078790820584707</v>
          </cell>
          <cell r="CD28">
            <v>0.353935131414646</v>
          </cell>
          <cell r="CE28">
            <v>0.32708235462344493</v>
          </cell>
          <cell r="CF28">
            <v>0.30022957783224391</v>
          </cell>
          <cell r="CG28">
            <v>0.27337680104104284</v>
          </cell>
          <cell r="CH28">
            <v>0.25107919638671378</v>
          </cell>
          <cell r="CI28">
            <v>0.23536629507927684</v>
          </cell>
          <cell r="CJ28">
            <v>0.2162671455019716</v>
          </cell>
          <cell r="CK28">
            <v>0.18941436871077053</v>
          </cell>
          <cell r="CL28">
            <v>0.16262888667057887</v>
          </cell>
          <cell r="CM28">
            <v>0.13584340463038724</v>
          </cell>
          <cell r="CN28">
            <v>0.10905792259019559</v>
          </cell>
          <cell r="CO28">
            <v>8.6827612686875957E-2</v>
          </cell>
          <cell r="CP28">
            <v>7.1182006130448464E-2</v>
          </cell>
          <cell r="CQ28">
            <v>5.2150151304152639E-2</v>
          </cell>
          <cell r="CR28">
            <v>5.2150151304152639E-2</v>
          </cell>
          <cell r="CS28">
            <v>0.76529811574697171</v>
          </cell>
          <cell r="CT28">
            <v>0.76529811574697171</v>
          </cell>
          <cell r="CU28">
            <v>0.76529811574697171</v>
          </cell>
          <cell r="CV28">
            <v>0.76529811574697171</v>
          </cell>
          <cell r="CW28">
            <v>0.76529811574697171</v>
          </cell>
          <cell r="CX28">
            <v>0.76529811574697171</v>
          </cell>
          <cell r="CY28">
            <v>0.76529811574697171</v>
          </cell>
          <cell r="CZ28">
            <v>0.76529811574697171</v>
          </cell>
          <cell r="DA28">
            <v>0.76529811574697171</v>
          </cell>
          <cell r="DB28">
            <v>0.76529811574697171</v>
          </cell>
          <cell r="DC28">
            <v>0.76529811574697171</v>
          </cell>
          <cell r="DD28">
            <v>0.76529811574697171</v>
          </cell>
          <cell r="DE28">
            <v>0.76529811574697171</v>
          </cell>
          <cell r="DF28">
            <v>0.76529811574697171</v>
          </cell>
          <cell r="DG28">
            <v>0.76529811574697171</v>
          </cell>
          <cell r="DH28">
            <v>0.76529811574697171</v>
          </cell>
          <cell r="DI28">
            <v>0.76529811574697171</v>
          </cell>
          <cell r="DJ28">
            <v>0.76529811574697171</v>
          </cell>
          <cell r="DK28">
            <v>0.76529811574697171</v>
          </cell>
          <cell r="DL28">
            <v>0.76529811574697171</v>
          </cell>
          <cell r="DM28">
            <v>0.76529811574697171</v>
          </cell>
          <cell r="DN28">
            <v>0.76529811574697171</v>
          </cell>
          <cell r="DO28">
            <v>0.76529811574697171</v>
          </cell>
          <cell r="DP28">
            <v>0.76529811574697171</v>
          </cell>
          <cell r="DQ28">
            <v>0.76529811574697171</v>
          </cell>
          <cell r="DR28">
            <v>0.76529811574697171</v>
          </cell>
          <cell r="DS28">
            <v>0.76529811574697171</v>
          </cell>
          <cell r="DT28">
            <v>0.76529811574697171</v>
          </cell>
          <cell r="DU28">
            <v>0.76529811574697171</v>
          </cell>
          <cell r="DV28">
            <v>0.76529811574697171</v>
          </cell>
          <cell r="DW28">
            <v>0.76529811574697171</v>
          </cell>
          <cell r="DX28">
            <v>0.7757605488413285</v>
          </cell>
          <cell r="DY28">
            <v>0.79089415473482305</v>
          </cell>
          <cell r="DZ28">
            <v>0.80711196460543044</v>
          </cell>
          <cell r="EA28">
            <v>0.81388699861532154</v>
          </cell>
          <cell r="EB28">
            <v>0.81613855345976904</v>
          </cell>
          <cell r="EC28">
            <v>0.82508593602965397</v>
          </cell>
          <cell r="ED28">
            <v>0.82862612660654611</v>
          </cell>
          <cell r="EE28">
            <v>0.83209999446772132</v>
          </cell>
          <cell r="EF28">
            <v>0.8398259584896578</v>
          </cell>
          <cell r="EG28">
            <v>0.85309439964911982</v>
          </cell>
          <cell r="EH28">
            <v>0.8537896573339453</v>
          </cell>
          <cell r="EI28">
            <v>0.84942307784525162</v>
          </cell>
          <cell r="EJ28">
            <v>0.85226342971591207</v>
          </cell>
          <cell r="EK28">
            <v>0.85590868021717759</v>
          </cell>
          <cell r="EL28">
            <v>0.85955393071844322</v>
          </cell>
          <cell r="EM28">
            <v>0.86409143596889892</v>
          </cell>
          <cell r="EN28">
            <v>0.87035934838388873</v>
          </cell>
          <cell r="EO28">
            <v>0.87071745936615697</v>
          </cell>
          <cell r="EP28">
            <v>0.86332194313452937</v>
          </cell>
          <cell r="EQ28">
            <v>0.86365542666790407</v>
          </cell>
          <cell r="ER28">
            <v>0.86386273254313628</v>
          </cell>
          <cell r="ES28">
            <v>0.86490045564582474</v>
          </cell>
          <cell r="ET28">
            <v>0.87049335088538526</v>
          </cell>
          <cell r="EU28">
            <v>0.87704309211534648</v>
          </cell>
          <cell r="EV28">
            <v>0.87381358372954443</v>
          </cell>
          <cell r="EW28">
            <v>0.86619518568031761</v>
          </cell>
          <cell r="EX28">
            <v>0.86618109449515557</v>
          </cell>
          <cell r="EY28">
            <v>0.86610658490754944</v>
          </cell>
          <cell r="EZ28">
            <v>0.86603207531994331</v>
          </cell>
          <cell r="FA28">
            <v>0.87051273786920902</v>
          </cell>
          <cell r="FB28">
            <v>0.8770693554477359</v>
          </cell>
          <cell r="FC28">
            <v>0.84800687800131946</v>
          </cell>
          <cell r="FD28">
            <v>0.8111907733410072</v>
          </cell>
          <cell r="FE28">
            <v>0.77437466868069493</v>
          </cell>
          <cell r="FF28">
            <v>0.77933413602576629</v>
          </cell>
          <cell r="FG28">
            <v>0.78088714040431428</v>
          </cell>
          <cell r="FH28">
            <v>0.78730588219564257</v>
          </cell>
          <cell r="FI28">
            <v>0.79554083877538373</v>
          </cell>
          <cell r="FJ28">
            <v>0.7946160992639798</v>
          </cell>
          <cell r="FK28">
            <v>0.78593773253868016</v>
          </cell>
          <cell r="FL28">
            <v>0.78185228330787926</v>
          </cell>
          <cell r="FM28">
            <v>0.78348688791287924</v>
          </cell>
          <cell r="FN28">
            <v>0.7851214925178791</v>
          </cell>
          <cell r="FO28">
            <v>0.79635837558545786</v>
          </cell>
          <cell r="FP28">
            <v>0.81317054073478734</v>
          </cell>
          <cell r="FQ28">
            <v>0.81986698251330625</v>
          </cell>
          <cell r="FR28">
            <v>0.8221745346284004</v>
          </cell>
          <cell r="FS28">
            <v>0.83185513466163008</v>
          </cell>
          <cell r="FT28">
            <v>0.82478228468030013</v>
          </cell>
          <cell r="FU28">
            <v>0.82368053516536588</v>
          </cell>
          <cell r="FV28">
            <v>0.8271339577873037</v>
          </cell>
          <cell r="FW28">
            <v>0.83548971498089819</v>
          </cell>
          <cell r="FX28">
            <v>0.83372974880368222</v>
          </cell>
          <cell r="FY28">
            <v>0.82758089296304127</v>
          </cell>
          <cell r="FZ28">
            <v>0.87033204443248713</v>
          </cell>
          <cell r="GA28">
            <v>0.92735148850097326</v>
          </cell>
          <cell r="GB28">
            <v>0.97162621467332844</v>
          </cell>
          <cell r="GC28">
            <v>1.0102227043431913</v>
          </cell>
          <cell r="GD28">
            <v>1.0498409247827549</v>
          </cell>
          <cell r="GE28">
            <v>1.0736280412623052</v>
          </cell>
          <cell r="GF28">
            <v>1.0866332667325356</v>
          </cell>
          <cell r="GG28">
            <v>1.0979285050391991</v>
          </cell>
          <cell r="GH28">
            <v>0.90780245628897582</v>
          </cell>
          <cell r="GI28">
            <v>0.90466568642465939</v>
          </cell>
          <cell r="GJ28">
            <v>0.90212803415163401</v>
          </cell>
          <cell r="GK28">
            <v>0.91605208233991653</v>
          </cell>
          <cell r="GL28">
            <v>0.96733452433417966</v>
          </cell>
          <cell r="GM28">
            <v>1.0180770397101304</v>
          </cell>
          <cell r="GN28">
            <v>1.0619071122598032</v>
          </cell>
          <cell r="GO28">
            <v>1.1000675451291566</v>
          </cell>
          <cell r="GP28">
            <v>1.1181061280084552</v>
          </cell>
          <cell r="GQ28">
            <v>1.1312926153135796</v>
          </cell>
          <cell r="GR28">
            <v>1.154073013044872</v>
          </cell>
          <cell r="GS28">
            <v>1.1718966129085424</v>
          </cell>
          <cell r="GT28">
            <v>1.1889450390795255</v>
          </cell>
          <cell r="GU28">
            <v>1.2049020183865455</v>
          </cell>
          <cell r="GV28">
            <v>1.2526440360649007</v>
          </cell>
          <cell r="GW28">
            <v>1.3169595551763575</v>
          </cell>
          <cell r="GX28">
            <v>1.3779239048608691</v>
          </cell>
          <cell r="GY28">
            <v>1.4234487194678282</v>
          </cell>
          <cell r="GZ28">
            <v>1.461762813464748</v>
          </cell>
          <cell r="HA28">
            <v>1.4716994144504616</v>
          </cell>
          <cell r="HB28">
            <v>1.4738823882222798</v>
          </cell>
          <cell r="HC28">
            <v>1.4715508936226305</v>
          </cell>
          <cell r="HD28">
            <v>1.4675770866471562</v>
          </cell>
          <cell r="HE28">
            <v>1.4889937502141053</v>
          </cell>
          <cell r="HF28">
            <v>1.5595548244972564</v>
          </cell>
          <cell r="HG28">
            <v>1.6350582897514745</v>
          </cell>
          <cell r="HH28">
            <v>1.7071755067358241</v>
          </cell>
          <cell r="HI28">
            <v>1.7634637263851476</v>
          </cell>
          <cell r="HJ28">
            <v>1.8064612327101102</v>
          </cell>
          <cell r="HK28">
            <v>1.8408786582813716</v>
          </cell>
        </row>
        <row r="30">
          <cell r="D30">
            <v>835.54725714285712</v>
          </cell>
          <cell r="E30">
            <v>845.0585142857143</v>
          </cell>
          <cell r="F30">
            <v>854.56977142857147</v>
          </cell>
          <cell r="G30">
            <v>864.08102857142865</v>
          </cell>
          <cell r="H30">
            <v>873.59228571428582</v>
          </cell>
          <cell r="I30">
            <v>883.103542857143</v>
          </cell>
          <cell r="J30">
            <v>892.61480000000017</v>
          </cell>
          <cell r="K30">
            <v>902.12605714285735</v>
          </cell>
          <cell r="L30">
            <v>911.63731428571452</v>
          </cell>
          <cell r="M30">
            <v>921.1485714285717</v>
          </cell>
          <cell r="N30">
            <v>930.65982857142887</v>
          </cell>
          <cell r="O30">
            <v>940.17108571428605</v>
          </cell>
          <cell r="P30">
            <v>949.68234285714323</v>
          </cell>
          <cell r="Q30">
            <v>959.1936000000004</v>
          </cell>
          <cell r="R30">
            <v>968.70485714285758</v>
          </cell>
          <cell r="S30">
            <v>978.21611428571475</v>
          </cell>
          <cell r="T30">
            <v>987.72737142857193</v>
          </cell>
          <cell r="U30">
            <v>997.2386285714291</v>
          </cell>
          <cell r="V30">
            <v>1006.7498857142863</v>
          </cell>
          <cell r="W30">
            <v>1016.2611428571435</v>
          </cell>
          <cell r="X30">
            <v>1025.7724000000005</v>
          </cell>
          <cell r="Y30">
            <v>1035.2836571428577</v>
          </cell>
          <cell r="Z30">
            <v>1044.7949142857149</v>
          </cell>
          <cell r="AA30">
            <v>1054.306171428572</v>
          </cell>
          <cell r="AB30">
            <v>1063.8174285714292</v>
          </cell>
          <cell r="AC30">
            <v>1073.3286857142864</v>
          </cell>
          <cell r="AD30">
            <v>1082.8399428571436</v>
          </cell>
          <cell r="AE30">
            <v>1092.3512000000007</v>
          </cell>
          <cell r="AF30">
            <v>1101.8624571428579</v>
          </cell>
          <cell r="AG30">
            <v>1111.3737142857151</v>
          </cell>
          <cell r="AH30">
            <v>1111.3737142857151</v>
          </cell>
          <cell r="AI30">
            <v>1120.5781566820285</v>
          </cell>
          <cell r="AJ30">
            <v>1129.7825990783419</v>
          </cell>
          <cell r="AK30">
            <v>1138.9870414746554</v>
          </cell>
          <cell r="AL30">
            <v>1148.1914838709688</v>
          </cell>
          <cell r="AM30">
            <v>1157.3959262672822</v>
          </cell>
          <cell r="AN30">
            <v>1166.6003686635956</v>
          </cell>
          <cell r="AO30">
            <v>1175.8048110599091</v>
          </cell>
          <cell r="AP30">
            <v>1185.0092534562225</v>
          </cell>
          <cell r="AQ30">
            <v>1194.2136958525359</v>
          </cell>
          <cell r="AR30">
            <v>1203.4181382488493</v>
          </cell>
          <cell r="AS30">
            <v>1212.6225806451628</v>
          </cell>
          <cell r="AT30">
            <v>1221.8270230414762</v>
          </cell>
          <cell r="AU30">
            <v>1231.0314654377896</v>
          </cell>
          <cell r="AV30">
            <v>1240.235907834103</v>
          </cell>
          <cell r="AW30">
            <v>1249.4403502304165</v>
          </cell>
          <cell r="AX30">
            <v>1258.6447926267299</v>
          </cell>
          <cell r="AY30">
            <v>1267.8492350230433</v>
          </cell>
          <cell r="AZ30">
            <v>1277.0536774193567</v>
          </cell>
          <cell r="BA30">
            <v>1286.2581198156702</v>
          </cell>
          <cell r="BB30">
            <v>1295.4625622119836</v>
          </cell>
          <cell r="BC30">
            <v>1304.667004608297</v>
          </cell>
          <cell r="BD30">
            <v>1313.8714470046104</v>
          </cell>
          <cell r="BE30">
            <v>1323.0758894009239</v>
          </cell>
          <cell r="BF30">
            <v>1332.2803317972373</v>
          </cell>
          <cell r="BG30">
            <v>1341.4847741935507</v>
          </cell>
          <cell r="BH30">
            <v>1350.6892165898641</v>
          </cell>
          <cell r="BI30">
            <v>1359.8936589861776</v>
          </cell>
          <cell r="BJ30">
            <v>1369.098101382491</v>
          </cell>
          <cell r="BK30">
            <v>1378.3025437788044</v>
          </cell>
          <cell r="BL30">
            <v>1387.5069861751178</v>
          </cell>
          <cell r="BM30">
            <v>1396.7114285714313</v>
          </cell>
          <cell r="BN30">
            <v>1406.2226857142884</v>
          </cell>
          <cell r="BO30">
            <v>1415.7339428571456</v>
          </cell>
          <cell r="BP30">
            <v>1425.2452000000028</v>
          </cell>
          <cell r="BQ30">
            <v>1434.75645714286</v>
          </cell>
          <cell r="BR30">
            <v>1444.2677142857171</v>
          </cell>
          <cell r="BS30">
            <v>1453.7789714285743</v>
          </cell>
          <cell r="BT30">
            <v>1463.2902285714315</v>
          </cell>
          <cell r="BU30">
            <v>1472.8014857142887</v>
          </cell>
          <cell r="BV30">
            <v>1482.3127428571458</v>
          </cell>
          <cell r="BW30">
            <v>1491.824000000003</v>
          </cell>
          <cell r="BX30">
            <v>1501.3352571428602</v>
          </cell>
          <cell r="BY30">
            <v>1510.8465142857174</v>
          </cell>
          <cell r="BZ30">
            <v>1520.3577714285746</v>
          </cell>
          <cell r="CA30">
            <v>1529.8690285714317</v>
          </cell>
          <cell r="CB30">
            <v>1539.3802857142889</v>
          </cell>
          <cell r="CC30">
            <v>1548.8915428571461</v>
          </cell>
          <cell r="CD30">
            <v>1558.4028000000033</v>
          </cell>
          <cell r="CE30">
            <v>1567.9140571428604</v>
          </cell>
          <cell r="CF30">
            <v>1577.4253142857176</v>
          </cell>
          <cell r="CG30">
            <v>1586.9365714285748</v>
          </cell>
          <cell r="CH30">
            <v>1596.447828571432</v>
          </cell>
          <cell r="CI30">
            <v>1605.9590857142891</v>
          </cell>
          <cell r="CJ30">
            <v>1615.4703428571463</v>
          </cell>
          <cell r="CK30">
            <v>1624.9816000000035</v>
          </cell>
          <cell r="CL30">
            <v>1634.4928571428607</v>
          </cell>
          <cell r="CM30">
            <v>1644.0041142857178</v>
          </cell>
          <cell r="CN30">
            <v>1653.515371428575</v>
          </cell>
          <cell r="CO30">
            <v>1663.0266285714322</v>
          </cell>
          <cell r="CP30">
            <v>1672.5378857142894</v>
          </cell>
          <cell r="CQ30">
            <v>1682.0491428571465</v>
          </cell>
          <cell r="CR30">
            <v>1682.0491428571465</v>
          </cell>
          <cell r="CS30">
            <v>1691.25358525346</v>
          </cell>
          <cell r="CT30">
            <v>1700.4580276497734</v>
          </cell>
          <cell r="CU30">
            <v>1709.6624700460868</v>
          </cell>
          <cell r="CV30">
            <v>1718.8669124424002</v>
          </cell>
          <cell r="CW30">
            <v>1728.0713548387137</v>
          </cell>
          <cell r="CX30">
            <v>1737.2757972350271</v>
          </cell>
          <cell r="CY30">
            <v>1746.4802396313405</v>
          </cell>
          <cell r="CZ30">
            <v>1755.6846820276539</v>
          </cell>
          <cell r="DA30">
            <v>1764.8891244239674</v>
          </cell>
          <cell r="DB30">
            <v>1774.0935668202808</v>
          </cell>
          <cell r="DC30">
            <v>1783.2980092165942</v>
          </cell>
          <cell r="DD30">
            <v>1792.5024516129076</v>
          </cell>
          <cell r="DE30">
            <v>1801.7068940092211</v>
          </cell>
          <cell r="DF30">
            <v>1810.9113364055345</v>
          </cell>
          <cell r="DG30">
            <v>1820.1157788018479</v>
          </cell>
          <cell r="DH30">
            <v>1829.3202211981613</v>
          </cell>
          <cell r="DI30">
            <v>1838.5246635944748</v>
          </cell>
          <cell r="DJ30">
            <v>1847.7291059907882</v>
          </cell>
          <cell r="DK30">
            <v>1856.9335483871016</v>
          </cell>
          <cell r="DL30">
            <v>1866.137990783415</v>
          </cell>
          <cell r="DM30">
            <v>1875.3424331797285</v>
          </cell>
          <cell r="DN30">
            <v>1884.5468755760419</v>
          </cell>
          <cell r="DO30">
            <v>1893.7513179723553</v>
          </cell>
          <cell r="DP30">
            <v>1902.9557603686687</v>
          </cell>
          <cell r="DQ30">
            <v>1912.1602027649822</v>
          </cell>
          <cell r="DR30">
            <v>1921.3646451612956</v>
          </cell>
          <cell r="DS30">
            <v>1930.569087557609</v>
          </cell>
          <cell r="DT30">
            <v>1939.7735299539224</v>
          </cell>
          <cell r="DU30">
            <v>1948.9779723502359</v>
          </cell>
          <cell r="DV30">
            <v>1958.1824147465493</v>
          </cell>
          <cell r="DW30">
            <v>1967.3868571428627</v>
          </cell>
          <cell r="DX30">
            <v>1976.5912995391761</v>
          </cell>
          <cell r="DY30">
            <v>1985.7957419354896</v>
          </cell>
          <cell r="DZ30">
            <v>1995.000184331803</v>
          </cell>
          <cell r="EA30">
            <v>2004.2046267281164</v>
          </cell>
          <cell r="EB30">
            <v>2013.4090691244298</v>
          </cell>
          <cell r="EC30">
            <v>2022.6135115207433</v>
          </cell>
          <cell r="ED30">
            <v>2031.8179539170567</v>
          </cell>
          <cell r="EE30">
            <v>2041.0223963133701</v>
          </cell>
          <cell r="EF30">
            <v>2050.2268387096833</v>
          </cell>
          <cell r="EG30">
            <v>2059.4312811059967</v>
          </cell>
          <cell r="EH30">
            <v>2068.6357235023102</v>
          </cell>
          <cell r="EI30">
            <v>2077.8401658986236</v>
          </cell>
          <cell r="EJ30">
            <v>2087.044608294937</v>
          </cell>
          <cell r="EK30">
            <v>2096.2490506912504</v>
          </cell>
          <cell r="EL30">
            <v>2105.4534930875639</v>
          </cell>
          <cell r="EM30">
            <v>2114.6579354838773</v>
          </cell>
          <cell r="EN30">
            <v>2123.8623778801907</v>
          </cell>
          <cell r="EO30">
            <v>2133.0668202765041</v>
          </cell>
          <cell r="EP30">
            <v>2142.2712626728176</v>
          </cell>
          <cell r="EQ30">
            <v>2151.475705069131</v>
          </cell>
          <cell r="ER30">
            <v>2160.6801474654444</v>
          </cell>
          <cell r="ES30">
            <v>2169.8845898617578</v>
          </cell>
          <cell r="ET30">
            <v>2179.0890322580713</v>
          </cell>
          <cell r="EU30">
            <v>2188.2934746543847</v>
          </cell>
          <cell r="EV30">
            <v>2197.4979170506981</v>
          </cell>
          <cell r="EW30">
            <v>2206.7023594470115</v>
          </cell>
          <cell r="EX30">
            <v>2215.906801843325</v>
          </cell>
          <cell r="EY30">
            <v>2225.1112442396384</v>
          </cell>
          <cell r="EZ30">
            <v>2234.3156866359518</v>
          </cell>
          <cell r="FA30">
            <v>2243.5201290322652</v>
          </cell>
          <cell r="FB30">
            <v>2252.7245714285787</v>
          </cell>
          <cell r="FC30">
            <v>2262.2358285714358</v>
          </cell>
          <cell r="FD30">
            <v>2271.747085714293</v>
          </cell>
          <cell r="FE30">
            <v>2281.2583428571502</v>
          </cell>
          <cell r="FF30">
            <v>2290.7696000000074</v>
          </cell>
          <cell r="FG30">
            <v>2300.2808571428645</v>
          </cell>
          <cell r="FH30">
            <v>2309.7921142857217</v>
          </cell>
          <cell r="FI30">
            <v>2319.3033714285789</v>
          </cell>
          <cell r="FJ30">
            <v>2328.8146285714361</v>
          </cell>
          <cell r="FK30">
            <v>2338.3258857142932</v>
          </cell>
          <cell r="FL30">
            <v>2347.8371428571504</v>
          </cell>
          <cell r="FM30">
            <v>2357.3484000000076</v>
          </cell>
          <cell r="FN30">
            <v>2366.8596571428648</v>
          </cell>
          <cell r="FO30">
            <v>2376.3709142857219</v>
          </cell>
          <cell r="FP30">
            <v>2385.8821714285791</v>
          </cell>
          <cell r="FQ30">
            <v>2395.3934285714363</v>
          </cell>
          <cell r="FR30">
            <v>2404.9046857142935</v>
          </cell>
          <cell r="FS30">
            <v>2414.4159428571506</v>
          </cell>
          <cell r="FT30">
            <v>2423.9272000000078</v>
          </cell>
          <cell r="FU30">
            <v>2433.438457142865</v>
          </cell>
          <cell r="FV30">
            <v>2442.9497142857222</v>
          </cell>
          <cell r="FW30">
            <v>2452.4609714285793</v>
          </cell>
          <cell r="FX30">
            <v>2461.9722285714365</v>
          </cell>
          <cell r="FY30">
            <v>2471.4834857142937</v>
          </cell>
          <cell r="FZ30">
            <v>2480.9947428571509</v>
          </cell>
          <cell r="GA30">
            <v>2490.506000000008</v>
          </cell>
          <cell r="GB30">
            <v>2500.0172571428652</v>
          </cell>
          <cell r="GC30">
            <v>2509.5285142857224</v>
          </cell>
          <cell r="GD30">
            <v>2519.0397714285796</v>
          </cell>
          <cell r="GE30">
            <v>2528.5510285714367</v>
          </cell>
          <cell r="GF30">
            <v>2538.0622857142939</v>
          </cell>
          <cell r="GG30">
            <v>2547.2667281106073</v>
          </cell>
          <cell r="GH30">
            <v>2556.4711705069208</v>
          </cell>
          <cell r="GI30">
            <v>2565.6756129032342</v>
          </cell>
          <cell r="GJ30">
            <v>2574.8800552995476</v>
          </cell>
          <cell r="GK30">
            <v>2584.084497695861</v>
          </cell>
          <cell r="GL30">
            <v>2593.2889400921745</v>
          </cell>
          <cell r="GM30">
            <v>2602.4933824884879</v>
          </cell>
          <cell r="GN30">
            <v>2611.6978248848013</v>
          </cell>
          <cell r="GO30">
            <v>2620.9022672811147</v>
          </cell>
          <cell r="GP30">
            <v>2630.1067096774282</v>
          </cell>
          <cell r="GQ30">
            <v>2639.3111520737416</v>
          </cell>
          <cell r="GR30">
            <v>2648.515594470055</v>
          </cell>
          <cell r="GS30">
            <v>2657.7200368663684</v>
          </cell>
          <cell r="GT30">
            <v>2666.9244792626819</v>
          </cell>
          <cell r="GU30">
            <v>2676.1289216589953</v>
          </cell>
          <cell r="GV30">
            <v>2685.3333640553087</v>
          </cell>
          <cell r="GW30">
            <v>2694.5378064516221</v>
          </cell>
          <cell r="GX30">
            <v>2703.7422488479356</v>
          </cell>
          <cell r="GY30">
            <v>2712.946691244249</v>
          </cell>
          <cell r="GZ30">
            <v>2722.1511336405624</v>
          </cell>
          <cell r="HA30">
            <v>2731.3555760368758</v>
          </cell>
          <cell r="HB30">
            <v>2740.5600184331893</v>
          </cell>
          <cell r="HC30">
            <v>2749.7644608295027</v>
          </cell>
          <cell r="HD30">
            <v>2758.9689032258161</v>
          </cell>
          <cell r="HE30">
            <v>2768.1733456221295</v>
          </cell>
          <cell r="HF30">
            <v>2777.377788018443</v>
          </cell>
          <cell r="HG30">
            <v>2786.5822304147564</v>
          </cell>
          <cell r="HH30">
            <v>2795.7866728110698</v>
          </cell>
          <cell r="HI30">
            <v>2804.9911152073832</v>
          </cell>
          <cell r="HJ30">
            <v>2814.1955576036967</v>
          </cell>
          <cell r="HK30">
            <v>2823.4000000000101</v>
          </cell>
        </row>
        <row r="34">
          <cell r="D34">
            <v>0.2014608669578295</v>
          </cell>
          <cell r="E34">
            <v>0.20680177098465899</v>
          </cell>
          <cell r="F34">
            <v>0.20188861670961178</v>
          </cell>
          <cell r="G34">
            <v>0.19765313589763697</v>
          </cell>
          <cell r="H34">
            <v>0.19317665458613564</v>
          </cell>
          <cell r="I34">
            <v>0.19266769922466834</v>
          </cell>
          <cell r="J34">
            <v>0.19903207263032435</v>
          </cell>
          <cell r="K34">
            <v>0.21034463028255568</v>
          </cell>
          <cell r="L34">
            <v>0.21137862754276876</v>
          </cell>
          <cell r="M34">
            <v>0.21322184466599553</v>
          </cell>
          <cell r="N34">
            <v>0.21631902790878854</v>
          </cell>
          <cell r="O34">
            <v>0.21984380370003365</v>
          </cell>
          <cell r="P34">
            <v>0.22434228771045683</v>
          </cell>
          <cell r="Q34">
            <v>0.22880869021403066</v>
          </cell>
          <cell r="R34">
            <v>0.23096940778609767</v>
          </cell>
          <cell r="S34">
            <v>0.23311728289241124</v>
          </cell>
          <cell r="T34">
            <v>0.23748189180246229</v>
          </cell>
          <cell r="U34">
            <v>0.23930540482210236</v>
          </cell>
          <cell r="V34">
            <v>0.24231917469105752</v>
          </cell>
          <cell r="W34">
            <v>0.24595621281106972</v>
          </cell>
          <cell r="X34">
            <v>0.24802663380779424</v>
          </cell>
          <cell r="Y34">
            <v>0.23731075069492974</v>
          </cell>
          <cell r="Z34">
            <v>0.23169176963685978</v>
          </cell>
          <cell r="AA34">
            <v>0.23382079816783088</v>
          </cell>
          <cell r="AB34">
            <v>0.23231265127363759</v>
          </cell>
          <cell r="AC34">
            <v>0.23420010711917036</v>
          </cell>
          <cell r="AD34">
            <v>0.23966448907479898</v>
          </cell>
          <cell r="AE34">
            <v>0.24432952171535915</v>
          </cell>
          <cell r="AF34">
            <v>0.23746710093126178</v>
          </cell>
          <cell r="AG34">
            <v>0.24207641499597257</v>
          </cell>
          <cell r="AH34">
            <v>0.24207641499597257</v>
          </cell>
          <cell r="AI34">
            <v>0.35291866438356162</v>
          </cell>
          <cell r="AJ34">
            <v>0.35291866438356162</v>
          </cell>
          <cell r="AK34">
            <v>0.35291866438356162</v>
          </cell>
          <cell r="AL34">
            <v>0.35291866438356162</v>
          </cell>
          <cell r="AM34">
            <v>0.35291866438356162</v>
          </cell>
          <cell r="AN34">
            <v>0.35291866438356162</v>
          </cell>
          <cell r="AO34">
            <v>0.35291866438356162</v>
          </cell>
          <cell r="AP34">
            <v>0.35291866438356162</v>
          </cell>
          <cell r="AQ34">
            <v>0.35291866438356162</v>
          </cell>
          <cell r="AR34">
            <v>0.35291866438356162</v>
          </cell>
          <cell r="AS34">
            <v>0.35291866438356162</v>
          </cell>
          <cell r="AT34">
            <v>0.35291866438356162</v>
          </cell>
          <cell r="AU34">
            <v>0.35291866438356162</v>
          </cell>
          <cell r="AV34">
            <v>0.35291866438356162</v>
          </cell>
          <cell r="AW34">
            <v>0.35291866438356162</v>
          </cell>
          <cell r="AX34">
            <v>0.35291866438356162</v>
          </cell>
          <cell r="AY34">
            <v>0.35291866438356162</v>
          </cell>
          <cell r="AZ34">
            <v>0.35291866438356162</v>
          </cell>
          <cell r="BA34">
            <v>0.35291866438356162</v>
          </cell>
          <cell r="BB34">
            <v>0.35291866438356162</v>
          </cell>
          <cell r="BC34">
            <v>0.35291866438356162</v>
          </cell>
          <cell r="BD34">
            <v>0.35291866438356162</v>
          </cell>
          <cell r="BE34">
            <v>0.35291866438356162</v>
          </cell>
          <cell r="BF34">
            <v>0.35291866438356162</v>
          </cell>
          <cell r="BG34">
            <v>0.35291866438356162</v>
          </cell>
          <cell r="BH34">
            <v>0.35291866438356162</v>
          </cell>
          <cell r="BI34">
            <v>0.35291866438356162</v>
          </cell>
          <cell r="BJ34">
            <v>0.35291866438356162</v>
          </cell>
          <cell r="BK34">
            <v>0.35291866438356162</v>
          </cell>
          <cell r="BL34">
            <v>0.35291866438356162</v>
          </cell>
          <cell r="BM34">
            <v>0.35291866438356162</v>
          </cell>
          <cell r="BN34">
            <v>0.3561915261067613</v>
          </cell>
          <cell r="BO34">
            <v>0.35866503851489245</v>
          </cell>
          <cell r="BP34">
            <v>0.35882002352576337</v>
          </cell>
          <cell r="BQ34">
            <v>0.35929139253844822</v>
          </cell>
          <cell r="BR34">
            <v>0.36002132319496877</v>
          </cell>
          <cell r="BS34">
            <v>0.36158490953168559</v>
          </cell>
          <cell r="BT34">
            <v>0.36452539655333399</v>
          </cell>
          <cell r="BU34">
            <v>0.36907329795854399</v>
          </cell>
          <cell r="BV34">
            <v>0.37282185004868551</v>
          </cell>
          <cell r="BW34">
            <v>0.37425187474156674</v>
          </cell>
          <cell r="BX34">
            <v>0.3758668309412973</v>
          </cell>
          <cell r="BY34">
            <v>0.37748178714102787</v>
          </cell>
          <cell r="BZ34">
            <v>0.37926198306678582</v>
          </cell>
          <cell r="CA34">
            <v>0.38241907967747529</v>
          </cell>
          <cell r="CB34">
            <v>0.38727948108268534</v>
          </cell>
          <cell r="CC34">
            <v>0.39134053317282685</v>
          </cell>
          <cell r="CD34">
            <v>0.39308305786570807</v>
          </cell>
          <cell r="CE34">
            <v>0.39488893872297293</v>
          </cell>
          <cell r="CF34">
            <v>0.39669481958023772</v>
          </cell>
          <cell r="CG34">
            <v>0.39844933057448884</v>
          </cell>
          <cell r="CH34">
            <v>0.40158074225367146</v>
          </cell>
          <cell r="CI34">
            <v>0.40645312996025135</v>
          </cell>
          <cell r="CJ34">
            <v>0.41052616835176275</v>
          </cell>
          <cell r="CK34">
            <v>0.41228067934601387</v>
          </cell>
          <cell r="CL34">
            <v>0.41461224513478551</v>
          </cell>
          <cell r="CM34">
            <v>0.41669381092355717</v>
          </cell>
          <cell r="CN34">
            <v>0.41878051369863023</v>
          </cell>
          <cell r="CO34">
            <v>0.42224411715863475</v>
          </cell>
          <cell r="CP34">
            <v>0.42766958705699543</v>
          </cell>
          <cell r="CQ34">
            <v>0.43229570764028763</v>
          </cell>
          <cell r="CR34">
            <v>0.43229570764028763</v>
          </cell>
          <cell r="CS34">
            <v>0.59539297945205483</v>
          </cell>
          <cell r="CT34">
            <v>0.59539297945205483</v>
          </cell>
          <cell r="CU34">
            <v>0.59539297945205483</v>
          </cell>
          <cell r="CV34">
            <v>0.59539297945205483</v>
          </cell>
          <cell r="CW34">
            <v>0.59539297945205483</v>
          </cell>
          <cell r="CX34">
            <v>0.59539297945205483</v>
          </cell>
          <cell r="CY34">
            <v>0.59539297945205483</v>
          </cell>
          <cell r="CZ34">
            <v>0.59539297945205483</v>
          </cell>
          <cell r="DA34">
            <v>0.59539297945205483</v>
          </cell>
          <cell r="DB34">
            <v>0.59539297945205483</v>
          </cell>
          <cell r="DC34">
            <v>0.59539297945205483</v>
          </cell>
          <cell r="DD34">
            <v>0.59539297945205483</v>
          </cell>
          <cell r="DE34">
            <v>0.59539297945205483</v>
          </cell>
          <cell r="DF34">
            <v>0.59539297945205483</v>
          </cell>
          <cell r="DG34">
            <v>0.59539297945205483</v>
          </cell>
          <cell r="DH34">
            <v>0.59539297945205483</v>
          </cell>
          <cell r="DI34">
            <v>0.59539297945205483</v>
          </cell>
          <cell r="DJ34">
            <v>0.59539297945205483</v>
          </cell>
          <cell r="DK34">
            <v>0.59539297945205483</v>
          </cell>
          <cell r="DL34">
            <v>0.59539297945205483</v>
          </cell>
          <cell r="DM34">
            <v>0.59539297945205483</v>
          </cell>
          <cell r="DN34">
            <v>0.59539297945205483</v>
          </cell>
          <cell r="DO34">
            <v>0.59539297945205483</v>
          </cell>
          <cell r="DP34">
            <v>0.59539297945205483</v>
          </cell>
          <cell r="DQ34">
            <v>0.59539297945205483</v>
          </cell>
          <cell r="DR34">
            <v>0.59539297945205483</v>
          </cell>
          <cell r="DS34">
            <v>0.59539297945205483</v>
          </cell>
          <cell r="DT34">
            <v>0.59539297945205483</v>
          </cell>
          <cell r="DU34">
            <v>0.59539297945205483</v>
          </cell>
          <cell r="DV34">
            <v>0.59539297945205483</v>
          </cell>
          <cell r="DW34">
            <v>0.59539297945205483</v>
          </cell>
          <cell r="DX34">
            <v>0.59936102134491998</v>
          </cell>
          <cell r="DY34">
            <v>0.60470596392271669</v>
          </cell>
          <cell r="DZ34">
            <v>0.61019209727761403</v>
          </cell>
          <cell r="EA34">
            <v>0.61487888131744273</v>
          </cell>
          <cell r="EB34">
            <v>0.61724713796001118</v>
          </cell>
          <cell r="EC34">
            <v>0.61704690145189467</v>
          </cell>
          <cell r="ED34">
            <v>0.62018128766456349</v>
          </cell>
          <cell r="EE34">
            <v>0.62331567387723241</v>
          </cell>
          <cell r="EF34">
            <v>0.6278269607748328</v>
          </cell>
          <cell r="EG34">
            <v>0.63357936125301761</v>
          </cell>
          <cell r="EH34">
            <v>0.63853241241613412</v>
          </cell>
          <cell r="EI34">
            <v>0.64116693618199017</v>
          </cell>
          <cell r="EJ34">
            <v>0.64380145994784632</v>
          </cell>
          <cell r="EK34">
            <v>0.64779678822478004</v>
          </cell>
          <cell r="EL34">
            <v>0.65179211650171376</v>
          </cell>
          <cell r="EM34">
            <v>0.65608643450467496</v>
          </cell>
          <cell r="EN34">
            <v>0.66297789291859499</v>
          </cell>
          <cell r="EO34">
            <v>0.6690700020174466</v>
          </cell>
          <cell r="EP34">
            <v>0.67284358371903785</v>
          </cell>
          <cell r="EQ34">
            <v>0.6765632270644647</v>
          </cell>
          <cell r="ER34">
            <v>0.68028287040989155</v>
          </cell>
          <cell r="ES34">
            <v>0.68404360964572941</v>
          </cell>
          <cell r="ET34">
            <v>0.68918124956649873</v>
          </cell>
          <cell r="EU34">
            <v>0.69612750250096678</v>
          </cell>
          <cell r="EV34">
            <v>0.70227440612036629</v>
          </cell>
          <cell r="EW34">
            <v>0.70610278234250545</v>
          </cell>
          <cell r="EX34">
            <v>0.70993115856464473</v>
          </cell>
          <cell r="EY34">
            <v>0.713759534786784</v>
          </cell>
          <cell r="EZ34">
            <v>0.71758791100892327</v>
          </cell>
          <cell r="FA34">
            <v>0.72279318791599401</v>
          </cell>
          <cell r="FB34">
            <v>0.72973944085046194</v>
          </cell>
          <cell r="FC34">
            <v>0.7321348939089779</v>
          </cell>
          <cell r="FD34">
            <v>0.73221181957023362</v>
          </cell>
          <cell r="FE34">
            <v>0.73228874523148924</v>
          </cell>
          <cell r="FF34">
            <v>0.73298895856397783</v>
          </cell>
          <cell r="FG34">
            <v>0.73744062245734987</v>
          </cell>
          <cell r="FH34">
            <v>0.74297723498085899</v>
          </cell>
          <cell r="FI34">
            <v>0.75025482353176542</v>
          </cell>
          <cell r="FJ34">
            <v>0.75673306276760322</v>
          </cell>
          <cell r="FK34">
            <v>0.76089277460618077</v>
          </cell>
          <cell r="FL34">
            <v>0.76507817137626521</v>
          </cell>
          <cell r="FM34">
            <v>0.76926356814634966</v>
          </cell>
          <cell r="FN34">
            <v>0.77344896491643422</v>
          </cell>
          <cell r="FO34">
            <v>0.7782439945632309</v>
          </cell>
          <cell r="FP34">
            <v>0.78478000023742489</v>
          </cell>
          <cell r="FQ34">
            <v>0.79051665659655035</v>
          </cell>
          <cell r="FR34">
            <v>0.79393478555841568</v>
          </cell>
          <cell r="FS34">
            <v>0.7973529145202809</v>
          </cell>
          <cell r="FT34">
            <v>0.79733894223633106</v>
          </cell>
          <cell r="FU34">
            <v>0.80090176297901827</v>
          </cell>
          <cell r="FV34">
            <v>0.80507421659841771</v>
          </cell>
          <cell r="FW34">
            <v>0.81098764624521447</v>
          </cell>
          <cell r="FX34">
            <v>0.8161017265769428</v>
          </cell>
          <cell r="FY34">
            <v>0.81889727951141078</v>
          </cell>
          <cell r="FZ34">
            <v>0.82208495573355</v>
          </cell>
          <cell r="GA34">
            <v>0.83325874878953177</v>
          </cell>
          <cell r="GB34">
            <v>0.84377464829333992</v>
          </cell>
          <cell r="GC34">
            <v>0.85147666137773248</v>
          </cell>
          <cell r="GD34">
            <v>0.86105321213335806</v>
          </cell>
          <cell r="GE34">
            <v>0.86607896301303144</v>
          </cell>
          <cell r="GF34">
            <v>0.86801891868722558</v>
          </cell>
          <cell r="GG34">
            <v>0.86588895214728789</v>
          </cell>
          <cell r="GH34">
            <v>0.86785984917938686</v>
          </cell>
          <cell r="GI34">
            <v>0.86889218784937694</v>
          </cell>
          <cell r="GJ34">
            <v>0.86992452651936691</v>
          </cell>
          <cell r="GK34">
            <v>0.87156649806606934</v>
          </cell>
          <cell r="GL34">
            <v>0.87494944564016897</v>
          </cell>
          <cell r="GM34">
            <v>0.88378546150067283</v>
          </cell>
          <cell r="GN34">
            <v>0.88953568215569712</v>
          </cell>
          <cell r="GO34">
            <v>0.89535867678332404</v>
          </cell>
          <cell r="GP34">
            <v>0.89701339300996941</v>
          </cell>
          <cell r="GQ34">
            <v>0.89866810923661489</v>
          </cell>
          <cell r="GR34">
            <v>0.89974545519875782</v>
          </cell>
          <cell r="GS34">
            <v>0.90423108854869083</v>
          </cell>
          <cell r="GT34">
            <v>0.90625006122316265</v>
          </cell>
          <cell r="GU34">
            <v>0.90518323869215511</v>
          </cell>
          <cell r="GV34">
            <v>0.90828469456212912</v>
          </cell>
          <cell r="GW34">
            <v>0.91305346179249591</v>
          </cell>
          <cell r="GX34">
            <v>0.9178222290228627</v>
          </cell>
          <cell r="GY34">
            <v>0.92396789693816106</v>
          </cell>
          <cell r="GZ34">
            <v>0.92941996171224472</v>
          </cell>
          <cell r="HA34">
            <v>0.92990439877027808</v>
          </cell>
          <cell r="HB34">
            <v>0.92730304062283209</v>
          </cell>
          <cell r="HC34">
            <v>0.92470168247538609</v>
          </cell>
          <cell r="HD34">
            <v>0.92210032432794009</v>
          </cell>
          <cell r="HE34">
            <v>0.91873169837227497</v>
          </cell>
          <cell r="HF34">
            <v>0.92046307936929805</v>
          </cell>
          <cell r="HG34">
            <v>0.92688157556753248</v>
          </cell>
          <cell r="HH34">
            <v>0.93173345464247903</v>
          </cell>
          <cell r="HI34">
            <v>0.93426680632016534</v>
          </cell>
          <cell r="HJ34">
            <v>0.93680015799785166</v>
          </cell>
          <cell r="HK34">
            <v>0.93933350967553797</v>
          </cell>
        </row>
        <row r="36">
          <cell r="D36">
            <v>235.1758476190476</v>
          </cell>
          <cell r="E36">
            <v>239.35969523809521</v>
          </cell>
          <cell r="F36">
            <v>243.54354285714282</v>
          </cell>
          <cell r="G36">
            <v>247.72739047619044</v>
          </cell>
          <cell r="H36">
            <v>251.91123809523805</v>
          </cell>
          <cell r="I36">
            <v>256.09508571428569</v>
          </cell>
          <cell r="J36">
            <v>260.27893333333333</v>
          </cell>
          <cell r="K36">
            <v>264.46278095238097</v>
          </cell>
          <cell r="L36">
            <v>268.64662857142861</v>
          </cell>
          <cell r="M36">
            <v>272.83047619047625</v>
          </cell>
          <cell r="N36">
            <v>277.01432380952389</v>
          </cell>
          <cell r="O36">
            <v>281.19817142857153</v>
          </cell>
          <cell r="P36">
            <v>285.38201904761917</v>
          </cell>
          <cell r="Q36">
            <v>289.56586666666681</v>
          </cell>
          <cell r="R36">
            <v>293.74971428571445</v>
          </cell>
          <cell r="S36">
            <v>297.93356190476209</v>
          </cell>
          <cell r="T36">
            <v>302.11740952380973</v>
          </cell>
          <cell r="U36">
            <v>306.30125714285737</v>
          </cell>
          <cell r="V36">
            <v>310.48510476190501</v>
          </cell>
          <cell r="W36">
            <v>314.66895238095265</v>
          </cell>
          <cell r="X36">
            <v>318.85280000000029</v>
          </cell>
          <cell r="Y36">
            <v>323.03664761904793</v>
          </cell>
          <cell r="Z36">
            <v>327.22049523809557</v>
          </cell>
          <cell r="AA36">
            <v>331.40434285714321</v>
          </cell>
          <cell r="AB36">
            <v>335.58819047619085</v>
          </cell>
          <cell r="AC36">
            <v>339.77203809523849</v>
          </cell>
          <cell r="AD36">
            <v>343.95588571428613</v>
          </cell>
          <cell r="AE36">
            <v>348.13973333333377</v>
          </cell>
          <cell r="AF36">
            <v>352.32358095238141</v>
          </cell>
          <cell r="AG36">
            <v>356.50742857142905</v>
          </cell>
          <cell r="AH36">
            <v>360.69127619047669</v>
          </cell>
          <cell r="AI36">
            <v>364.74016098310341</v>
          </cell>
          <cell r="AJ36">
            <v>368.78904577573013</v>
          </cell>
          <cell r="AK36">
            <v>372.83793056835685</v>
          </cell>
          <cell r="AL36">
            <v>376.88681536098358</v>
          </cell>
          <cell r="AM36">
            <v>380.9357001536103</v>
          </cell>
          <cell r="AN36">
            <v>384.98458494623702</v>
          </cell>
          <cell r="AO36">
            <v>389.03346973886374</v>
          </cell>
          <cell r="AP36">
            <v>393.08235453149047</v>
          </cell>
          <cell r="AQ36">
            <v>397.13123932411719</v>
          </cell>
          <cell r="AR36">
            <v>401.18012411674391</v>
          </cell>
          <cell r="AS36">
            <v>405.22900890937063</v>
          </cell>
          <cell r="AT36">
            <v>409.27789370199736</v>
          </cell>
          <cell r="AU36">
            <v>413.32677849462408</v>
          </cell>
          <cell r="AV36">
            <v>417.3756632872508</v>
          </cell>
          <cell r="AW36">
            <v>421.42454807987752</v>
          </cell>
          <cell r="AX36">
            <v>425.47343287250425</v>
          </cell>
          <cell r="AY36">
            <v>429.52231766513097</v>
          </cell>
          <cell r="AZ36">
            <v>433.57120245775769</v>
          </cell>
          <cell r="BA36">
            <v>437.62008725038442</v>
          </cell>
          <cell r="BB36">
            <v>441.66897204301114</v>
          </cell>
          <cell r="BC36">
            <v>445.71785683563786</v>
          </cell>
          <cell r="BD36">
            <v>449.76674162826458</v>
          </cell>
          <cell r="BE36">
            <v>453.81562642089131</v>
          </cell>
          <cell r="BF36">
            <v>457.86451121351803</v>
          </cell>
          <cell r="BG36">
            <v>461.91339600614475</v>
          </cell>
          <cell r="BH36">
            <v>465.96228079877147</v>
          </cell>
          <cell r="BI36">
            <v>470.0111655913982</v>
          </cell>
          <cell r="BJ36">
            <v>474.06005038402492</v>
          </cell>
          <cell r="BK36">
            <v>478.10893517665164</v>
          </cell>
          <cell r="BL36">
            <v>482.15781996927836</v>
          </cell>
          <cell r="BM36">
            <v>486.20670476190509</v>
          </cell>
          <cell r="BN36">
            <v>490.39055238095273</v>
          </cell>
          <cell r="BO36">
            <v>494.57440000000037</v>
          </cell>
          <cell r="BP36">
            <v>498.75824761904801</v>
          </cell>
          <cell r="BQ36">
            <v>502.94209523809565</v>
          </cell>
          <cell r="BR36">
            <v>507.12594285714329</v>
          </cell>
          <cell r="BS36">
            <v>511.30979047619093</v>
          </cell>
          <cell r="BT36">
            <v>515.49363809523857</v>
          </cell>
          <cell r="BU36">
            <v>519.67748571428615</v>
          </cell>
          <cell r="BV36">
            <v>523.86133333333373</v>
          </cell>
          <cell r="BW36">
            <v>528.04518095238132</v>
          </cell>
          <cell r="BX36">
            <v>532.2290285714289</v>
          </cell>
          <cell r="BY36">
            <v>536.41287619047648</v>
          </cell>
          <cell r="BZ36">
            <v>540.59672380952406</v>
          </cell>
          <cell r="CA36">
            <v>544.78057142857165</v>
          </cell>
          <cell r="CB36">
            <v>548.96441904761923</v>
          </cell>
          <cell r="CC36">
            <v>553.14826666666681</v>
          </cell>
          <cell r="CD36">
            <v>557.3321142857144</v>
          </cell>
          <cell r="CE36">
            <v>561.51596190476198</v>
          </cell>
          <cell r="CF36">
            <v>565.69980952380956</v>
          </cell>
          <cell r="CG36">
            <v>569.88365714285715</v>
          </cell>
          <cell r="CH36">
            <v>574.06750476190473</v>
          </cell>
          <cell r="CI36">
            <v>578.25135238095231</v>
          </cell>
          <cell r="CJ36">
            <v>582.4351999999999</v>
          </cell>
          <cell r="CK36">
            <v>586.61904761904748</v>
          </cell>
          <cell r="CL36">
            <v>590.80289523809506</v>
          </cell>
          <cell r="CM36">
            <v>594.98674285714264</v>
          </cell>
          <cell r="CN36">
            <v>599.17059047619023</v>
          </cell>
          <cell r="CO36">
            <v>603.35443809523781</v>
          </cell>
          <cell r="CP36">
            <v>607.53828571428539</v>
          </cell>
          <cell r="CQ36">
            <v>611.72213333333298</v>
          </cell>
          <cell r="CR36">
            <v>615.90598095238056</v>
          </cell>
          <cell r="CS36">
            <v>619.95486574500728</v>
          </cell>
          <cell r="CT36">
            <v>624.00375053763401</v>
          </cell>
          <cell r="CU36">
            <v>628.05263533026073</v>
          </cell>
          <cell r="CV36">
            <v>632.10152012288745</v>
          </cell>
          <cell r="CW36">
            <v>636.15040491551417</v>
          </cell>
          <cell r="CX36">
            <v>640.1992897081409</v>
          </cell>
          <cell r="CY36">
            <v>644.24817450076762</v>
          </cell>
          <cell r="CZ36">
            <v>648.29705929339434</v>
          </cell>
          <cell r="DA36">
            <v>652.34594408602106</v>
          </cell>
          <cell r="DB36">
            <v>656.39482887864779</v>
          </cell>
          <cell r="DC36">
            <v>660.44371367127451</v>
          </cell>
          <cell r="DD36">
            <v>664.49259846390123</v>
          </cell>
          <cell r="DE36">
            <v>668.54148325652795</v>
          </cell>
          <cell r="DF36">
            <v>672.59036804915468</v>
          </cell>
          <cell r="DG36">
            <v>676.6392528417814</v>
          </cell>
          <cell r="DH36">
            <v>680.68813763440812</v>
          </cell>
          <cell r="DI36">
            <v>684.73702242703484</v>
          </cell>
          <cell r="DJ36">
            <v>688.78590721966157</v>
          </cell>
          <cell r="DK36">
            <v>692.83479201228829</v>
          </cell>
          <cell r="DL36">
            <v>696.88367680491501</v>
          </cell>
          <cell r="DM36">
            <v>700.93256159754173</v>
          </cell>
          <cell r="DN36">
            <v>704.98144639016846</v>
          </cell>
          <cell r="DO36">
            <v>709.03033118279518</v>
          </cell>
          <cell r="DP36">
            <v>713.0792159754219</v>
          </cell>
          <cell r="DQ36">
            <v>717.12810076804863</v>
          </cell>
          <cell r="DR36">
            <v>721.17698556067535</v>
          </cell>
          <cell r="DS36">
            <v>725.22587035330207</v>
          </cell>
          <cell r="DT36">
            <v>729.27475514592879</v>
          </cell>
          <cell r="DU36">
            <v>733.32363993855552</v>
          </cell>
          <cell r="DV36">
            <v>737.37252473118224</v>
          </cell>
          <cell r="DW36">
            <v>741.42140952380896</v>
          </cell>
          <cell r="DX36">
            <v>745.47029431643568</v>
          </cell>
          <cell r="DY36">
            <v>749.51917910906241</v>
          </cell>
          <cell r="DZ36">
            <v>753.56806390168913</v>
          </cell>
          <cell r="EA36">
            <v>757.61694869431585</v>
          </cell>
          <cell r="EB36">
            <v>761.66583348694257</v>
          </cell>
          <cell r="EC36">
            <v>765.7147182795693</v>
          </cell>
          <cell r="ED36">
            <v>769.76360307219602</v>
          </cell>
          <cell r="EE36">
            <v>773.81248786482274</v>
          </cell>
          <cell r="EF36">
            <v>777.86137265744946</v>
          </cell>
          <cell r="EG36">
            <v>781.91025745007619</v>
          </cell>
          <cell r="EH36">
            <v>785.95914224270291</v>
          </cell>
          <cell r="EI36">
            <v>790.00802703532963</v>
          </cell>
          <cell r="EJ36">
            <v>794.05691182795636</v>
          </cell>
          <cell r="EK36">
            <v>798.10579662058308</v>
          </cell>
          <cell r="EL36">
            <v>802.1546814132098</v>
          </cell>
          <cell r="EM36">
            <v>806.20356620583652</v>
          </cell>
          <cell r="EN36">
            <v>810.25245099846325</v>
          </cell>
          <cell r="EO36">
            <v>814.30133579108997</v>
          </cell>
          <cell r="EP36">
            <v>818.35022058371669</v>
          </cell>
          <cell r="EQ36">
            <v>822.39910537634341</v>
          </cell>
          <cell r="ER36">
            <v>826.44799016897014</v>
          </cell>
          <cell r="ES36">
            <v>830.49687496159686</v>
          </cell>
          <cell r="ET36">
            <v>834.54575975422358</v>
          </cell>
          <cell r="EU36">
            <v>838.5946445468503</v>
          </cell>
          <cell r="EV36">
            <v>842.64352933947703</v>
          </cell>
          <cell r="EW36">
            <v>846.69241413210375</v>
          </cell>
          <cell r="EX36">
            <v>850.74129892473047</v>
          </cell>
          <cell r="EY36">
            <v>854.79018371735719</v>
          </cell>
          <cell r="EZ36">
            <v>858.83906850998392</v>
          </cell>
          <cell r="FA36">
            <v>862.88795330261064</v>
          </cell>
          <cell r="FB36">
            <v>866.93683809523736</v>
          </cell>
          <cell r="FC36">
            <v>871.12068571428495</v>
          </cell>
          <cell r="FD36">
            <v>875.30453333333253</v>
          </cell>
          <cell r="FE36">
            <v>879.48838095238011</v>
          </cell>
          <cell r="FF36">
            <v>883.67222857142769</v>
          </cell>
          <cell r="FG36">
            <v>887.85607619047528</v>
          </cell>
          <cell r="FH36">
            <v>892.03992380952286</v>
          </cell>
          <cell r="FI36">
            <v>896.22377142857044</v>
          </cell>
          <cell r="FJ36">
            <v>900.40761904761803</v>
          </cell>
          <cell r="FK36">
            <v>904.59146666666561</v>
          </cell>
          <cell r="FL36">
            <v>908.77531428571319</v>
          </cell>
          <cell r="FM36">
            <v>912.95916190476078</v>
          </cell>
          <cell r="FN36">
            <v>917.14300952380836</v>
          </cell>
          <cell r="FO36">
            <v>921.32685714285594</v>
          </cell>
          <cell r="FP36">
            <v>925.51070476190353</v>
          </cell>
          <cell r="FQ36">
            <v>929.69455238095111</v>
          </cell>
          <cell r="FR36">
            <v>933.87839999999869</v>
          </cell>
          <cell r="FS36">
            <v>938.06224761904627</v>
          </cell>
          <cell r="FT36">
            <v>942.24609523809386</v>
          </cell>
          <cell r="FU36">
            <v>946.42994285714144</v>
          </cell>
          <cell r="FV36">
            <v>950.61379047618902</v>
          </cell>
          <cell r="FW36">
            <v>954.79763809523661</v>
          </cell>
          <cell r="FX36">
            <v>958.98148571428419</v>
          </cell>
          <cell r="FY36">
            <v>963.16533333333177</v>
          </cell>
          <cell r="FZ36">
            <v>967.34918095237936</v>
          </cell>
          <cell r="GA36">
            <v>971.53302857142694</v>
          </cell>
          <cell r="GB36">
            <v>975.71687619047452</v>
          </cell>
          <cell r="GC36">
            <v>979.90072380952211</v>
          </cell>
          <cell r="GD36">
            <v>984.08457142856969</v>
          </cell>
          <cell r="GE36">
            <v>988.26841904761727</v>
          </cell>
          <cell r="GF36">
            <v>992.45226666666485</v>
          </cell>
          <cell r="GG36">
            <v>996.50115145929158</v>
          </cell>
          <cell r="GH36">
            <v>1000.5500362519183</v>
          </cell>
          <cell r="GI36">
            <v>1004.598921044545</v>
          </cell>
          <cell r="GJ36">
            <v>1008.6478058371717</v>
          </cell>
          <cell r="GK36">
            <v>1012.6966906297985</v>
          </cell>
          <cell r="GL36">
            <v>1016.7455754224252</v>
          </cell>
          <cell r="GM36">
            <v>1020.7944602150519</v>
          </cell>
          <cell r="GN36">
            <v>1024.8433450076786</v>
          </cell>
          <cell r="GO36">
            <v>1028.8922298003054</v>
          </cell>
          <cell r="GP36">
            <v>1032.9411145929321</v>
          </cell>
          <cell r="GQ36">
            <v>1036.9899993855588</v>
          </cell>
          <cell r="GR36">
            <v>1041.0388841781855</v>
          </cell>
          <cell r="GS36">
            <v>1045.0877689708122</v>
          </cell>
          <cell r="GT36">
            <v>1049.136653763439</v>
          </cell>
          <cell r="GU36">
            <v>1053.1855385560657</v>
          </cell>
          <cell r="GV36">
            <v>1057.2344233486924</v>
          </cell>
          <cell r="GW36">
            <v>1061.2833081413191</v>
          </cell>
          <cell r="GX36">
            <v>1065.3321929339459</v>
          </cell>
          <cell r="GY36">
            <v>1069.3810777265726</v>
          </cell>
          <cell r="GZ36">
            <v>1073.4299625191993</v>
          </cell>
          <cell r="HA36">
            <v>1077.478847311826</v>
          </cell>
          <cell r="HB36">
            <v>1081.5277321044528</v>
          </cell>
          <cell r="HC36">
            <v>1085.5766168970795</v>
          </cell>
          <cell r="HD36">
            <v>1089.6255016897062</v>
          </cell>
          <cell r="HE36">
            <v>1093.6743864823329</v>
          </cell>
          <cell r="HF36">
            <v>1097.7232712749596</v>
          </cell>
          <cell r="HG36">
            <v>1101.7721560675864</v>
          </cell>
          <cell r="HH36">
            <v>1105.8210408602131</v>
          </cell>
          <cell r="HI36">
            <v>1109.8699256528398</v>
          </cell>
          <cell r="HJ36">
            <v>1113.9188104454665</v>
          </cell>
          <cell r="HK36">
            <v>1117.9676952380933</v>
          </cell>
        </row>
        <row r="46">
          <cell r="D46">
            <v>8.2221754567485705E-2</v>
          </cell>
          <cell r="E46">
            <v>8.482427201072909E-2</v>
          </cell>
          <cell r="F46">
            <v>8.7396432375788938E-2</v>
          </cell>
          <cell r="G46">
            <v>9.0838410245237797E-2</v>
          </cell>
          <cell r="H46">
            <v>9.5169530825927509E-2</v>
          </cell>
          <cell r="I46">
            <v>9.6838392077172569E-2</v>
          </cell>
          <cell r="J46">
            <v>0.10096620978780127</v>
          </cell>
          <cell r="K46">
            <v>0.10673552235011974</v>
          </cell>
          <cell r="L46">
            <v>0.10748972436183139</v>
          </cell>
          <cell r="M46">
            <v>0.1094138671268083</v>
          </cell>
          <cell r="N46">
            <v>0.11299509122570379</v>
          </cell>
          <cell r="O46">
            <v>0.11704116565407649</v>
          </cell>
          <cell r="P46">
            <v>0.12108591241917878</v>
          </cell>
          <cell r="Q46">
            <v>0.1270825074239669</v>
          </cell>
          <cell r="R46">
            <v>0.13218505618195581</v>
          </cell>
          <cell r="S46">
            <v>0.13728760493994469</v>
          </cell>
          <cell r="T46">
            <v>0.14265688275736271</v>
          </cell>
          <cell r="U46">
            <v>0.14802616057478071</v>
          </cell>
          <cell r="V46">
            <v>0.15436739694137372</v>
          </cell>
          <cell r="W46">
            <v>0.1573204944565037</v>
          </cell>
          <cell r="X46">
            <v>0.15731100801994599</v>
          </cell>
          <cell r="Y46">
            <v>0.15129723063820996</v>
          </cell>
          <cell r="Z46">
            <v>0.15074415616894632</v>
          </cell>
          <cell r="AA46">
            <v>0.15036594845938986</v>
          </cell>
          <cell r="AB46">
            <v>0.15007958413254552</v>
          </cell>
          <cell r="AC46">
            <v>0.15103788909831997</v>
          </cell>
          <cell r="AD46">
            <v>0.1542828398027313</v>
          </cell>
          <cell r="AE46">
            <v>0.15846542230743285</v>
          </cell>
          <cell r="AF46">
            <v>0.15718998458805497</v>
          </cell>
          <cell r="AG46">
            <v>0.15936141388905012</v>
          </cell>
          <cell r="AH46">
            <v>0.15936141388905012</v>
          </cell>
          <cell r="AI46">
            <v>0.15957416939635002</v>
          </cell>
          <cell r="AJ46">
            <v>0.15957416939635002</v>
          </cell>
          <cell r="AK46">
            <v>0.15957416939635002</v>
          </cell>
          <cell r="AL46">
            <v>0.15957416939635002</v>
          </cell>
          <cell r="AM46">
            <v>0.15957416939635002</v>
          </cell>
          <cell r="AN46">
            <v>0.15957416939635002</v>
          </cell>
          <cell r="AO46">
            <v>0.15957416939635002</v>
          </cell>
          <cell r="AP46">
            <v>0.15957416939635002</v>
          </cell>
          <cell r="AQ46">
            <v>0.15957416939635002</v>
          </cell>
          <cell r="AR46">
            <v>0.15957416939635002</v>
          </cell>
          <cell r="AS46">
            <v>0.15957416939635002</v>
          </cell>
          <cell r="AT46">
            <v>0.15957416939635002</v>
          </cell>
          <cell r="AU46">
            <v>0.15957416939635002</v>
          </cell>
          <cell r="AV46">
            <v>0.15957416939635002</v>
          </cell>
          <cell r="AW46">
            <v>0.15957416939635002</v>
          </cell>
          <cell r="AX46">
            <v>0.15957416939635002</v>
          </cell>
          <cell r="AY46">
            <v>0.15957416939635002</v>
          </cell>
          <cell r="AZ46">
            <v>0.15957416939635002</v>
          </cell>
          <cell r="BA46">
            <v>0.15957416939635002</v>
          </cell>
          <cell r="BB46">
            <v>0.15957416939635002</v>
          </cell>
          <cell r="BC46">
            <v>0.15957416939635002</v>
          </cell>
          <cell r="BD46">
            <v>0.15957416939635002</v>
          </cell>
          <cell r="BE46">
            <v>0.15957416939635002</v>
          </cell>
          <cell r="BF46">
            <v>0.15957416939635002</v>
          </cell>
          <cell r="BG46">
            <v>0.15957416939635002</v>
          </cell>
          <cell r="BH46">
            <v>0.15957416939635002</v>
          </cell>
          <cell r="BI46">
            <v>0.15957416939635002</v>
          </cell>
          <cell r="BJ46">
            <v>0.15957416939635002</v>
          </cell>
          <cell r="BK46">
            <v>0.15957416939635002</v>
          </cell>
          <cell r="BL46">
            <v>0.15957416939635002</v>
          </cell>
          <cell r="BM46">
            <v>0.15957416939635002</v>
          </cell>
          <cell r="BN46">
            <v>0.1650158037861047</v>
          </cell>
          <cell r="BO46">
            <v>0.16987374531705615</v>
          </cell>
          <cell r="BP46">
            <v>0.17282342416181279</v>
          </cell>
          <cell r="BQ46">
            <v>0.17714325535294395</v>
          </cell>
          <cell r="BR46">
            <v>0.18146308654407509</v>
          </cell>
          <cell r="BS46">
            <v>0.18578291773520622</v>
          </cell>
          <cell r="BT46">
            <v>0.19107470747551236</v>
          </cell>
          <cell r="BU46">
            <v>0.19788649421164153</v>
          </cell>
          <cell r="BV46">
            <v>0.20411458808896751</v>
          </cell>
          <cell r="BW46">
            <v>0.20843441928009868</v>
          </cell>
          <cell r="BX46">
            <v>0.21275425047122981</v>
          </cell>
          <cell r="BY46">
            <v>0.21707408166236095</v>
          </cell>
          <cell r="BZ46">
            <v>0.22139391285349211</v>
          </cell>
          <cell r="CA46">
            <v>0.2269898673106911</v>
          </cell>
          <cell r="CB46">
            <v>0.22864341738281804</v>
          </cell>
          <cell r="CC46">
            <v>0.2297132745961418</v>
          </cell>
          <cell r="CD46">
            <v>0.22887486912327074</v>
          </cell>
          <cell r="CE46">
            <v>0.2281721679087057</v>
          </cell>
          <cell r="CF46">
            <v>0.2274694666941407</v>
          </cell>
          <cell r="CG46">
            <v>0.22676676547957567</v>
          </cell>
          <cell r="CH46">
            <v>0.22703602281418561</v>
          </cell>
          <cell r="CI46">
            <v>0.22882527714461856</v>
          </cell>
          <cell r="CJ46">
            <v>0.23003083861624835</v>
          </cell>
          <cell r="CK46">
            <v>0.22932813740168334</v>
          </cell>
          <cell r="CL46">
            <v>0.22768954475052494</v>
          </cell>
          <cell r="CM46">
            <v>0.22605095209936654</v>
          </cell>
          <cell r="CN46">
            <v>0.2244591540200378</v>
          </cell>
          <cell r="CO46">
            <v>0.22383931448988409</v>
          </cell>
          <cell r="CP46">
            <v>0.22482838164202973</v>
          </cell>
          <cell r="CQ46">
            <v>0.22523375593537218</v>
          </cell>
          <cell r="CR46">
            <v>0.22523375593537218</v>
          </cell>
          <cell r="CS46">
            <v>0.36444080486663549</v>
          </cell>
          <cell r="CT46">
            <v>0.36444080486663549</v>
          </cell>
          <cell r="CU46">
            <v>0.36444080486663549</v>
          </cell>
          <cell r="CV46">
            <v>0.36444080486663549</v>
          </cell>
          <cell r="CW46">
            <v>0.36444080486663549</v>
          </cell>
          <cell r="CX46">
            <v>0.36444080486663549</v>
          </cell>
          <cell r="CY46">
            <v>0.36444080486663549</v>
          </cell>
          <cell r="CZ46">
            <v>0.36444080486663549</v>
          </cell>
          <cell r="DA46">
            <v>0.36444080486663549</v>
          </cell>
          <cell r="DB46">
            <v>0.36444080486663549</v>
          </cell>
          <cell r="DC46">
            <v>0.36444080486663549</v>
          </cell>
          <cell r="DD46">
            <v>0.36444080486663549</v>
          </cell>
          <cell r="DE46">
            <v>0.36444080486663549</v>
          </cell>
          <cell r="DF46">
            <v>0.36444080486663549</v>
          </cell>
          <cell r="DG46">
            <v>0.36444080486663549</v>
          </cell>
          <cell r="DH46">
            <v>0.36444080486663549</v>
          </cell>
          <cell r="DI46">
            <v>0.36444080486663549</v>
          </cell>
          <cell r="DJ46">
            <v>0.36444080486663549</v>
          </cell>
          <cell r="DK46">
            <v>0.36444080486663549</v>
          </cell>
          <cell r="DL46">
            <v>0.36444080486663549</v>
          </cell>
          <cell r="DM46">
            <v>0.36444080486663549</v>
          </cell>
          <cell r="DN46">
            <v>0.36444080486663549</v>
          </cell>
          <cell r="DO46">
            <v>0.36444080486663549</v>
          </cell>
          <cell r="DP46">
            <v>0.36444080486663549</v>
          </cell>
          <cell r="DQ46">
            <v>0.36444080486663549</v>
          </cell>
          <cell r="DR46">
            <v>0.36444080486663549</v>
          </cell>
          <cell r="DS46">
            <v>0.36444080486663549</v>
          </cell>
          <cell r="DT46">
            <v>0.36444080486663549</v>
          </cell>
          <cell r="DU46">
            <v>0.36444080486663549</v>
          </cell>
          <cell r="DV46">
            <v>0.36444080486663549</v>
          </cell>
          <cell r="DW46">
            <v>0.36444080486663549</v>
          </cell>
          <cell r="DX46">
            <v>0.37020052506177059</v>
          </cell>
          <cell r="DY46">
            <v>0.37698835729227631</v>
          </cell>
          <cell r="DZ46">
            <v>0.38529618651860503</v>
          </cell>
          <cell r="EA46">
            <v>0.39302032288613054</v>
          </cell>
          <cell r="EB46">
            <v>0.39602852225768115</v>
          </cell>
          <cell r="EC46">
            <v>0.39950466734752849</v>
          </cell>
          <cell r="ED46">
            <v>0.40532054102885923</v>
          </cell>
          <cell r="EE46">
            <v>0.4112842819155707</v>
          </cell>
          <cell r="EF46">
            <v>0.41821998135145722</v>
          </cell>
          <cell r="EG46">
            <v>0.42646173372908169</v>
          </cell>
          <cell r="EH46">
            <v>0.43271595609301294</v>
          </cell>
          <cell r="EI46">
            <v>0.43706191577074938</v>
          </cell>
          <cell r="EJ46">
            <v>0.44140787544848581</v>
          </cell>
          <cell r="EK46">
            <v>0.44573979675467335</v>
          </cell>
          <cell r="EL46">
            <v>0.45007171806086088</v>
          </cell>
          <cell r="EM46">
            <v>0.4553755979162234</v>
          </cell>
          <cell r="EN46">
            <v>0.46219947476740897</v>
          </cell>
          <cell r="EO46">
            <v>0.46843965875979127</v>
          </cell>
          <cell r="EP46">
            <v>0.4727715800659788</v>
          </cell>
          <cell r="EQ46">
            <v>0.47710350137216634</v>
          </cell>
          <cell r="ER46">
            <v>0.48168123074049418</v>
          </cell>
          <cell r="ES46">
            <v>0.48364155944714315</v>
          </cell>
          <cell r="ET46">
            <v>0.48657384670296705</v>
          </cell>
          <cell r="EU46">
            <v>0.49129286001404304</v>
          </cell>
          <cell r="EV46">
            <v>0.49425376416942352</v>
          </cell>
          <cell r="EW46">
            <v>0.49530640563860906</v>
          </cell>
          <cell r="EX46">
            <v>0.49635904710779466</v>
          </cell>
          <cell r="EY46">
            <v>0.49767570464372352</v>
          </cell>
          <cell r="EZ46">
            <v>0.49899236217965237</v>
          </cell>
          <cell r="FA46">
            <v>0.50128097826475626</v>
          </cell>
          <cell r="FB46">
            <v>0.5050895913456831</v>
          </cell>
          <cell r="FC46">
            <v>0.50941300048550475</v>
          </cell>
          <cell r="FD46">
            <v>0.51182814693913159</v>
          </cell>
          <cell r="FE46">
            <v>0.51424329339275843</v>
          </cell>
          <cell r="FF46">
            <v>0.51559152360866889</v>
          </cell>
          <cell r="FG46">
            <v>0.51693975382457935</v>
          </cell>
          <cell r="FH46">
            <v>0.51925994258966479</v>
          </cell>
          <cell r="FI46">
            <v>0.52310012835057329</v>
          </cell>
          <cell r="FJ46">
            <v>0.52635662125267857</v>
          </cell>
          <cell r="FK46">
            <v>0.52770485146858903</v>
          </cell>
          <cell r="FL46">
            <v>0.52898024966608748</v>
          </cell>
          <cell r="FM46">
            <v>0.53025564786358603</v>
          </cell>
          <cell r="FN46">
            <v>0.53153104606108459</v>
          </cell>
          <cell r="FO46">
            <v>0.53377840280775801</v>
          </cell>
          <cell r="FP46">
            <v>0.53754575655025461</v>
          </cell>
          <cell r="FQ46">
            <v>0.54072941743394787</v>
          </cell>
          <cell r="FR46">
            <v>0.54200481563144642</v>
          </cell>
          <cell r="FS46">
            <v>0.54328021382894498</v>
          </cell>
          <cell r="FT46">
            <v>0.544054910107866</v>
          </cell>
          <cell r="FU46">
            <v>0.54482960638678712</v>
          </cell>
          <cell r="FV46">
            <v>0.54657626121488312</v>
          </cell>
          <cell r="FW46">
            <v>0.54984291303880228</v>
          </cell>
          <cell r="FX46">
            <v>0.55252587200391812</v>
          </cell>
          <cell r="FY46">
            <v>0.55330056828283924</v>
          </cell>
          <cell r="FZ46">
            <v>0.55419922465709737</v>
          </cell>
          <cell r="GA46">
            <v>0.56239018687485043</v>
          </cell>
          <cell r="GB46">
            <v>0.57058114909260349</v>
          </cell>
          <cell r="GC46">
            <v>0.57572465284342289</v>
          </cell>
          <cell r="GD46">
            <v>0.58139126533805208</v>
          </cell>
          <cell r="GE46">
            <v>0.58647418497387804</v>
          </cell>
          <cell r="GF46">
            <v>0.58964884192350908</v>
          </cell>
          <cell r="GG46">
            <v>0.59155214315974147</v>
          </cell>
          <cell r="GH46">
            <v>0.59471967419416172</v>
          </cell>
          <cell r="GI46">
            <v>0.59760192251954025</v>
          </cell>
          <cell r="GJ46">
            <v>0.59936110112100671</v>
          </cell>
          <cell r="GK46">
            <v>0.60209223827164826</v>
          </cell>
          <cell r="GL46">
            <v>0.61401302094900001</v>
          </cell>
          <cell r="GM46">
            <v>0.62535011076754843</v>
          </cell>
          <cell r="GN46">
            <v>0.63477893789990214</v>
          </cell>
          <cell r="GO46">
            <v>0.6443033570564215</v>
          </cell>
          <cell r="GP46">
            <v>0.65100098349832769</v>
          </cell>
          <cell r="GQ46">
            <v>0.65682462571929057</v>
          </cell>
          <cell r="GR46">
            <v>0.66397287912257907</v>
          </cell>
          <cell r="GS46">
            <v>0.67264112952169064</v>
          </cell>
          <cell r="GT46">
            <v>0.6807256870619991</v>
          </cell>
          <cell r="GU46">
            <v>0.68783787335270585</v>
          </cell>
          <cell r="GV46">
            <v>0.69495005964341272</v>
          </cell>
          <cell r="GW46">
            <v>0.7060907669525297</v>
          </cell>
          <cell r="GX46">
            <v>0.71723147426164668</v>
          </cell>
          <cell r="GY46">
            <v>0.72934414011993864</v>
          </cell>
          <cell r="GZ46">
            <v>0.73751440159315862</v>
          </cell>
          <cell r="HA46">
            <v>0.74328016974727695</v>
          </cell>
          <cell r="HB46">
            <v>0.74713767521520047</v>
          </cell>
          <cell r="HC46">
            <v>0.7509951806831241</v>
          </cell>
          <cell r="HD46">
            <v>0.75485268615104772</v>
          </cell>
          <cell r="HE46">
            <v>0.75869198361436829</v>
          </cell>
          <cell r="HF46">
            <v>0.77171504970280946</v>
          </cell>
          <cell r="HG46">
            <v>0.78853411336244661</v>
          </cell>
          <cell r="HH46">
            <v>0.80476948416328065</v>
          </cell>
          <cell r="HI46">
            <v>0.81909659227791975</v>
          </cell>
          <cell r="HJ46">
            <v>0.83108397180107541</v>
          </cell>
          <cell r="HK46">
            <v>0.84085907876496857</v>
          </cell>
        </row>
        <row r="48">
          <cell r="D48">
            <v>16.923390476190477</v>
          </cell>
          <cell r="E48">
            <v>17.813780952380952</v>
          </cell>
          <cell r="F48">
            <v>18.704171428571428</v>
          </cell>
          <cell r="G48">
            <v>19.594561904761903</v>
          </cell>
          <cell r="H48">
            <v>20.484952380952379</v>
          </cell>
          <cell r="I48">
            <v>21.375342857142854</v>
          </cell>
          <cell r="J48">
            <v>22.26573333333333</v>
          </cell>
          <cell r="K48">
            <v>23.156123809523805</v>
          </cell>
          <cell r="L48">
            <v>24.046514285714281</v>
          </cell>
          <cell r="M48">
            <v>24.936904761904756</v>
          </cell>
          <cell r="N48">
            <v>25.827295238095232</v>
          </cell>
          <cell r="O48">
            <v>26.717685714285707</v>
          </cell>
          <cell r="P48">
            <v>27.608076190476183</v>
          </cell>
          <cell r="Q48">
            <v>28.498466666666658</v>
          </cell>
          <cell r="R48">
            <v>29.388857142857134</v>
          </cell>
          <cell r="S48">
            <v>30.279247619047609</v>
          </cell>
          <cell r="T48">
            <v>31.169638095238085</v>
          </cell>
          <cell r="U48">
            <v>32.06002857142856</v>
          </cell>
          <cell r="V48">
            <v>32.950419047619036</v>
          </cell>
          <cell r="W48">
            <v>33.840809523809511</v>
          </cell>
          <cell r="X48">
            <v>34.731199999999987</v>
          </cell>
          <cell r="Y48">
            <v>35.621590476190462</v>
          </cell>
          <cell r="Z48">
            <v>36.511980952380938</v>
          </cell>
          <cell r="AA48">
            <v>37.402371428571414</v>
          </cell>
          <cell r="AB48">
            <v>38.292761904761889</v>
          </cell>
          <cell r="AC48">
            <v>39.183152380952365</v>
          </cell>
          <cell r="AD48">
            <v>40.07354285714284</v>
          </cell>
          <cell r="AE48">
            <v>40.963933333333316</v>
          </cell>
          <cell r="AF48">
            <v>41.854323809523791</v>
          </cell>
          <cell r="AG48">
            <v>42.744714285714267</v>
          </cell>
          <cell r="AH48">
            <v>43.635104761904742</v>
          </cell>
          <cell r="AI48">
            <v>44.496772964669717</v>
          </cell>
          <cell r="AJ48">
            <v>45.358441167434691</v>
          </cell>
          <cell r="AK48">
            <v>46.220109370199665</v>
          </cell>
          <cell r="AL48">
            <v>47.08177757296464</v>
          </cell>
          <cell r="AM48">
            <v>47.943445775729614</v>
          </cell>
          <cell r="AN48">
            <v>48.805113978494589</v>
          </cell>
          <cell r="AO48">
            <v>49.666782181259563</v>
          </cell>
          <cell r="AP48">
            <v>50.528450384024538</v>
          </cell>
          <cell r="AQ48">
            <v>51.390118586789512</v>
          </cell>
          <cell r="AR48">
            <v>52.251786789554487</v>
          </cell>
          <cell r="AS48">
            <v>53.113454992319461</v>
          </cell>
          <cell r="AT48">
            <v>53.975123195084436</v>
          </cell>
          <cell r="AU48">
            <v>54.83679139784941</v>
          </cell>
          <cell r="AV48">
            <v>55.698459600614385</v>
          </cell>
          <cell r="AW48">
            <v>56.560127803379359</v>
          </cell>
          <cell r="AX48">
            <v>57.421796006144334</v>
          </cell>
          <cell r="AY48">
            <v>58.283464208909308</v>
          </cell>
          <cell r="AZ48">
            <v>59.145132411674282</v>
          </cell>
          <cell r="BA48">
            <v>60.006800614439257</v>
          </cell>
          <cell r="BB48">
            <v>60.868468817204231</v>
          </cell>
          <cell r="BC48">
            <v>61.730137019969206</v>
          </cell>
          <cell r="BD48">
            <v>62.59180522273418</v>
          </cell>
          <cell r="BE48">
            <v>63.453473425499155</v>
          </cell>
          <cell r="BF48">
            <v>64.315141628264129</v>
          </cell>
          <cell r="BG48">
            <v>65.176809831029104</v>
          </cell>
          <cell r="BH48">
            <v>66.038478033794078</v>
          </cell>
          <cell r="BI48">
            <v>66.900146236559053</v>
          </cell>
          <cell r="BJ48">
            <v>67.761814439324027</v>
          </cell>
          <cell r="BK48">
            <v>68.623482642089002</v>
          </cell>
          <cell r="BL48">
            <v>69.485150844853976</v>
          </cell>
          <cell r="BM48">
            <v>70.346819047618951</v>
          </cell>
          <cell r="BN48">
            <v>71.237209523809426</v>
          </cell>
          <cell r="BO48">
            <v>72.127599999999902</v>
          </cell>
          <cell r="BP48">
            <v>73.017990476190377</v>
          </cell>
          <cell r="BQ48">
            <v>73.908380952380853</v>
          </cell>
          <cell r="BR48">
            <v>74.798771428571328</v>
          </cell>
          <cell r="BS48">
            <v>75.689161904761804</v>
          </cell>
          <cell r="BT48">
            <v>76.579552380952279</v>
          </cell>
          <cell r="BU48">
            <v>77.469942857142755</v>
          </cell>
          <cell r="BV48">
            <v>78.36033333333323</v>
          </cell>
          <cell r="BW48">
            <v>79.250723809523706</v>
          </cell>
          <cell r="BX48">
            <v>80.141114285714181</v>
          </cell>
          <cell r="BY48">
            <v>81.031504761904657</v>
          </cell>
          <cell r="BZ48">
            <v>81.921895238095132</v>
          </cell>
          <cell r="CA48">
            <v>82.812285714285608</v>
          </cell>
          <cell r="CB48">
            <v>83.702676190476083</v>
          </cell>
          <cell r="CC48">
            <v>84.593066666666559</v>
          </cell>
          <cell r="CD48">
            <v>85.483457142857034</v>
          </cell>
          <cell r="CE48">
            <v>86.37384761904751</v>
          </cell>
          <cell r="CF48">
            <v>87.264238095237985</v>
          </cell>
          <cell r="CG48">
            <v>88.154628571428461</v>
          </cell>
          <cell r="CH48">
            <v>89.045019047618936</v>
          </cell>
          <cell r="CI48">
            <v>89.935409523809412</v>
          </cell>
          <cell r="CJ48">
            <v>90.825799999999887</v>
          </cell>
          <cell r="CK48">
            <v>91.716190476190363</v>
          </cell>
          <cell r="CL48">
            <v>92.606580952380838</v>
          </cell>
          <cell r="CM48">
            <v>93.496971428571314</v>
          </cell>
          <cell r="CN48">
            <v>94.387361904761789</v>
          </cell>
          <cell r="CO48">
            <v>95.277752380952265</v>
          </cell>
          <cell r="CP48">
            <v>96.16814285714274</v>
          </cell>
          <cell r="CQ48">
            <v>97.058533333333216</v>
          </cell>
          <cell r="CR48">
            <v>97.948923809523691</v>
          </cell>
          <cell r="CS48">
            <v>98.810592012288666</v>
          </cell>
          <cell r="CT48">
            <v>99.67226021505364</v>
          </cell>
          <cell r="CU48">
            <v>100.53392841781861</v>
          </cell>
          <cell r="CV48">
            <v>101.39559662058359</v>
          </cell>
          <cell r="CW48">
            <v>102.25726482334856</v>
          </cell>
          <cell r="CX48">
            <v>103.11893302611354</v>
          </cell>
          <cell r="CY48">
            <v>103.98060122887851</v>
          </cell>
          <cell r="CZ48">
            <v>104.84226943164349</v>
          </cell>
          <cell r="DA48">
            <v>105.70393763440846</v>
          </cell>
          <cell r="DB48">
            <v>106.56560583717344</v>
          </cell>
          <cell r="DC48">
            <v>107.42727403993841</v>
          </cell>
          <cell r="DD48">
            <v>108.28894224270338</v>
          </cell>
          <cell r="DE48">
            <v>109.15061044546836</v>
          </cell>
          <cell r="DF48">
            <v>110.01227864823333</v>
          </cell>
          <cell r="DG48">
            <v>110.87394685099831</v>
          </cell>
          <cell r="DH48">
            <v>111.73561505376328</v>
          </cell>
          <cell r="DI48">
            <v>112.59728325652826</v>
          </cell>
          <cell r="DJ48">
            <v>113.45895145929323</v>
          </cell>
          <cell r="DK48">
            <v>114.32061966205821</v>
          </cell>
          <cell r="DL48">
            <v>115.18228786482318</v>
          </cell>
          <cell r="DM48">
            <v>116.04395606758816</v>
          </cell>
          <cell r="DN48">
            <v>116.90562427035313</v>
          </cell>
          <cell r="DO48">
            <v>117.7672924731181</v>
          </cell>
          <cell r="DP48">
            <v>118.62896067588308</v>
          </cell>
          <cell r="DQ48">
            <v>119.49062887864805</v>
          </cell>
          <cell r="DR48">
            <v>120.35229708141303</v>
          </cell>
          <cell r="DS48">
            <v>121.213965284178</v>
          </cell>
          <cell r="DT48">
            <v>122.07563348694298</v>
          </cell>
          <cell r="DU48">
            <v>122.93730168970795</v>
          </cell>
          <cell r="DV48">
            <v>123.79896989247293</v>
          </cell>
          <cell r="DW48">
            <v>124.6606380952379</v>
          </cell>
          <cell r="DX48">
            <v>125.52230629800287</v>
          </cell>
          <cell r="DY48">
            <v>126.38397450076785</v>
          </cell>
          <cell r="DZ48">
            <v>127.24564270353282</v>
          </cell>
          <cell r="EA48">
            <v>128.10731090629781</v>
          </cell>
          <cell r="EB48">
            <v>128.96897910906279</v>
          </cell>
          <cell r="EC48">
            <v>129.83064731182776</v>
          </cell>
          <cell r="ED48">
            <v>130.69231551459274</v>
          </cell>
          <cell r="EE48">
            <v>131.55398371735771</v>
          </cell>
          <cell r="EF48">
            <v>132.41565192012268</v>
          </cell>
          <cell r="EG48">
            <v>133.27732012288766</v>
          </cell>
          <cell r="EH48">
            <v>134.13898832565263</v>
          </cell>
          <cell r="EI48">
            <v>135.00065652841761</v>
          </cell>
          <cell r="EJ48">
            <v>135.86232473118258</v>
          </cell>
          <cell r="EK48">
            <v>136.72399293394756</v>
          </cell>
          <cell r="EL48">
            <v>137.58566113671253</v>
          </cell>
          <cell r="EM48">
            <v>138.44732933947751</v>
          </cell>
          <cell r="EN48">
            <v>139.30899754224248</v>
          </cell>
          <cell r="EO48">
            <v>140.17066574500745</v>
          </cell>
          <cell r="EP48">
            <v>141.03233394777243</v>
          </cell>
          <cell r="EQ48">
            <v>141.8940021505374</v>
          </cell>
          <cell r="ER48">
            <v>142.75567035330238</v>
          </cell>
          <cell r="ES48">
            <v>143.61733855606735</v>
          </cell>
          <cell r="ET48">
            <v>144.47900675883233</v>
          </cell>
          <cell r="EU48">
            <v>145.3406749615973</v>
          </cell>
          <cell r="EV48">
            <v>146.20234316436228</v>
          </cell>
          <cell r="EW48">
            <v>147.06401136712725</v>
          </cell>
          <cell r="EX48">
            <v>147.92567956989222</v>
          </cell>
          <cell r="EY48">
            <v>148.7873477726572</v>
          </cell>
          <cell r="EZ48">
            <v>149.64901597542217</v>
          </cell>
          <cell r="FA48">
            <v>150.51068417818715</v>
          </cell>
          <cell r="FB48">
            <v>151.37235238095212</v>
          </cell>
          <cell r="FC48">
            <v>152.2627428571426</v>
          </cell>
          <cell r="FD48">
            <v>153.15313333333307</v>
          </cell>
          <cell r="FE48">
            <v>154.04352380952355</v>
          </cell>
          <cell r="FF48">
            <v>154.93391428571402</v>
          </cell>
          <cell r="FG48">
            <v>155.8243047619045</v>
          </cell>
          <cell r="FH48">
            <v>156.71469523809498</v>
          </cell>
          <cell r="FI48">
            <v>157.60508571428545</v>
          </cell>
          <cell r="FJ48">
            <v>158.49547619047593</v>
          </cell>
          <cell r="FK48">
            <v>159.3858666666664</v>
          </cell>
          <cell r="FL48">
            <v>160.27625714285688</v>
          </cell>
          <cell r="FM48">
            <v>161.16664761904735</v>
          </cell>
          <cell r="FN48">
            <v>162.05703809523783</v>
          </cell>
          <cell r="FO48">
            <v>162.9474285714283</v>
          </cell>
          <cell r="FP48">
            <v>163.83781904761878</v>
          </cell>
          <cell r="FQ48">
            <v>164.72820952380926</v>
          </cell>
          <cell r="FR48">
            <v>165.61859999999973</v>
          </cell>
          <cell r="FS48">
            <v>166.50899047619021</v>
          </cell>
          <cell r="FT48">
            <v>167.39938095238068</v>
          </cell>
          <cell r="FU48">
            <v>168.28977142857116</v>
          </cell>
          <cell r="FV48">
            <v>169.18016190476163</v>
          </cell>
          <cell r="FW48">
            <v>170.07055238095211</v>
          </cell>
          <cell r="FX48">
            <v>170.96094285714258</v>
          </cell>
          <cell r="FY48">
            <v>171.85133333333306</v>
          </cell>
          <cell r="FZ48">
            <v>172.74172380952353</v>
          </cell>
          <cell r="GA48">
            <v>173.63211428571401</v>
          </cell>
          <cell r="GB48">
            <v>174.52250476190449</v>
          </cell>
          <cell r="GC48">
            <v>175.41289523809496</v>
          </cell>
          <cell r="GD48">
            <v>176.30328571428544</v>
          </cell>
          <cell r="GE48">
            <v>177.19367619047591</v>
          </cell>
          <cell r="GF48">
            <v>178.08406666666639</v>
          </cell>
          <cell r="GG48">
            <v>178.94573486943136</v>
          </cell>
          <cell r="GH48">
            <v>179.80740307219634</v>
          </cell>
          <cell r="GI48">
            <v>180.66907127496131</v>
          </cell>
          <cell r="GJ48">
            <v>181.53073947772629</v>
          </cell>
          <cell r="GK48">
            <v>182.39240768049126</v>
          </cell>
          <cell r="GL48">
            <v>183.25407588325623</v>
          </cell>
          <cell r="GM48">
            <v>184.11574408602121</v>
          </cell>
          <cell r="GN48">
            <v>184.97741228878618</v>
          </cell>
          <cell r="GO48">
            <v>185.83908049155116</v>
          </cell>
          <cell r="GP48">
            <v>186.70074869431613</v>
          </cell>
          <cell r="GQ48">
            <v>187.56241689708111</v>
          </cell>
          <cell r="GR48">
            <v>188.42408509984608</v>
          </cell>
          <cell r="GS48">
            <v>189.28575330261106</v>
          </cell>
          <cell r="GT48">
            <v>190.14742150537603</v>
          </cell>
          <cell r="GU48">
            <v>191.009089708141</v>
          </cell>
          <cell r="GV48">
            <v>191.87075791090598</v>
          </cell>
          <cell r="GW48">
            <v>192.73242611367095</v>
          </cell>
          <cell r="GX48">
            <v>193.59409431643593</v>
          </cell>
          <cell r="GY48">
            <v>194.4557625192009</v>
          </cell>
          <cell r="GZ48">
            <v>195.31743072196588</v>
          </cell>
          <cell r="HA48">
            <v>196.17909892473085</v>
          </cell>
          <cell r="HB48">
            <v>197.04076712749583</v>
          </cell>
          <cell r="HC48">
            <v>197.9024353302608</v>
          </cell>
          <cell r="HD48">
            <v>198.76410353302578</v>
          </cell>
          <cell r="HE48">
            <v>199.62577173579075</v>
          </cell>
          <cell r="HF48">
            <v>200.48743993855572</v>
          </cell>
          <cell r="HG48">
            <v>201.3491081413207</v>
          </cell>
          <cell r="HH48">
            <v>202.21077634408567</v>
          </cell>
          <cell r="HI48">
            <v>203.07244454685065</v>
          </cell>
          <cell r="HJ48">
            <v>203.93411274961562</v>
          </cell>
          <cell r="HK48">
            <v>204.7957809523806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IVERS"/>
      <sheetName val="ALLOCATION"/>
      <sheetName val="FERC 921_IT and Financial Fees"/>
      <sheetName val="FERC 923_Consulting and Trainin"/>
      <sheetName val="Headcount"/>
    </sheetNames>
    <sheetDataSet>
      <sheetData sheetId="0" refreshError="1"/>
      <sheetData sheetId="1">
        <row r="3">
          <cell r="A3" t="str">
            <v>A</v>
          </cell>
          <cell r="B3" t="str">
            <v>Consolidated FTE</v>
          </cell>
          <cell r="C3" t="str">
            <v>000</v>
          </cell>
          <cell r="D3" t="str">
            <v>0000</v>
          </cell>
          <cell r="E3" t="str">
            <v>ALLFTEC</v>
          </cell>
          <cell r="F3">
            <v>0.44</v>
          </cell>
          <cell r="G3">
            <v>0.36</v>
          </cell>
          <cell r="H3">
            <v>0.17</v>
          </cell>
          <cell r="I3">
            <v>0.03</v>
          </cell>
        </row>
        <row r="4">
          <cell r="A4" t="str">
            <v>B</v>
          </cell>
          <cell r="B4" t="str">
            <v>Consolidated Common Equity</v>
          </cell>
          <cell r="C4" t="str">
            <v>000</v>
          </cell>
          <cell r="D4" t="str">
            <v>0000</v>
          </cell>
          <cell r="E4" t="str">
            <v>ALLCMEQ</v>
          </cell>
          <cell r="F4">
            <v>0.36</v>
          </cell>
          <cell r="G4">
            <v>0.42</v>
          </cell>
          <cell r="H4">
            <v>0.09</v>
          </cell>
          <cell r="I4">
            <v>0.13</v>
          </cell>
        </row>
        <row r="5">
          <cell r="A5" t="str">
            <v>C</v>
          </cell>
          <cell r="B5" t="str">
            <v>Consolidated Cost Centers</v>
          </cell>
          <cell r="C5" t="str">
            <v>000</v>
          </cell>
          <cell r="D5" t="str">
            <v>0000</v>
          </cell>
          <cell r="E5" t="str">
            <v>ALLCC_C</v>
          </cell>
          <cell r="F5">
            <v>0.49</v>
          </cell>
          <cell r="G5">
            <v>0.38</v>
          </cell>
          <cell r="H5">
            <v>0.09</v>
          </cell>
          <cell r="I5">
            <v>0.04</v>
          </cell>
        </row>
        <row r="6">
          <cell r="A6" t="str">
            <v>D</v>
          </cell>
          <cell r="B6" t="str">
            <v>Consolidated Payroll/Margin/CapX</v>
          </cell>
          <cell r="C6" t="str">
            <v>000</v>
          </cell>
          <cell r="D6" t="str">
            <v>0000</v>
          </cell>
          <cell r="E6" t="str">
            <v>ALLPMCC</v>
          </cell>
          <cell r="F6">
            <v>0.42</v>
          </cell>
          <cell r="G6">
            <v>0.31</v>
          </cell>
          <cell r="H6">
            <v>0.15</v>
          </cell>
          <cell r="I6">
            <v>0.12</v>
          </cell>
        </row>
        <row r="7">
          <cell r="A7" t="str">
            <v>E</v>
          </cell>
          <cell r="B7" t="str">
            <v>Consolidated Square Footage - OVS</v>
          </cell>
          <cell r="C7" t="str">
            <v>000</v>
          </cell>
          <cell r="D7" t="str">
            <v>0000</v>
          </cell>
          <cell r="E7" t="str">
            <v>ALLSQOC</v>
          </cell>
          <cell r="F7">
            <v>0.27</v>
          </cell>
          <cell r="G7">
            <v>0.35</v>
          </cell>
          <cell r="H7">
            <v>0.19</v>
          </cell>
          <cell r="I7">
            <v>0.19</v>
          </cell>
        </row>
        <row r="8">
          <cell r="A8" t="str">
            <v>F</v>
          </cell>
          <cell r="B8" t="str">
            <v>Consolidated Square Footage - SSC</v>
          </cell>
          <cell r="C8" t="str">
            <v>000</v>
          </cell>
          <cell r="D8" t="str">
            <v>0000</v>
          </cell>
          <cell r="E8" t="str">
            <v>ALLSQFT</v>
          </cell>
          <cell r="F8">
            <v>0.23</v>
          </cell>
          <cell r="G8">
            <v>0.49</v>
          </cell>
          <cell r="H8">
            <v>0.28000000000000003</v>
          </cell>
          <cell r="I8">
            <v>0</v>
          </cell>
        </row>
        <row r="9">
          <cell r="A9" t="str">
            <v>G</v>
          </cell>
          <cell r="B9" t="str">
            <v>Utility FTE</v>
          </cell>
          <cell r="C9" t="str">
            <v>000</v>
          </cell>
          <cell r="D9" t="str">
            <v>0000</v>
          </cell>
          <cell r="E9" t="str">
            <v>ALLFTEU</v>
          </cell>
          <cell r="F9">
            <v>0.45</v>
          </cell>
          <cell r="G9">
            <v>0.37</v>
          </cell>
          <cell r="H9">
            <v>0.18</v>
          </cell>
          <cell r="I9">
            <v>0</v>
          </cell>
        </row>
        <row r="10">
          <cell r="A10" t="str">
            <v>H</v>
          </cell>
          <cell r="B10" t="str">
            <v>Utility Customers</v>
          </cell>
          <cell r="C10" t="str">
            <v>000</v>
          </cell>
          <cell r="D10" t="str">
            <v>0000</v>
          </cell>
          <cell r="E10" t="str">
            <v>ALLCUST</v>
          </cell>
          <cell r="F10">
            <v>0.23</v>
          </cell>
          <cell r="G10">
            <v>0.49</v>
          </cell>
          <cell r="H10">
            <v>0.28000000000000003</v>
          </cell>
          <cell r="I10">
            <v>0</v>
          </cell>
        </row>
        <row r="11">
          <cell r="A11" t="str">
            <v>I</v>
          </cell>
          <cell r="B11" t="str">
            <v>Utility Cost Centers</v>
          </cell>
          <cell r="C11" t="str">
            <v>000</v>
          </cell>
          <cell r="D11" t="str">
            <v>0000</v>
          </cell>
          <cell r="E11" t="str">
            <v>ALLCC_U</v>
          </cell>
          <cell r="F11">
            <v>0.51</v>
          </cell>
          <cell r="G11">
            <v>0.4</v>
          </cell>
          <cell r="H11">
            <v>0.09</v>
          </cell>
          <cell r="I11">
            <v>0</v>
          </cell>
        </row>
        <row r="12">
          <cell r="A12" t="str">
            <v>J</v>
          </cell>
          <cell r="B12" t="str">
            <v>Utility Payroll/Margin/CapX</v>
          </cell>
          <cell r="C12" t="str">
            <v>000</v>
          </cell>
          <cell r="D12" t="str">
            <v>0000</v>
          </cell>
          <cell r="E12" t="str">
            <v>ALLPMCU</v>
          </cell>
          <cell r="F12">
            <v>0.48</v>
          </cell>
          <cell r="G12">
            <v>0.35</v>
          </cell>
          <cell r="H12">
            <v>0.17</v>
          </cell>
          <cell r="I12">
            <v>0</v>
          </cell>
        </row>
        <row r="13">
          <cell r="A13" t="str">
            <v>K</v>
          </cell>
          <cell r="B13" t="str">
            <v>Utility Plant Assets/CapX</v>
          </cell>
          <cell r="C13" t="str">
            <v>000</v>
          </cell>
          <cell r="D13" t="str">
            <v>0000</v>
          </cell>
          <cell r="E13" t="str">
            <v>ALLPLNT</v>
          </cell>
          <cell r="F13">
            <v>0.46</v>
          </cell>
          <cell r="G13">
            <v>0.4</v>
          </cell>
          <cell r="H13">
            <v>0.14000000000000001</v>
          </cell>
          <cell r="I13">
            <v>0</v>
          </cell>
        </row>
        <row r="15">
          <cell r="A15" t="str">
            <v>L</v>
          </cell>
          <cell r="B15" t="str">
            <v>SIG/IGC Gov't Affairs Payroll/Margin/CapX</v>
          </cell>
          <cell r="C15" t="str">
            <v>000</v>
          </cell>
          <cell r="D15" t="str">
            <v>0000</v>
          </cell>
          <cell r="E15" t="str">
            <v>ALLPMCX</v>
          </cell>
          <cell r="F15">
            <v>0.56999999999999995</v>
          </cell>
          <cell r="G15">
            <v>0.43</v>
          </cell>
          <cell r="H15">
            <v>0</v>
          </cell>
          <cell r="I15">
            <v>0</v>
          </cell>
        </row>
        <row r="17">
          <cell r="A17" t="str">
            <v>M</v>
          </cell>
          <cell r="B17" t="str">
            <v>Gas Customers</v>
          </cell>
          <cell r="C17" t="str">
            <v>400</v>
          </cell>
          <cell r="D17" t="str">
            <v>0000</v>
          </cell>
          <cell r="E17" t="str">
            <v>ALLCUST</v>
          </cell>
          <cell r="F17">
            <v>0.11</v>
          </cell>
          <cell r="G17">
            <v>0.56999999999999995</v>
          </cell>
          <cell r="H17">
            <v>0.32</v>
          </cell>
          <cell r="I17">
            <v>0</v>
          </cell>
        </row>
        <row r="18">
          <cell r="A18" t="str">
            <v>N</v>
          </cell>
          <cell r="B18" t="str">
            <v>Gas Plant Assets/CapX</v>
          </cell>
          <cell r="C18" t="str">
            <v>400</v>
          </cell>
          <cell r="D18" t="str">
            <v>0000</v>
          </cell>
          <cell r="E18" t="str">
            <v>ALLPLNT</v>
          </cell>
          <cell r="F18">
            <v>0.11</v>
          </cell>
          <cell r="G18">
            <v>0.66</v>
          </cell>
          <cell r="H18">
            <v>0.23</v>
          </cell>
          <cell r="I18">
            <v>0</v>
          </cell>
        </row>
        <row r="19">
          <cell r="A19" t="str">
            <v>O</v>
          </cell>
          <cell r="B19" t="str">
            <v>Gas IGC/VEDO Customers</v>
          </cell>
          <cell r="C19" t="str">
            <v>600</v>
          </cell>
          <cell r="D19" t="str">
            <v>0000</v>
          </cell>
          <cell r="E19" t="str">
            <v>ALLCUST</v>
          </cell>
          <cell r="F19">
            <v>0</v>
          </cell>
          <cell r="G19">
            <v>0.32</v>
          </cell>
          <cell r="H19">
            <v>0.68</v>
          </cell>
          <cell r="I19">
            <v>0</v>
          </cell>
        </row>
        <row r="21">
          <cell r="A21" t="str">
            <v>P</v>
          </cell>
          <cell r="B21" t="str">
            <v>Equal Split</v>
          </cell>
          <cell r="C21" t="str">
            <v>000</v>
          </cell>
          <cell r="D21" t="str">
            <v>0000</v>
          </cell>
          <cell r="E21">
            <v>0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</row>
        <row r="22">
          <cell r="A22" t="str">
            <v>Q</v>
          </cell>
          <cell r="B22" t="str">
            <v>All to SIG</v>
          </cell>
          <cell r="C22" t="str">
            <v>000</v>
          </cell>
          <cell r="D22" t="str">
            <v>0000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R</v>
          </cell>
          <cell r="B23" t="str">
            <v>All to IGC</v>
          </cell>
          <cell r="C23" t="str">
            <v>000</v>
          </cell>
          <cell r="D23" t="str">
            <v>0000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A24" t="str">
            <v>S</v>
          </cell>
          <cell r="B24" t="str">
            <v>All to VEDO</v>
          </cell>
          <cell r="C24" t="str">
            <v>000</v>
          </cell>
          <cell r="D24" t="str">
            <v>0000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T</v>
          </cell>
          <cell r="B25" t="str">
            <v>Product 610</v>
          </cell>
          <cell r="C25" t="str">
            <v>000</v>
          </cell>
          <cell r="D25" t="str">
            <v>0000</v>
          </cell>
          <cell r="E25">
            <v>0</v>
          </cell>
          <cell r="F25">
            <v>0.15</v>
          </cell>
          <cell r="G25">
            <v>0.85</v>
          </cell>
          <cell r="H25">
            <v>0</v>
          </cell>
          <cell r="I25">
            <v>0</v>
          </cell>
        </row>
        <row r="26">
          <cell r="A26" t="str">
            <v>U</v>
          </cell>
          <cell r="B26" t="str">
            <v>Product 611</v>
          </cell>
          <cell r="C26" t="str">
            <v>000</v>
          </cell>
          <cell r="D26" t="str">
            <v>0000</v>
          </cell>
          <cell r="E26">
            <v>0</v>
          </cell>
          <cell r="F26">
            <v>0</v>
          </cell>
          <cell r="G26">
            <v>0.7</v>
          </cell>
          <cell r="H26">
            <v>0.3</v>
          </cell>
          <cell r="I26">
            <v>0</v>
          </cell>
        </row>
        <row r="27">
          <cell r="A27" t="str">
            <v>V</v>
          </cell>
          <cell r="B27" t="str">
            <v>Consolidated Customers</v>
          </cell>
          <cell r="C27" t="str">
            <v>000</v>
          </cell>
          <cell r="D27" t="str">
            <v>0000</v>
          </cell>
          <cell r="E27" t="str">
            <v>ALLCUSC</v>
          </cell>
          <cell r="F27">
            <v>0.2</v>
          </cell>
          <cell r="G27">
            <v>0.43</v>
          </cell>
          <cell r="H27">
            <v>0.24</v>
          </cell>
          <cell r="I27">
            <v>0.13</v>
          </cell>
        </row>
        <row r="28">
          <cell r="A28" t="str">
            <v>X</v>
          </cell>
          <cell r="B28" t="str">
            <v>Utility Common Equity</v>
          </cell>
          <cell r="C28" t="str">
            <v>000</v>
          </cell>
          <cell r="D28" t="str">
            <v>0000</v>
          </cell>
          <cell r="E28" t="str">
            <v>ALLCMEU</v>
          </cell>
          <cell r="F28">
            <v>0.42</v>
          </cell>
          <cell r="G28">
            <v>0.48</v>
          </cell>
          <cell r="H28">
            <v>0.1</v>
          </cell>
          <cell r="I28">
            <v>0</v>
          </cell>
        </row>
        <row r="30">
          <cell r="B30" t="str">
            <v>Gas/Elec Split Margin/Customer/CapX</v>
          </cell>
          <cell r="C30" t="str">
            <v>300</v>
          </cell>
          <cell r="D30" t="str">
            <v>4999</v>
          </cell>
          <cell r="E30" t="str">
            <v>ALLMARG</v>
          </cell>
          <cell r="F30">
            <v>0.76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Gas/Elec Split Margin/Customer/CapX</v>
          </cell>
          <cell r="C31" t="str">
            <v>400</v>
          </cell>
          <cell r="D31" t="str">
            <v>4999</v>
          </cell>
          <cell r="E31" t="str">
            <v>ALLMARG</v>
          </cell>
          <cell r="F31">
            <v>0.24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Gas/Elec Split Customers</v>
          </cell>
          <cell r="C32" t="str">
            <v>300</v>
          </cell>
          <cell r="D32" t="str">
            <v>4999</v>
          </cell>
          <cell r="E32" t="str">
            <v>ALLCUST</v>
          </cell>
          <cell r="F32">
            <v>0.56999999999999995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Gas/Elec Split Customers</v>
          </cell>
          <cell r="C33" t="str">
            <v>400</v>
          </cell>
          <cell r="D33" t="str">
            <v>4999</v>
          </cell>
          <cell r="E33" t="str">
            <v>ALLCUST</v>
          </cell>
          <cell r="F33">
            <v>0.43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Gas/Elec Split Plant Assets/CapX</v>
          </cell>
          <cell r="C34" t="str">
            <v>300</v>
          </cell>
          <cell r="D34" t="str">
            <v>4999</v>
          </cell>
          <cell r="E34" t="str">
            <v>ALLPLNT</v>
          </cell>
          <cell r="F34">
            <v>0.85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Gas/Elec Split Plant Assets/CapX</v>
          </cell>
          <cell r="C35" t="str">
            <v>400</v>
          </cell>
          <cell r="D35" t="str">
            <v>4999</v>
          </cell>
          <cell r="E35" t="str">
            <v>ALLPLNT</v>
          </cell>
          <cell r="F35">
            <v>0.15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FERC</v>
          </cell>
          <cell r="F37" t="str">
            <v>SIG ELECTRIC</v>
          </cell>
          <cell r="G37" t="str">
            <v>SIG Gas</v>
          </cell>
        </row>
        <row r="38">
          <cell r="A38">
            <v>1</v>
          </cell>
          <cell r="B38" t="str">
            <v>Gas/Elec Split Margin/Customer/CapX</v>
          </cell>
          <cell r="C38" t="str">
            <v>300/400</v>
          </cell>
          <cell r="D38" t="str">
            <v>4999</v>
          </cell>
          <cell r="E38" t="str">
            <v>ALLMARG</v>
          </cell>
          <cell r="F38">
            <v>0.76</v>
          </cell>
          <cell r="G38">
            <v>0.24</v>
          </cell>
          <cell r="H38">
            <v>0</v>
          </cell>
          <cell r="I38">
            <v>0</v>
          </cell>
        </row>
        <row r="39">
          <cell r="A39">
            <v>2</v>
          </cell>
          <cell r="B39" t="str">
            <v>Gas/Elec Split Customers</v>
          </cell>
          <cell r="C39" t="str">
            <v>300/400</v>
          </cell>
          <cell r="D39" t="str">
            <v>4999</v>
          </cell>
          <cell r="E39" t="str">
            <v>ALLCUST</v>
          </cell>
          <cell r="F39">
            <v>0.56999999999999995</v>
          </cell>
          <cell r="G39">
            <v>0.43</v>
          </cell>
          <cell r="H39">
            <v>0</v>
          </cell>
          <cell r="I39">
            <v>0</v>
          </cell>
        </row>
        <row r="40">
          <cell r="A40">
            <v>3</v>
          </cell>
          <cell r="B40" t="str">
            <v>Gas/Elec Split Plant Assets/CapX</v>
          </cell>
          <cell r="C40" t="str">
            <v>300/400</v>
          </cell>
          <cell r="D40" t="str">
            <v>4999</v>
          </cell>
          <cell r="E40" t="str">
            <v>ALLPLNT</v>
          </cell>
          <cell r="F40">
            <v>0.9</v>
          </cell>
          <cell r="G40">
            <v>0.1</v>
          </cell>
          <cell r="H40">
            <v>0</v>
          </cell>
          <cell r="I40">
            <v>0</v>
          </cell>
        </row>
        <row r="41">
          <cell r="A41">
            <v>4</v>
          </cell>
          <cell r="B41" t="str">
            <v>Gas/Elec All Electric</v>
          </cell>
          <cell r="C41" t="str">
            <v>000</v>
          </cell>
          <cell r="D41" t="str">
            <v>0000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5</v>
          </cell>
          <cell r="B42" t="str">
            <v>Gas/Elec All Gas</v>
          </cell>
          <cell r="C42" t="str">
            <v>000</v>
          </cell>
          <cell r="D42" t="str">
            <v>0000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6</v>
          </cell>
          <cell r="B43" t="str">
            <v>No Gas/Elec Split - IGC/VEDO</v>
          </cell>
          <cell r="C43" t="str">
            <v>000</v>
          </cell>
          <cell r="D43" t="str">
            <v>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2">
        <row r="2">
          <cell r="A2" t="str">
            <v>592000431</v>
          </cell>
          <cell r="B2">
            <v>59</v>
          </cell>
          <cell r="C2">
            <v>200</v>
          </cell>
          <cell r="D2" t="str">
            <v>0431</v>
          </cell>
          <cell r="E2" t="str">
            <v>Q</v>
          </cell>
          <cell r="F2">
            <v>4</v>
          </cell>
        </row>
        <row r="3">
          <cell r="A3" t="str">
            <v>593000431</v>
          </cell>
          <cell r="B3">
            <v>59</v>
          </cell>
          <cell r="C3">
            <v>300</v>
          </cell>
          <cell r="D3" t="str">
            <v>0431</v>
          </cell>
          <cell r="E3" t="str">
            <v>Q</v>
          </cell>
          <cell r="F3">
            <v>4</v>
          </cell>
        </row>
        <row r="4">
          <cell r="A4" t="str">
            <v>595000431</v>
          </cell>
          <cell r="B4">
            <v>59</v>
          </cell>
          <cell r="C4">
            <v>500</v>
          </cell>
          <cell r="D4" t="str">
            <v>0431</v>
          </cell>
          <cell r="E4" t="str">
            <v>D</v>
          </cell>
          <cell r="F4">
            <v>1</v>
          </cell>
        </row>
        <row r="5">
          <cell r="A5" t="str">
            <v>595010431</v>
          </cell>
          <cell r="B5">
            <v>59</v>
          </cell>
          <cell r="C5">
            <v>501</v>
          </cell>
          <cell r="D5" t="str">
            <v>0431</v>
          </cell>
          <cell r="E5" t="str">
            <v>Q</v>
          </cell>
          <cell r="F5">
            <v>1</v>
          </cell>
        </row>
        <row r="6">
          <cell r="A6" t="str">
            <v>596010431</v>
          </cell>
          <cell r="B6">
            <v>59</v>
          </cell>
          <cell r="C6">
            <v>601</v>
          </cell>
          <cell r="D6" t="str">
            <v>0431</v>
          </cell>
          <cell r="E6" t="str">
            <v>Q</v>
          </cell>
          <cell r="F6">
            <v>5</v>
          </cell>
        </row>
        <row r="7">
          <cell r="A7" t="str">
            <v>596020431</v>
          </cell>
          <cell r="B7">
            <v>59</v>
          </cell>
          <cell r="C7">
            <v>602</v>
          </cell>
          <cell r="D7" t="str">
            <v>0431</v>
          </cell>
          <cell r="E7" t="str">
            <v>R</v>
          </cell>
          <cell r="F7">
            <v>6</v>
          </cell>
        </row>
        <row r="8">
          <cell r="A8" t="str">
            <v>596030431</v>
          </cell>
          <cell r="B8">
            <v>59</v>
          </cell>
          <cell r="C8">
            <v>603</v>
          </cell>
          <cell r="D8" t="str">
            <v>0431</v>
          </cell>
          <cell r="E8" t="str">
            <v>S</v>
          </cell>
          <cell r="F8">
            <v>6</v>
          </cell>
        </row>
        <row r="9">
          <cell r="A9" t="str">
            <v>592000433</v>
          </cell>
          <cell r="B9">
            <v>59</v>
          </cell>
          <cell r="C9">
            <v>200</v>
          </cell>
          <cell r="D9" t="str">
            <v>0433</v>
          </cell>
          <cell r="E9" t="str">
            <v>Q</v>
          </cell>
          <cell r="F9">
            <v>4</v>
          </cell>
        </row>
        <row r="10">
          <cell r="A10" t="str">
            <v>593000433</v>
          </cell>
          <cell r="B10">
            <v>59</v>
          </cell>
          <cell r="C10">
            <v>300</v>
          </cell>
          <cell r="D10" t="str">
            <v>0433</v>
          </cell>
          <cell r="E10" t="str">
            <v>Q</v>
          </cell>
          <cell r="F10">
            <v>4</v>
          </cell>
        </row>
        <row r="11">
          <cell r="A11" t="str">
            <v>595000433</v>
          </cell>
          <cell r="B11">
            <v>59</v>
          </cell>
          <cell r="C11">
            <v>500</v>
          </cell>
          <cell r="D11" t="str">
            <v>0433</v>
          </cell>
          <cell r="E11" t="str">
            <v>D</v>
          </cell>
          <cell r="F11">
            <v>1</v>
          </cell>
        </row>
        <row r="12">
          <cell r="A12" t="str">
            <v>595010433</v>
          </cell>
          <cell r="B12">
            <v>59</v>
          </cell>
          <cell r="C12">
            <v>501</v>
          </cell>
          <cell r="D12" t="str">
            <v>0433</v>
          </cell>
          <cell r="E12" t="str">
            <v>Q</v>
          </cell>
          <cell r="F12">
            <v>1</v>
          </cell>
        </row>
        <row r="13">
          <cell r="A13" t="str">
            <v>596010433</v>
          </cell>
          <cell r="B13">
            <v>59</v>
          </cell>
          <cell r="C13">
            <v>601</v>
          </cell>
          <cell r="D13" t="str">
            <v>0433</v>
          </cell>
          <cell r="E13" t="str">
            <v>Q</v>
          </cell>
          <cell r="F13">
            <v>5</v>
          </cell>
        </row>
        <row r="14">
          <cell r="A14" t="str">
            <v>596020433</v>
          </cell>
          <cell r="B14">
            <v>59</v>
          </cell>
          <cell r="C14">
            <v>602</v>
          </cell>
          <cell r="D14" t="str">
            <v>0433</v>
          </cell>
          <cell r="E14" t="str">
            <v>R</v>
          </cell>
          <cell r="F14">
            <v>6</v>
          </cell>
        </row>
        <row r="15">
          <cell r="A15" t="str">
            <v>596030433</v>
          </cell>
          <cell r="B15">
            <v>59</v>
          </cell>
          <cell r="C15">
            <v>603</v>
          </cell>
          <cell r="D15" t="str">
            <v>0433</v>
          </cell>
          <cell r="E15" t="str">
            <v>S</v>
          </cell>
          <cell r="F15">
            <v>6</v>
          </cell>
        </row>
        <row r="16">
          <cell r="A16" t="str">
            <v>092000431</v>
          </cell>
          <cell r="B16" t="str">
            <v>09</v>
          </cell>
          <cell r="C16">
            <v>200</v>
          </cell>
          <cell r="D16" t="str">
            <v>0431</v>
          </cell>
          <cell r="E16" t="str">
            <v>Q</v>
          </cell>
          <cell r="F16">
            <v>4</v>
          </cell>
        </row>
        <row r="17">
          <cell r="A17" t="str">
            <v>093000431</v>
          </cell>
          <cell r="B17" t="str">
            <v>09</v>
          </cell>
          <cell r="C17">
            <v>300</v>
          </cell>
          <cell r="D17" t="str">
            <v>0431</v>
          </cell>
          <cell r="E17" t="str">
            <v>Q</v>
          </cell>
          <cell r="F17">
            <v>4</v>
          </cell>
        </row>
        <row r="18">
          <cell r="A18" t="str">
            <v>095000431</v>
          </cell>
          <cell r="B18" t="str">
            <v>09</v>
          </cell>
          <cell r="C18">
            <v>500</v>
          </cell>
          <cell r="D18" t="str">
            <v>0431</v>
          </cell>
          <cell r="E18" t="str">
            <v>D</v>
          </cell>
          <cell r="F18">
            <v>1</v>
          </cell>
        </row>
        <row r="19">
          <cell r="A19" t="str">
            <v>095010431</v>
          </cell>
          <cell r="B19" t="str">
            <v>09</v>
          </cell>
          <cell r="C19">
            <v>501</v>
          </cell>
          <cell r="D19" t="str">
            <v>0431</v>
          </cell>
          <cell r="E19" t="str">
            <v>Q</v>
          </cell>
          <cell r="F19">
            <v>1</v>
          </cell>
        </row>
        <row r="20">
          <cell r="A20" t="str">
            <v>096010431</v>
          </cell>
          <cell r="B20" t="str">
            <v>09</v>
          </cell>
          <cell r="C20">
            <v>601</v>
          </cell>
          <cell r="D20" t="str">
            <v>0431</v>
          </cell>
          <cell r="E20" t="str">
            <v>Q</v>
          </cell>
          <cell r="F20">
            <v>5</v>
          </cell>
        </row>
        <row r="21">
          <cell r="A21" t="str">
            <v>096020431</v>
          </cell>
          <cell r="B21" t="str">
            <v>09</v>
          </cell>
          <cell r="C21">
            <v>602</v>
          </cell>
          <cell r="D21" t="str">
            <v>0431</v>
          </cell>
          <cell r="E21" t="str">
            <v>R</v>
          </cell>
          <cell r="F21">
            <v>6</v>
          </cell>
        </row>
        <row r="22">
          <cell r="A22" t="str">
            <v>096030431</v>
          </cell>
          <cell r="B22" t="str">
            <v>09</v>
          </cell>
          <cell r="C22">
            <v>603</v>
          </cell>
          <cell r="D22" t="str">
            <v>0431</v>
          </cell>
          <cell r="E22" t="str">
            <v>S</v>
          </cell>
          <cell r="F22">
            <v>6</v>
          </cell>
        </row>
        <row r="23">
          <cell r="A23" t="str">
            <v>992000431</v>
          </cell>
          <cell r="B23" t="str">
            <v>99</v>
          </cell>
          <cell r="C23">
            <v>200</v>
          </cell>
          <cell r="D23" t="str">
            <v>0431</v>
          </cell>
          <cell r="E23" t="str">
            <v>Q</v>
          </cell>
          <cell r="F23">
            <v>4</v>
          </cell>
        </row>
        <row r="24">
          <cell r="A24" t="str">
            <v>993000431</v>
          </cell>
          <cell r="B24" t="str">
            <v>99</v>
          </cell>
          <cell r="C24">
            <v>300</v>
          </cell>
          <cell r="D24" t="str">
            <v>0431</v>
          </cell>
          <cell r="E24" t="str">
            <v>Q</v>
          </cell>
          <cell r="F24">
            <v>4</v>
          </cell>
        </row>
        <row r="25">
          <cell r="A25" t="str">
            <v>995000431</v>
          </cell>
          <cell r="B25" t="str">
            <v>99</v>
          </cell>
          <cell r="C25">
            <v>500</v>
          </cell>
          <cell r="D25" t="str">
            <v>0431</v>
          </cell>
          <cell r="E25" t="str">
            <v>D</v>
          </cell>
          <cell r="F25">
            <v>1</v>
          </cell>
        </row>
        <row r="26">
          <cell r="A26" t="str">
            <v>996010431</v>
          </cell>
          <cell r="B26" t="str">
            <v>99</v>
          </cell>
          <cell r="C26">
            <v>601</v>
          </cell>
          <cell r="D26" t="str">
            <v>0431</v>
          </cell>
          <cell r="E26" t="str">
            <v>Q</v>
          </cell>
          <cell r="F26">
            <v>5</v>
          </cell>
        </row>
        <row r="27">
          <cell r="A27" t="str">
            <v>996020431</v>
          </cell>
          <cell r="B27" t="str">
            <v>99</v>
          </cell>
          <cell r="C27">
            <v>602</v>
          </cell>
          <cell r="D27" t="str">
            <v>0431</v>
          </cell>
          <cell r="E27" t="str">
            <v>R</v>
          </cell>
          <cell r="F27">
            <v>6</v>
          </cell>
        </row>
        <row r="28">
          <cell r="A28" t="str">
            <v>996030431</v>
          </cell>
          <cell r="B28" t="str">
            <v>99</v>
          </cell>
          <cell r="C28">
            <v>603</v>
          </cell>
          <cell r="D28" t="str">
            <v>0431</v>
          </cell>
          <cell r="E28" t="str">
            <v>S</v>
          </cell>
          <cell r="F28">
            <v>6</v>
          </cell>
        </row>
        <row r="29">
          <cell r="A29" t="str">
            <v>092000430</v>
          </cell>
          <cell r="B29" t="str">
            <v>09</v>
          </cell>
          <cell r="C29">
            <v>200</v>
          </cell>
          <cell r="D29" t="str">
            <v>0430</v>
          </cell>
          <cell r="E29" t="str">
            <v>Q</v>
          </cell>
          <cell r="F29">
            <v>4</v>
          </cell>
        </row>
        <row r="30">
          <cell r="A30" t="str">
            <v>093000430</v>
          </cell>
          <cell r="B30" t="str">
            <v>09</v>
          </cell>
          <cell r="C30">
            <v>300</v>
          </cell>
          <cell r="D30" t="str">
            <v>0430</v>
          </cell>
          <cell r="E30" t="str">
            <v>Q</v>
          </cell>
          <cell r="F30">
            <v>4</v>
          </cell>
        </row>
        <row r="31">
          <cell r="A31" t="str">
            <v>095010430</v>
          </cell>
          <cell r="B31" t="str">
            <v>09</v>
          </cell>
          <cell r="C31">
            <v>501</v>
          </cell>
          <cell r="D31" t="str">
            <v>0430</v>
          </cell>
          <cell r="E31" t="str">
            <v>Q</v>
          </cell>
          <cell r="F31">
            <v>1</v>
          </cell>
        </row>
        <row r="32">
          <cell r="A32" t="str">
            <v>096010430</v>
          </cell>
          <cell r="B32" t="str">
            <v>09</v>
          </cell>
          <cell r="C32">
            <v>601</v>
          </cell>
          <cell r="D32" t="str">
            <v>0430</v>
          </cell>
          <cell r="E32" t="str">
            <v>Q</v>
          </cell>
          <cell r="F32">
            <v>5</v>
          </cell>
        </row>
        <row r="33">
          <cell r="A33" t="str">
            <v>096020430</v>
          </cell>
          <cell r="B33" t="str">
            <v>09</v>
          </cell>
          <cell r="C33">
            <v>602</v>
          </cell>
          <cell r="D33" t="str">
            <v>0430</v>
          </cell>
          <cell r="E33" t="str">
            <v>R</v>
          </cell>
          <cell r="F33">
            <v>6</v>
          </cell>
        </row>
        <row r="34">
          <cell r="A34" t="str">
            <v>096030430</v>
          </cell>
          <cell r="B34" t="str">
            <v>09</v>
          </cell>
          <cell r="C34">
            <v>603</v>
          </cell>
          <cell r="D34" t="str">
            <v>0430</v>
          </cell>
          <cell r="E34" t="str">
            <v>S</v>
          </cell>
          <cell r="F34">
            <v>6</v>
          </cell>
        </row>
        <row r="35">
          <cell r="A35" t="str">
            <v>992000430</v>
          </cell>
          <cell r="B35" t="str">
            <v>99</v>
          </cell>
          <cell r="C35">
            <v>200</v>
          </cell>
          <cell r="D35" t="str">
            <v>0430</v>
          </cell>
          <cell r="E35" t="str">
            <v>Q</v>
          </cell>
          <cell r="F35">
            <v>4</v>
          </cell>
        </row>
        <row r="36">
          <cell r="A36" t="str">
            <v>993000430</v>
          </cell>
          <cell r="B36" t="str">
            <v>99</v>
          </cell>
          <cell r="C36">
            <v>300</v>
          </cell>
          <cell r="D36" t="str">
            <v>0430</v>
          </cell>
          <cell r="E36" t="str">
            <v>Q</v>
          </cell>
          <cell r="F36">
            <v>4</v>
          </cell>
        </row>
        <row r="37">
          <cell r="A37" t="str">
            <v>996010430</v>
          </cell>
          <cell r="B37" t="str">
            <v>99</v>
          </cell>
          <cell r="C37">
            <v>601</v>
          </cell>
          <cell r="D37" t="str">
            <v>0430</v>
          </cell>
          <cell r="E37" t="str">
            <v>Q</v>
          </cell>
          <cell r="F37">
            <v>5</v>
          </cell>
        </row>
        <row r="38">
          <cell r="A38" t="str">
            <v>996020430</v>
          </cell>
          <cell r="B38" t="str">
            <v>99</v>
          </cell>
          <cell r="C38">
            <v>602</v>
          </cell>
          <cell r="D38" t="str">
            <v>0430</v>
          </cell>
          <cell r="E38" t="str">
            <v>R</v>
          </cell>
          <cell r="F38">
            <v>6</v>
          </cell>
        </row>
        <row r="39">
          <cell r="A39" t="str">
            <v>996030430</v>
          </cell>
          <cell r="B39" t="str">
            <v>99</v>
          </cell>
          <cell r="C39">
            <v>603</v>
          </cell>
          <cell r="D39" t="str">
            <v>0430</v>
          </cell>
          <cell r="E39" t="str">
            <v>S</v>
          </cell>
          <cell r="F39">
            <v>6</v>
          </cell>
        </row>
        <row r="40">
          <cell r="A40" t="str">
            <v>992000433</v>
          </cell>
          <cell r="B40">
            <v>99</v>
          </cell>
          <cell r="C40">
            <v>200</v>
          </cell>
          <cell r="D40" t="str">
            <v>0433</v>
          </cell>
          <cell r="E40" t="str">
            <v>Q</v>
          </cell>
          <cell r="F40">
            <v>4</v>
          </cell>
        </row>
        <row r="41">
          <cell r="A41" t="str">
            <v>993000433</v>
          </cell>
          <cell r="B41">
            <v>99</v>
          </cell>
          <cell r="C41">
            <v>300</v>
          </cell>
          <cell r="D41" t="str">
            <v>0433</v>
          </cell>
          <cell r="E41" t="str">
            <v>Q</v>
          </cell>
          <cell r="F41">
            <v>4</v>
          </cell>
        </row>
        <row r="42">
          <cell r="A42" t="str">
            <v>995000433</v>
          </cell>
          <cell r="B42">
            <v>99</v>
          </cell>
          <cell r="C42">
            <v>500</v>
          </cell>
          <cell r="D42" t="str">
            <v>0433</v>
          </cell>
          <cell r="E42" t="str">
            <v>D</v>
          </cell>
          <cell r="F42">
            <v>1</v>
          </cell>
        </row>
        <row r="43">
          <cell r="A43" t="str">
            <v>995010433</v>
          </cell>
          <cell r="B43">
            <v>99</v>
          </cell>
          <cell r="C43">
            <v>501</v>
          </cell>
          <cell r="D43" t="str">
            <v>0433</v>
          </cell>
          <cell r="E43" t="str">
            <v>Q</v>
          </cell>
          <cell r="F43">
            <v>1</v>
          </cell>
        </row>
        <row r="44">
          <cell r="A44" t="str">
            <v>996010433</v>
          </cell>
          <cell r="B44">
            <v>99</v>
          </cell>
          <cell r="C44">
            <v>601</v>
          </cell>
          <cell r="D44" t="str">
            <v>0433</v>
          </cell>
          <cell r="E44" t="str">
            <v>Q</v>
          </cell>
          <cell r="F44">
            <v>5</v>
          </cell>
        </row>
        <row r="45">
          <cell r="A45" t="str">
            <v>996020433</v>
          </cell>
          <cell r="B45">
            <v>99</v>
          </cell>
          <cell r="C45">
            <v>602</v>
          </cell>
          <cell r="D45" t="str">
            <v>0433</v>
          </cell>
          <cell r="E45" t="str">
            <v>R</v>
          </cell>
          <cell r="F45">
            <v>6</v>
          </cell>
        </row>
        <row r="46">
          <cell r="A46" t="str">
            <v>996030433</v>
          </cell>
          <cell r="B46">
            <v>99</v>
          </cell>
          <cell r="C46">
            <v>603</v>
          </cell>
          <cell r="D46" t="str">
            <v>0433</v>
          </cell>
          <cell r="E46" t="str">
            <v>S</v>
          </cell>
          <cell r="F46">
            <v>6</v>
          </cell>
        </row>
        <row r="47">
          <cell r="A47" t="str">
            <v>092000433</v>
          </cell>
          <cell r="B47" t="str">
            <v>09</v>
          </cell>
          <cell r="C47">
            <v>200</v>
          </cell>
          <cell r="D47" t="str">
            <v>0433</v>
          </cell>
          <cell r="E47" t="str">
            <v>Q</v>
          </cell>
          <cell r="F47">
            <v>4</v>
          </cell>
        </row>
        <row r="48">
          <cell r="A48" t="str">
            <v>093000433</v>
          </cell>
          <cell r="B48" t="str">
            <v>09</v>
          </cell>
          <cell r="C48">
            <v>300</v>
          </cell>
          <cell r="D48" t="str">
            <v>0433</v>
          </cell>
          <cell r="E48" t="str">
            <v>Q</v>
          </cell>
          <cell r="F48">
            <v>4</v>
          </cell>
        </row>
        <row r="49">
          <cell r="A49" t="str">
            <v>095000433</v>
          </cell>
          <cell r="B49" t="str">
            <v>09</v>
          </cell>
          <cell r="C49">
            <v>500</v>
          </cell>
          <cell r="D49" t="str">
            <v>0433</v>
          </cell>
          <cell r="E49" t="str">
            <v>D</v>
          </cell>
          <cell r="F49">
            <v>1</v>
          </cell>
        </row>
        <row r="50">
          <cell r="A50" t="str">
            <v>095010433</v>
          </cell>
          <cell r="B50" t="str">
            <v>09</v>
          </cell>
          <cell r="C50">
            <v>501</v>
          </cell>
          <cell r="D50" t="str">
            <v>0433</v>
          </cell>
          <cell r="E50" t="str">
            <v>Q</v>
          </cell>
          <cell r="F50">
            <v>1</v>
          </cell>
        </row>
        <row r="51">
          <cell r="A51" t="str">
            <v>096010433</v>
          </cell>
          <cell r="B51" t="str">
            <v>09</v>
          </cell>
          <cell r="C51">
            <v>601</v>
          </cell>
          <cell r="D51" t="str">
            <v>0433</v>
          </cell>
          <cell r="E51" t="str">
            <v>Q</v>
          </cell>
          <cell r="F51">
            <v>5</v>
          </cell>
        </row>
        <row r="52">
          <cell r="A52" t="str">
            <v>096020433</v>
          </cell>
          <cell r="B52" t="str">
            <v>09</v>
          </cell>
          <cell r="C52">
            <v>602</v>
          </cell>
          <cell r="D52" t="str">
            <v>0433</v>
          </cell>
          <cell r="E52" t="str">
            <v>R</v>
          </cell>
          <cell r="F52">
            <v>6</v>
          </cell>
        </row>
        <row r="53">
          <cell r="A53" t="str">
            <v>096030433</v>
          </cell>
          <cell r="B53" t="str">
            <v>09</v>
          </cell>
          <cell r="C53">
            <v>603</v>
          </cell>
          <cell r="D53" t="str">
            <v>0433</v>
          </cell>
          <cell r="E53" t="str">
            <v>S</v>
          </cell>
          <cell r="F53">
            <v>6</v>
          </cell>
        </row>
        <row r="54">
          <cell r="A54" t="str">
            <v>992000461</v>
          </cell>
          <cell r="B54">
            <v>99</v>
          </cell>
          <cell r="C54">
            <v>200</v>
          </cell>
          <cell r="D54" t="str">
            <v>0461</v>
          </cell>
          <cell r="E54" t="str">
            <v>Q</v>
          </cell>
          <cell r="F54">
            <v>4</v>
          </cell>
        </row>
        <row r="55">
          <cell r="A55" t="str">
            <v>993000461</v>
          </cell>
          <cell r="B55">
            <v>99</v>
          </cell>
          <cell r="C55">
            <v>300</v>
          </cell>
          <cell r="D55" t="str">
            <v>0461</v>
          </cell>
          <cell r="E55" t="str">
            <v>Q</v>
          </cell>
          <cell r="F55">
            <v>4</v>
          </cell>
        </row>
        <row r="56">
          <cell r="A56" t="str">
            <v>994000461</v>
          </cell>
          <cell r="B56">
            <v>99</v>
          </cell>
          <cell r="C56">
            <v>400</v>
          </cell>
          <cell r="D56" t="str">
            <v>0461</v>
          </cell>
          <cell r="E56" t="str">
            <v>M</v>
          </cell>
          <cell r="F56">
            <v>5</v>
          </cell>
        </row>
        <row r="57">
          <cell r="A57" t="str">
            <v>995000461</v>
          </cell>
          <cell r="B57">
            <v>99</v>
          </cell>
          <cell r="C57">
            <v>500</v>
          </cell>
          <cell r="D57" t="str">
            <v>0461</v>
          </cell>
          <cell r="E57" t="str">
            <v>O</v>
          </cell>
          <cell r="F57">
            <v>6</v>
          </cell>
        </row>
        <row r="58">
          <cell r="A58" t="str">
            <v>995010461</v>
          </cell>
          <cell r="B58">
            <v>99</v>
          </cell>
          <cell r="C58">
            <v>501</v>
          </cell>
          <cell r="D58" t="str">
            <v>0461</v>
          </cell>
          <cell r="E58" t="str">
            <v>Q</v>
          </cell>
          <cell r="F58">
            <v>2</v>
          </cell>
        </row>
        <row r="59">
          <cell r="A59" t="str">
            <v>996000461</v>
          </cell>
          <cell r="B59">
            <v>99</v>
          </cell>
          <cell r="C59">
            <v>600</v>
          </cell>
          <cell r="D59" t="str">
            <v>0461</v>
          </cell>
          <cell r="E59" t="str">
            <v>O</v>
          </cell>
          <cell r="F59">
            <v>5</v>
          </cell>
        </row>
        <row r="60">
          <cell r="A60" t="str">
            <v>996010461</v>
          </cell>
          <cell r="B60">
            <v>99</v>
          </cell>
          <cell r="C60">
            <v>601</v>
          </cell>
          <cell r="D60" t="str">
            <v>0461</v>
          </cell>
          <cell r="E60" t="str">
            <v>Q</v>
          </cell>
          <cell r="F60">
            <v>5</v>
          </cell>
        </row>
        <row r="61">
          <cell r="A61" t="str">
            <v>996020461</v>
          </cell>
          <cell r="B61">
            <v>99</v>
          </cell>
          <cell r="C61">
            <v>602</v>
          </cell>
          <cell r="D61" t="str">
            <v>0461</v>
          </cell>
          <cell r="E61" t="str">
            <v>R</v>
          </cell>
          <cell r="F61">
            <v>6</v>
          </cell>
        </row>
        <row r="62">
          <cell r="A62" t="str">
            <v>996030461</v>
          </cell>
          <cell r="B62">
            <v>99</v>
          </cell>
          <cell r="C62">
            <v>603</v>
          </cell>
          <cell r="D62" t="str">
            <v>0461</v>
          </cell>
          <cell r="E62" t="str">
            <v>S</v>
          </cell>
          <cell r="F62">
            <v>6</v>
          </cell>
        </row>
        <row r="63">
          <cell r="A63" t="str">
            <v>092000461</v>
          </cell>
          <cell r="B63" t="str">
            <v>09</v>
          </cell>
          <cell r="C63">
            <v>200</v>
          </cell>
          <cell r="D63" t="str">
            <v>0461</v>
          </cell>
          <cell r="E63" t="str">
            <v>Q</v>
          </cell>
          <cell r="F63">
            <v>4</v>
          </cell>
        </row>
        <row r="64">
          <cell r="A64" t="str">
            <v>093000461</v>
          </cell>
          <cell r="B64" t="str">
            <v>09</v>
          </cell>
          <cell r="C64">
            <v>300</v>
          </cell>
          <cell r="D64" t="str">
            <v>0461</v>
          </cell>
          <cell r="E64" t="str">
            <v>Q</v>
          </cell>
          <cell r="F64">
            <v>4</v>
          </cell>
        </row>
        <row r="65">
          <cell r="A65" t="str">
            <v>094000461</v>
          </cell>
          <cell r="B65" t="str">
            <v>09</v>
          </cell>
          <cell r="C65">
            <v>400</v>
          </cell>
          <cell r="D65" t="str">
            <v>0461</v>
          </cell>
          <cell r="E65" t="str">
            <v>M</v>
          </cell>
          <cell r="F65">
            <v>5</v>
          </cell>
        </row>
        <row r="66">
          <cell r="A66" t="str">
            <v>095000461</v>
          </cell>
          <cell r="B66" t="str">
            <v>09</v>
          </cell>
          <cell r="C66">
            <v>500</v>
          </cell>
          <cell r="D66" t="str">
            <v>0461</v>
          </cell>
          <cell r="E66" t="str">
            <v>O</v>
          </cell>
          <cell r="F66">
            <v>6</v>
          </cell>
        </row>
        <row r="67">
          <cell r="A67" t="str">
            <v>095010461</v>
          </cell>
          <cell r="B67" t="str">
            <v>09</v>
          </cell>
          <cell r="C67">
            <v>501</v>
          </cell>
          <cell r="D67" t="str">
            <v>0461</v>
          </cell>
          <cell r="E67" t="str">
            <v>Q</v>
          </cell>
          <cell r="F67">
            <v>2</v>
          </cell>
        </row>
        <row r="68">
          <cell r="A68" t="str">
            <v>096000461</v>
          </cell>
          <cell r="B68" t="str">
            <v>09</v>
          </cell>
          <cell r="C68">
            <v>600</v>
          </cell>
          <cell r="D68" t="str">
            <v>0461</v>
          </cell>
          <cell r="E68" t="str">
            <v>O</v>
          </cell>
          <cell r="F68">
            <v>5</v>
          </cell>
        </row>
        <row r="69">
          <cell r="A69" t="str">
            <v>096010461</v>
          </cell>
          <cell r="B69" t="str">
            <v>09</v>
          </cell>
          <cell r="C69">
            <v>601</v>
          </cell>
          <cell r="D69" t="str">
            <v>0461</v>
          </cell>
          <cell r="E69" t="str">
            <v>Q</v>
          </cell>
          <cell r="F69">
            <v>5</v>
          </cell>
        </row>
        <row r="70">
          <cell r="A70" t="str">
            <v>096020461</v>
          </cell>
          <cell r="B70" t="str">
            <v>09</v>
          </cell>
          <cell r="C70">
            <v>602</v>
          </cell>
          <cell r="D70" t="str">
            <v>0461</v>
          </cell>
          <cell r="E70" t="str">
            <v>R</v>
          </cell>
          <cell r="F70">
            <v>6</v>
          </cell>
        </row>
        <row r="71">
          <cell r="A71" t="str">
            <v>096030461</v>
          </cell>
          <cell r="B71" t="str">
            <v>09</v>
          </cell>
          <cell r="C71">
            <v>603</v>
          </cell>
          <cell r="D71" t="str">
            <v>0461</v>
          </cell>
          <cell r="E71" t="str">
            <v>S</v>
          </cell>
          <cell r="F71">
            <v>6</v>
          </cell>
        </row>
        <row r="72">
          <cell r="A72" t="str">
            <v>992000500</v>
          </cell>
          <cell r="B72">
            <v>99</v>
          </cell>
          <cell r="C72">
            <v>200</v>
          </cell>
          <cell r="D72" t="str">
            <v>0500</v>
          </cell>
          <cell r="E72" t="str">
            <v>Q</v>
          </cell>
          <cell r="F72">
            <v>4</v>
          </cell>
        </row>
        <row r="73">
          <cell r="A73" t="str">
            <v>993000500</v>
          </cell>
          <cell r="B73">
            <v>99</v>
          </cell>
          <cell r="C73">
            <v>300</v>
          </cell>
          <cell r="D73" t="str">
            <v>0500</v>
          </cell>
          <cell r="E73" t="str">
            <v>Q</v>
          </cell>
          <cell r="F73">
            <v>4</v>
          </cell>
        </row>
        <row r="74">
          <cell r="A74" t="str">
            <v>995000500</v>
          </cell>
          <cell r="B74">
            <v>99</v>
          </cell>
          <cell r="C74">
            <v>500</v>
          </cell>
          <cell r="D74" t="str">
            <v>0500</v>
          </cell>
          <cell r="E74" t="str">
            <v>D</v>
          </cell>
          <cell r="F74">
            <v>1</v>
          </cell>
        </row>
        <row r="75">
          <cell r="A75" t="str">
            <v>995010500</v>
          </cell>
          <cell r="B75">
            <v>99</v>
          </cell>
          <cell r="C75">
            <v>501</v>
          </cell>
          <cell r="D75" t="str">
            <v>0500</v>
          </cell>
          <cell r="E75" t="str">
            <v>Q</v>
          </cell>
          <cell r="F75">
            <v>1</v>
          </cell>
        </row>
        <row r="76">
          <cell r="A76" t="str">
            <v>996010500</v>
          </cell>
          <cell r="B76">
            <v>99</v>
          </cell>
          <cell r="C76">
            <v>601</v>
          </cell>
          <cell r="D76" t="str">
            <v>0500</v>
          </cell>
          <cell r="E76" t="str">
            <v>Q</v>
          </cell>
          <cell r="F76">
            <v>5</v>
          </cell>
        </row>
        <row r="77">
          <cell r="A77" t="str">
            <v>996020500</v>
          </cell>
          <cell r="B77">
            <v>99</v>
          </cell>
          <cell r="C77">
            <v>602</v>
          </cell>
          <cell r="D77" t="str">
            <v>0500</v>
          </cell>
          <cell r="E77" t="str">
            <v>R</v>
          </cell>
          <cell r="F77">
            <v>6</v>
          </cell>
        </row>
        <row r="78">
          <cell r="A78" t="str">
            <v>996030500</v>
          </cell>
          <cell r="B78">
            <v>99</v>
          </cell>
          <cell r="C78">
            <v>603</v>
          </cell>
          <cell r="D78" t="str">
            <v>0500</v>
          </cell>
          <cell r="E78" t="str">
            <v>S</v>
          </cell>
          <cell r="F78">
            <v>6</v>
          </cell>
        </row>
        <row r="79">
          <cell r="A79" t="str">
            <v>092000500</v>
          </cell>
          <cell r="B79" t="str">
            <v>09</v>
          </cell>
          <cell r="C79">
            <v>200</v>
          </cell>
          <cell r="D79" t="str">
            <v>0500</v>
          </cell>
          <cell r="E79" t="str">
            <v>Q</v>
          </cell>
          <cell r="F79">
            <v>4</v>
          </cell>
        </row>
        <row r="80">
          <cell r="A80" t="str">
            <v>093000500</v>
          </cell>
          <cell r="B80" t="str">
            <v>09</v>
          </cell>
          <cell r="C80">
            <v>300</v>
          </cell>
          <cell r="D80" t="str">
            <v>0500</v>
          </cell>
          <cell r="E80" t="str">
            <v>Q</v>
          </cell>
          <cell r="F80">
            <v>4</v>
          </cell>
        </row>
        <row r="81">
          <cell r="A81" t="str">
            <v>095000500</v>
          </cell>
          <cell r="B81" t="str">
            <v>09</v>
          </cell>
          <cell r="C81">
            <v>500</v>
          </cell>
          <cell r="D81" t="str">
            <v>0500</v>
          </cell>
          <cell r="E81" t="str">
            <v>D</v>
          </cell>
          <cell r="F81">
            <v>1</v>
          </cell>
        </row>
        <row r="82">
          <cell r="A82" t="str">
            <v>095010500</v>
          </cell>
          <cell r="B82" t="str">
            <v>09</v>
          </cell>
          <cell r="C82">
            <v>501</v>
          </cell>
          <cell r="D82" t="str">
            <v>0500</v>
          </cell>
          <cell r="E82" t="str">
            <v>Q</v>
          </cell>
          <cell r="F82">
            <v>1</v>
          </cell>
        </row>
        <row r="83">
          <cell r="A83" t="str">
            <v>096010500</v>
          </cell>
          <cell r="B83" t="str">
            <v>09</v>
          </cell>
          <cell r="C83">
            <v>601</v>
          </cell>
          <cell r="D83" t="str">
            <v>0500</v>
          </cell>
          <cell r="E83" t="str">
            <v>Q</v>
          </cell>
          <cell r="F83">
            <v>5</v>
          </cell>
        </row>
        <row r="84">
          <cell r="A84" t="str">
            <v>096020500</v>
          </cell>
          <cell r="B84" t="str">
            <v>09</v>
          </cell>
          <cell r="C84">
            <v>602</v>
          </cell>
          <cell r="D84" t="str">
            <v>0500</v>
          </cell>
          <cell r="E84" t="str">
            <v>R</v>
          </cell>
          <cell r="F84">
            <v>6</v>
          </cell>
        </row>
        <row r="85">
          <cell r="A85" t="str">
            <v>096030500</v>
          </cell>
          <cell r="B85" t="str">
            <v>09</v>
          </cell>
          <cell r="C85">
            <v>603</v>
          </cell>
          <cell r="D85" t="str">
            <v>0500</v>
          </cell>
          <cell r="E85" t="str">
            <v>S</v>
          </cell>
          <cell r="F85">
            <v>6</v>
          </cell>
        </row>
        <row r="86">
          <cell r="A86" t="str">
            <v>992000501</v>
          </cell>
          <cell r="B86">
            <v>99</v>
          </cell>
          <cell r="C86">
            <v>200</v>
          </cell>
          <cell r="D86" t="str">
            <v>0501</v>
          </cell>
          <cell r="E86" t="str">
            <v>Q</v>
          </cell>
          <cell r="F86">
            <v>4</v>
          </cell>
        </row>
        <row r="87">
          <cell r="A87" t="str">
            <v>993000501</v>
          </cell>
          <cell r="B87">
            <v>99</v>
          </cell>
          <cell r="C87">
            <v>300</v>
          </cell>
          <cell r="D87" t="str">
            <v>0501</v>
          </cell>
          <cell r="E87" t="str">
            <v>Q</v>
          </cell>
          <cell r="F87">
            <v>4</v>
          </cell>
        </row>
        <row r="88">
          <cell r="A88" t="str">
            <v>995000501</v>
          </cell>
          <cell r="B88">
            <v>99</v>
          </cell>
          <cell r="C88">
            <v>500</v>
          </cell>
          <cell r="D88" t="str">
            <v>0501</v>
          </cell>
          <cell r="E88" t="str">
            <v>A</v>
          </cell>
          <cell r="F88">
            <v>1</v>
          </cell>
        </row>
        <row r="89">
          <cell r="A89" t="str">
            <v>995010501</v>
          </cell>
          <cell r="B89">
            <v>99</v>
          </cell>
          <cell r="C89">
            <v>501</v>
          </cell>
          <cell r="D89" t="str">
            <v>0501</v>
          </cell>
          <cell r="E89" t="str">
            <v>Q</v>
          </cell>
          <cell r="F89">
            <v>1</v>
          </cell>
        </row>
        <row r="90">
          <cell r="A90" t="str">
            <v>996010501</v>
          </cell>
          <cell r="B90">
            <v>99</v>
          </cell>
          <cell r="C90">
            <v>601</v>
          </cell>
          <cell r="D90" t="str">
            <v>0501</v>
          </cell>
          <cell r="E90" t="str">
            <v>Q</v>
          </cell>
          <cell r="F90">
            <v>5</v>
          </cell>
        </row>
        <row r="91">
          <cell r="A91" t="str">
            <v>996020501</v>
          </cell>
          <cell r="B91">
            <v>99</v>
          </cell>
          <cell r="C91">
            <v>602</v>
          </cell>
          <cell r="D91" t="str">
            <v>0501</v>
          </cell>
          <cell r="E91" t="str">
            <v>R</v>
          </cell>
          <cell r="F91">
            <v>6</v>
          </cell>
        </row>
        <row r="92">
          <cell r="A92" t="str">
            <v>996030501</v>
          </cell>
          <cell r="B92">
            <v>99</v>
          </cell>
          <cell r="C92">
            <v>603</v>
          </cell>
          <cell r="D92" t="str">
            <v>0501</v>
          </cell>
          <cell r="E92" t="str">
            <v>S</v>
          </cell>
          <cell r="F92">
            <v>6</v>
          </cell>
        </row>
        <row r="93">
          <cell r="A93" t="str">
            <v>092000501</v>
          </cell>
          <cell r="B93" t="str">
            <v>09</v>
          </cell>
          <cell r="C93">
            <v>200</v>
          </cell>
          <cell r="D93" t="str">
            <v>0501</v>
          </cell>
          <cell r="E93" t="str">
            <v>Q</v>
          </cell>
          <cell r="F93">
            <v>4</v>
          </cell>
        </row>
        <row r="94">
          <cell r="A94" t="str">
            <v>093000501</v>
          </cell>
          <cell r="B94" t="str">
            <v>09</v>
          </cell>
          <cell r="C94">
            <v>300</v>
          </cell>
          <cell r="D94" t="str">
            <v>0501</v>
          </cell>
          <cell r="E94" t="str">
            <v>Q</v>
          </cell>
          <cell r="F94">
            <v>4</v>
          </cell>
        </row>
        <row r="95">
          <cell r="A95" t="str">
            <v>095000501</v>
          </cell>
          <cell r="B95" t="str">
            <v>09</v>
          </cell>
          <cell r="C95">
            <v>500</v>
          </cell>
          <cell r="D95" t="str">
            <v>0501</v>
          </cell>
          <cell r="E95" t="str">
            <v>A</v>
          </cell>
          <cell r="F95">
            <v>1</v>
          </cell>
        </row>
        <row r="96">
          <cell r="A96" t="str">
            <v>095010501</v>
          </cell>
          <cell r="B96" t="str">
            <v>09</v>
          </cell>
          <cell r="C96">
            <v>501</v>
          </cell>
          <cell r="D96" t="str">
            <v>0501</v>
          </cell>
          <cell r="E96" t="str">
            <v>Q</v>
          </cell>
          <cell r="F96">
            <v>1</v>
          </cell>
        </row>
        <row r="97">
          <cell r="A97" t="str">
            <v>096010501</v>
          </cell>
          <cell r="B97" t="str">
            <v>09</v>
          </cell>
          <cell r="C97">
            <v>601</v>
          </cell>
          <cell r="D97" t="str">
            <v>0501</v>
          </cell>
          <cell r="E97" t="str">
            <v>Q</v>
          </cell>
          <cell r="F97">
            <v>5</v>
          </cell>
        </row>
        <row r="98">
          <cell r="A98" t="str">
            <v>096020501</v>
          </cell>
          <cell r="B98" t="str">
            <v>09</v>
          </cell>
          <cell r="C98">
            <v>602</v>
          </cell>
          <cell r="D98" t="str">
            <v>0501</v>
          </cell>
          <cell r="E98" t="str">
            <v>R</v>
          </cell>
          <cell r="F98">
            <v>6</v>
          </cell>
        </row>
        <row r="99">
          <cell r="A99" t="str">
            <v>096030501</v>
          </cell>
          <cell r="B99" t="str">
            <v>09</v>
          </cell>
          <cell r="C99">
            <v>603</v>
          </cell>
          <cell r="D99" t="str">
            <v>0501</v>
          </cell>
          <cell r="E99" t="str">
            <v>S</v>
          </cell>
          <cell r="F99">
            <v>6</v>
          </cell>
        </row>
        <row r="100">
          <cell r="A100" t="str">
            <v>992000502</v>
          </cell>
          <cell r="B100">
            <v>99</v>
          </cell>
          <cell r="C100">
            <v>200</v>
          </cell>
          <cell r="D100" t="str">
            <v>0502</v>
          </cell>
          <cell r="E100" t="str">
            <v>Q</v>
          </cell>
          <cell r="F100">
            <v>4</v>
          </cell>
        </row>
        <row r="101">
          <cell r="A101" t="str">
            <v>993000502</v>
          </cell>
          <cell r="B101">
            <v>99</v>
          </cell>
          <cell r="C101">
            <v>300</v>
          </cell>
          <cell r="D101" t="str">
            <v>0502</v>
          </cell>
          <cell r="E101" t="str">
            <v>Q</v>
          </cell>
          <cell r="F101">
            <v>4</v>
          </cell>
        </row>
        <row r="102">
          <cell r="A102" t="str">
            <v>994000502</v>
          </cell>
          <cell r="B102">
            <v>99</v>
          </cell>
          <cell r="C102">
            <v>400</v>
          </cell>
          <cell r="D102" t="str">
            <v>0502</v>
          </cell>
          <cell r="E102" t="str">
            <v>M</v>
          </cell>
          <cell r="F102">
            <v>5</v>
          </cell>
        </row>
        <row r="103">
          <cell r="A103" t="str">
            <v>995000502</v>
          </cell>
          <cell r="B103">
            <v>99</v>
          </cell>
          <cell r="C103">
            <v>500</v>
          </cell>
          <cell r="D103" t="str">
            <v>0502</v>
          </cell>
          <cell r="E103" t="str">
            <v>D</v>
          </cell>
          <cell r="F103">
            <v>1</v>
          </cell>
        </row>
        <row r="104">
          <cell r="A104" t="str">
            <v>995010502</v>
          </cell>
          <cell r="B104">
            <v>99</v>
          </cell>
          <cell r="C104">
            <v>501</v>
          </cell>
          <cell r="D104" t="str">
            <v>0502</v>
          </cell>
          <cell r="E104" t="str">
            <v>Q</v>
          </cell>
          <cell r="F104">
            <v>1</v>
          </cell>
        </row>
        <row r="105">
          <cell r="A105" t="str">
            <v>996010502</v>
          </cell>
          <cell r="B105">
            <v>99</v>
          </cell>
          <cell r="C105">
            <v>601</v>
          </cell>
          <cell r="D105" t="str">
            <v>0502</v>
          </cell>
          <cell r="E105" t="str">
            <v>Q</v>
          </cell>
          <cell r="F105">
            <v>5</v>
          </cell>
        </row>
        <row r="106">
          <cell r="A106" t="str">
            <v>996020502</v>
          </cell>
          <cell r="B106">
            <v>99</v>
          </cell>
          <cell r="C106">
            <v>602</v>
          </cell>
          <cell r="D106" t="str">
            <v>0502</v>
          </cell>
          <cell r="E106" t="str">
            <v>R</v>
          </cell>
          <cell r="F106">
            <v>6</v>
          </cell>
        </row>
        <row r="107">
          <cell r="A107" t="str">
            <v>996030502</v>
          </cell>
          <cell r="B107">
            <v>99</v>
          </cell>
          <cell r="C107">
            <v>603</v>
          </cell>
          <cell r="D107" t="str">
            <v>0502</v>
          </cell>
          <cell r="E107" t="str">
            <v>S</v>
          </cell>
          <cell r="F107">
            <v>6</v>
          </cell>
        </row>
        <row r="108">
          <cell r="A108" t="str">
            <v>996100502</v>
          </cell>
          <cell r="B108">
            <v>99</v>
          </cell>
          <cell r="C108">
            <v>610</v>
          </cell>
          <cell r="D108" t="str">
            <v>0502</v>
          </cell>
          <cell r="E108" t="str">
            <v>T</v>
          </cell>
          <cell r="F108">
            <v>5</v>
          </cell>
        </row>
        <row r="109">
          <cell r="A109" t="str">
            <v>092000502</v>
          </cell>
          <cell r="B109" t="str">
            <v>09</v>
          </cell>
          <cell r="C109">
            <v>200</v>
          </cell>
          <cell r="D109" t="str">
            <v>0502</v>
          </cell>
          <cell r="E109" t="str">
            <v>Q</v>
          </cell>
          <cell r="F109">
            <v>4</v>
          </cell>
        </row>
        <row r="110">
          <cell r="A110" t="str">
            <v>093000502</v>
          </cell>
          <cell r="B110" t="str">
            <v>09</v>
          </cell>
          <cell r="C110">
            <v>300</v>
          </cell>
          <cell r="D110" t="str">
            <v>0502</v>
          </cell>
          <cell r="E110" t="str">
            <v>Q</v>
          </cell>
          <cell r="F110">
            <v>4</v>
          </cell>
        </row>
        <row r="111">
          <cell r="A111" t="str">
            <v>095000502</v>
          </cell>
          <cell r="B111" t="str">
            <v>09</v>
          </cell>
          <cell r="C111">
            <v>500</v>
          </cell>
          <cell r="D111" t="str">
            <v>0502</v>
          </cell>
          <cell r="E111" t="str">
            <v>D</v>
          </cell>
          <cell r="F111">
            <v>1</v>
          </cell>
        </row>
        <row r="112">
          <cell r="A112" t="str">
            <v>095010502</v>
          </cell>
          <cell r="B112" t="str">
            <v>09</v>
          </cell>
          <cell r="C112">
            <v>501</v>
          </cell>
          <cell r="D112" t="str">
            <v>0502</v>
          </cell>
          <cell r="E112" t="str">
            <v>Q</v>
          </cell>
          <cell r="F112">
            <v>1</v>
          </cell>
        </row>
        <row r="113">
          <cell r="A113" t="str">
            <v>096010502</v>
          </cell>
          <cell r="B113" t="str">
            <v>09</v>
          </cell>
          <cell r="C113">
            <v>601</v>
          </cell>
          <cell r="D113" t="str">
            <v>0502</v>
          </cell>
          <cell r="E113" t="str">
            <v>Q</v>
          </cell>
          <cell r="F113">
            <v>5</v>
          </cell>
        </row>
        <row r="114">
          <cell r="A114" t="str">
            <v>096020502</v>
          </cell>
          <cell r="B114" t="str">
            <v>09</v>
          </cell>
          <cell r="C114">
            <v>602</v>
          </cell>
          <cell r="D114" t="str">
            <v>0502</v>
          </cell>
          <cell r="E114" t="str">
            <v>R</v>
          </cell>
          <cell r="F114">
            <v>6</v>
          </cell>
        </row>
        <row r="115">
          <cell r="A115" t="str">
            <v>096030502</v>
          </cell>
          <cell r="B115" t="str">
            <v>09</v>
          </cell>
          <cell r="C115">
            <v>603</v>
          </cell>
          <cell r="D115" t="str">
            <v>0502</v>
          </cell>
          <cell r="E115" t="str">
            <v>S</v>
          </cell>
          <cell r="F115">
            <v>6</v>
          </cell>
        </row>
        <row r="116">
          <cell r="A116" t="str">
            <v>992000504</v>
          </cell>
          <cell r="B116">
            <v>99</v>
          </cell>
          <cell r="C116">
            <v>200</v>
          </cell>
          <cell r="D116" t="str">
            <v>0504</v>
          </cell>
          <cell r="E116" t="str">
            <v>Q</v>
          </cell>
          <cell r="F116">
            <v>4</v>
          </cell>
        </row>
        <row r="117">
          <cell r="A117" t="str">
            <v>993000504</v>
          </cell>
          <cell r="B117">
            <v>99</v>
          </cell>
          <cell r="C117">
            <v>300</v>
          </cell>
          <cell r="D117" t="str">
            <v>0504</v>
          </cell>
          <cell r="E117" t="str">
            <v>Q</v>
          </cell>
          <cell r="F117">
            <v>4</v>
          </cell>
        </row>
        <row r="118">
          <cell r="A118" t="str">
            <v>995000504</v>
          </cell>
          <cell r="B118">
            <v>99</v>
          </cell>
          <cell r="C118">
            <v>500</v>
          </cell>
          <cell r="D118" t="str">
            <v>0504</v>
          </cell>
          <cell r="E118" t="str">
            <v>J</v>
          </cell>
          <cell r="F118">
            <v>1</v>
          </cell>
        </row>
        <row r="119">
          <cell r="A119" t="str">
            <v>995010504</v>
          </cell>
          <cell r="B119">
            <v>99</v>
          </cell>
          <cell r="C119">
            <v>501</v>
          </cell>
          <cell r="D119" t="str">
            <v>0504</v>
          </cell>
          <cell r="E119" t="str">
            <v>Q</v>
          </cell>
          <cell r="F119">
            <v>1</v>
          </cell>
        </row>
        <row r="120">
          <cell r="A120" t="str">
            <v>996010504</v>
          </cell>
          <cell r="B120">
            <v>99</v>
          </cell>
          <cell r="C120">
            <v>601</v>
          </cell>
          <cell r="D120" t="str">
            <v>0504</v>
          </cell>
          <cell r="E120" t="str">
            <v>Q</v>
          </cell>
          <cell r="F120">
            <v>5</v>
          </cell>
        </row>
        <row r="121">
          <cell r="A121" t="str">
            <v>996020504</v>
          </cell>
          <cell r="B121">
            <v>99</v>
          </cell>
          <cell r="C121">
            <v>602</v>
          </cell>
          <cell r="D121" t="str">
            <v>0504</v>
          </cell>
          <cell r="E121" t="str">
            <v>R</v>
          </cell>
          <cell r="F121">
            <v>6</v>
          </cell>
        </row>
        <row r="122">
          <cell r="A122" t="str">
            <v>996030504</v>
          </cell>
          <cell r="B122">
            <v>99</v>
          </cell>
          <cell r="C122">
            <v>603</v>
          </cell>
          <cell r="D122" t="str">
            <v>0504</v>
          </cell>
          <cell r="E122" t="str">
            <v>S</v>
          </cell>
          <cell r="F122">
            <v>6</v>
          </cell>
        </row>
        <row r="123">
          <cell r="A123" t="str">
            <v>092000504</v>
          </cell>
          <cell r="B123" t="str">
            <v>09</v>
          </cell>
          <cell r="C123">
            <v>200</v>
          </cell>
          <cell r="D123" t="str">
            <v>0504</v>
          </cell>
          <cell r="E123" t="str">
            <v>Q</v>
          </cell>
          <cell r="F123">
            <v>4</v>
          </cell>
        </row>
        <row r="124">
          <cell r="A124" t="str">
            <v>093000504</v>
          </cell>
          <cell r="B124" t="str">
            <v>09</v>
          </cell>
          <cell r="C124">
            <v>300</v>
          </cell>
          <cell r="D124" t="str">
            <v>0504</v>
          </cell>
          <cell r="E124" t="str">
            <v>Q</v>
          </cell>
          <cell r="F124">
            <v>4</v>
          </cell>
        </row>
        <row r="125">
          <cell r="A125" t="str">
            <v>095000504</v>
          </cell>
          <cell r="B125" t="str">
            <v>09</v>
          </cell>
          <cell r="C125">
            <v>500</v>
          </cell>
          <cell r="D125" t="str">
            <v>0504</v>
          </cell>
          <cell r="E125" t="str">
            <v>J</v>
          </cell>
          <cell r="F125">
            <v>1</v>
          </cell>
        </row>
        <row r="126">
          <cell r="A126" t="str">
            <v>095010504</v>
          </cell>
          <cell r="B126" t="str">
            <v>09</v>
          </cell>
          <cell r="C126">
            <v>501</v>
          </cell>
          <cell r="D126" t="str">
            <v>0504</v>
          </cell>
          <cell r="E126" t="str">
            <v>Q</v>
          </cell>
          <cell r="F126">
            <v>1</v>
          </cell>
        </row>
        <row r="127">
          <cell r="A127" t="str">
            <v>096010504</v>
          </cell>
          <cell r="B127" t="str">
            <v>09</v>
          </cell>
          <cell r="C127">
            <v>601</v>
          </cell>
          <cell r="D127" t="str">
            <v>0504</v>
          </cell>
          <cell r="E127" t="str">
            <v>Q</v>
          </cell>
          <cell r="F127">
            <v>5</v>
          </cell>
        </row>
        <row r="128">
          <cell r="A128" t="str">
            <v>096020504</v>
          </cell>
          <cell r="B128" t="str">
            <v>09</v>
          </cell>
          <cell r="C128">
            <v>602</v>
          </cell>
          <cell r="D128" t="str">
            <v>0504</v>
          </cell>
          <cell r="E128" t="str">
            <v>R</v>
          </cell>
          <cell r="F128">
            <v>6</v>
          </cell>
        </row>
        <row r="129">
          <cell r="A129" t="str">
            <v>096030504</v>
          </cell>
          <cell r="B129" t="str">
            <v>09</v>
          </cell>
          <cell r="C129">
            <v>603</v>
          </cell>
          <cell r="D129" t="str">
            <v>0504</v>
          </cell>
          <cell r="E129" t="str">
            <v>S</v>
          </cell>
          <cell r="F129">
            <v>6</v>
          </cell>
        </row>
        <row r="130">
          <cell r="A130" t="str">
            <v>992000505</v>
          </cell>
          <cell r="B130">
            <v>99</v>
          </cell>
          <cell r="C130">
            <v>200</v>
          </cell>
          <cell r="D130" t="str">
            <v>0505</v>
          </cell>
          <cell r="E130" t="str">
            <v>Q</v>
          </cell>
          <cell r="F130">
            <v>4</v>
          </cell>
        </row>
        <row r="131">
          <cell r="A131" t="str">
            <v>993000505</v>
          </cell>
          <cell r="B131">
            <v>99</v>
          </cell>
          <cell r="C131">
            <v>300</v>
          </cell>
          <cell r="D131" t="str">
            <v>0505</v>
          </cell>
          <cell r="E131" t="str">
            <v>Q</v>
          </cell>
          <cell r="F131">
            <v>4</v>
          </cell>
        </row>
        <row r="132">
          <cell r="A132" t="str">
            <v>995000505</v>
          </cell>
          <cell r="B132">
            <v>99</v>
          </cell>
          <cell r="C132">
            <v>500</v>
          </cell>
          <cell r="D132" t="str">
            <v>0505</v>
          </cell>
          <cell r="E132" t="str">
            <v>A</v>
          </cell>
          <cell r="F132">
            <v>1</v>
          </cell>
        </row>
        <row r="133">
          <cell r="A133" t="str">
            <v>995010505</v>
          </cell>
          <cell r="B133">
            <v>99</v>
          </cell>
          <cell r="C133">
            <v>501</v>
          </cell>
          <cell r="D133" t="str">
            <v>0505</v>
          </cell>
          <cell r="E133" t="str">
            <v>Q</v>
          </cell>
          <cell r="F133">
            <v>1</v>
          </cell>
        </row>
        <row r="134">
          <cell r="A134" t="str">
            <v>996010505</v>
          </cell>
          <cell r="B134">
            <v>99</v>
          </cell>
          <cell r="C134">
            <v>601</v>
          </cell>
          <cell r="D134" t="str">
            <v>0505</v>
          </cell>
          <cell r="E134" t="str">
            <v>Q</v>
          </cell>
          <cell r="F134">
            <v>5</v>
          </cell>
        </row>
        <row r="135">
          <cell r="A135" t="str">
            <v>996020505</v>
          </cell>
          <cell r="B135">
            <v>99</v>
          </cell>
          <cell r="C135">
            <v>602</v>
          </cell>
          <cell r="D135" t="str">
            <v>0505</v>
          </cell>
          <cell r="E135" t="str">
            <v>R</v>
          </cell>
          <cell r="F135">
            <v>6</v>
          </cell>
        </row>
        <row r="136">
          <cell r="A136" t="str">
            <v>996030505</v>
          </cell>
          <cell r="B136">
            <v>99</v>
          </cell>
          <cell r="C136">
            <v>603</v>
          </cell>
          <cell r="D136" t="str">
            <v>0505</v>
          </cell>
          <cell r="E136" t="str">
            <v>S</v>
          </cell>
          <cell r="F136">
            <v>6</v>
          </cell>
        </row>
        <row r="137">
          <cell r="A137" t="str">
            <v>092000505</v>
          </cell>
          <cell r="B137" t="str">
            <v>09</v>
          </cell>
          <cell r="C137">
            <v>200</v>
          </cell>
          <cell r="D137" t="str">
            <v>0505</v>
          </cell>
          <cell r="E137" t="str">
            <v>Q</v>
          </cell>
          <cell r="F137">
            <v>4</v>
          </cell>
        </row>
        <row r="138">
          <cell r="A138" t="str">
            <v>093000505</v>
          </cell>
          <cell r="B138" t="str">
            <v>09</v>
          </cell>
          <cell r="C138">
            <v>300</v>
          </cell>
          <cell r="D138" t="str">
            <v>0505</v>
          </cell>
          <cell r="E138" t="str">
            <v>Q</v>
          </cell>
          <cell r="F138">
            <v>4</v>
          </cell>
        </row>
        <row r="139">
          <cell r="A139" t="str">
            <v>095000505</v>
          </cell>
          <cell r="B139" t="str">
            <v>09</v>
          </cell>
          <cell r="C139">
            <v>500</v>
          </cell>
          <cell r="D139" t="str">
            <v>0505</v>
          </cell>
          <cell r="E139" t="str">
            <v>A</v>
          </cell>
          <cell r="F139">
            <v>1</v>
          </cell>
        </row>
        <row r="140">
          <cell r="A140" t="str">
            <v>095010505</v>
          </cell>
          <cell r="B140" t="str">
            <v>09</v>
          </cell>
          <cell r="C140">
            <v>501</v>
          </cell>
          <cell r="D140" t="str">
            <v>0505</v>
          </cell>
          <cell r="E140" t="str">
            <v>Q</v>
          </cell>
          <cell r="F140">
            <v>1</v>
          </cell>
        </row>
        <row r="141">
          <cell r="A141" t="str">
            <v>096010505</v>
          </cell>
          <cell r="B141" t="str">
            <v>09</v>
          </cell>
          <cell r="C141">
            <v>601</v>
          </cell>
          <cell r="D141" t="str">
            <v>0505</v>
          </cell>
          <cell r="E141" t="str">
            <v>Q</v>
          </cell>
          <cell r="F141">
            <v>5</v>
          </cell>
        </row>
        <row r="142">
          <cell r="A142" t="str">
            <v>096020505</v>
          </cell>
          <cell r="B142" t="str">
            <v>09</v>
          </cell>
          <cell r="C142">
            <v>602</v>
          </cell>
          <cell r="D142" t="str">
            <v>0505</v>
          </cell>
          <cell r="E142" t="str">
            <v>R</v>
          </cell>
          <cell r="F142">
            <v>6</v>
          </cell>
        </row>
        <row r="143">
          <cell r="A143" t="str">
            <v>096030505</v>
          </cell>
          <cell r="B143" t="str">
            <v>09</v>
          </cell>
          <cell r="C143">
            <v>603</v>
          </cell>
          <cell r="D143" t="str">
            <v>0505</v>
          </cell>
          <cell r="E143" t="str">
            <v>S</v>
          </cell>
          <cell r="F143">
            <v>6</v>
          </cell>
        </row>
        <row r="144">
          <cell r="A144" t="str">
            <v>992000506</v>
          </cell>
          <cell r="B144" t="str">
            <v>99</v>
          </cell>
          <cell r="C144">
            <v>200</v>
          </cell>
          <cell r="D144" t="str">
            <v>0506</v>
          </cell>
          <cell r="E144" t="str">
            <v>Q</v>
          </cell>
          <cell r="F144">
            <v>4</v>
          </cell>
        </row>
        <row r="145">
          <cell r="A145" t="str">
            <v>993000506</v>
          </cell>
          <cell r="B145" t="str">
            <v>99</v>
          </cell>
          <cell r="C145">
            <v>300</v>
          </cell>
          <cell r="D145" t="str">
            <v>0506</v>
          </cell>
          <cell r="E145" t="str">
            <v>Q</v>
          </cell>
          <cell r="F145">
            <v>4</v>
          </cell>
        </row>
        <row r="146">
          <cell r="A146" t="str">
            <v>995000506</v>
          </cell>
          <cell r="B146" t="str">
            <v>99</v>
          </cell>
          <cell r="C146">
            <v>500</v>
          </cell>
          <cell r="D146" t="str">
            <v>0506</v>
          </cell>
          <cell r="E146" t="str">
            <v>D</v>
          </cell>
          <cell r="F146">
            <v>1</v>
          </cell>
        </row>
        <row r="147">
          <cell r="A147" t="str">
            <v>995010506</v>
          </cell>
          <cell r="B147" t="str">
            <v>99</v>
          </cell>
          <cell r="C147">
            <v>501</v>
          </cell>
          <cell r="D147" t="str">
            <v>0506</v>
          </cell>
          <cell r="E147" t="str">
            <v>Q</v>
          </cell>
          <cell r="F147">
            <v>1</v>
          </cell>
        </row>
        <row r="148">
          <cell r="A148" t="str">
            <v>996010506</v>
          </cell>
          <cell r="B148" t="str">
            <v>99</v>
          </cell>
          <cell r="C148">
            <v>601</v>
          </cell>
          <cell r="D148" t="str">
            <v>0506</v>
          </cell>
          <cell r="E148" t="str">
            <v>Q</v>
          </cell>
          <cell r="F148">
            <v>5</v>
          </cell>
        </row>
        <row r="149">
          <cell r="A149" t="str">
            <v>996020506</v>
          </cell>
          <cell r="B149" t="str">
            <v>99</v>
          </cell>
          <cell r="C149">
            <v>602</v>
          </cell>
          <cell r="D149" t="str">
            <v>0506</v>
          </cell>
          <cell r="E149" t="str">
            <v>R</v>
          </cell>
          <cell r="F149">
            <v>6</v>
          </cell>
        </row>
        <row r="150">
          <cell r="A150" t="str">
            <v>996030506</v>
          </cell>
          <cell r="B150" t="str">
            <v>99</v>
          </cell>
          <cell r="C150">
            <v>603</v>
          </cell>
          <cell r="D150" t="str">
            <v>0506</v>
          </cell>
          <cell r="E150" t="str">
            <v>S</v>
          </cell>
          <cell r="F150">
            <v>6</v>
          </cell>
        </row>
        <row r="151">
          <cell r="A151" t="str">
            <v>992000520</v>
          </cell>
          <cell r="B151">
            <v>99</v>
          </cell>
          <cell r="C151">
            <v>200</v>
          </cell>
          <cell r="D151" t="str">
            <v>0520</v>
          </cell>
          <cell r="E151" t="str">
            <v>Q</v>
          </cell>
          <cell r="F151">
            <v>4</v>
          </cell>
        </row>
        <row r="152">
          <cell r="A152" t="str">
            <v>993000520</v>
          </cell>
          <cell r="B152">
            <v>99</v>
          </cell>
          <cell r="C152">
            <v>300</v>
          </cell>
          <cell r="D152" t="str">
            <v>0520</v>
          </cell>
          <cell r="E152" t="str">
            <v>Q</v>
          </cell>
          <cell r="F152">
            <v>4</v>
          </cell>
        </row>
        <row r="153">
          <cell r="A153" t="str">
            <v>995000520</v>
          </cell>
          <cell r="B153">
            <v>99</v>
          </cell>
          <cell r="C153">
            <v>500</v>
          </cell>
          <cell r="D153" t="str">
            <v>0520</v>
          </cell>
          <cell r="E153" t="str">
            <v>A</v>
          </cell>
          <cell r="F153">
            <v>1</v>
          </cell>
        </row>
        <row r="154">
          <cell r="A154" t="str">
            <v>995010520</v>
          </cell>
          <cell r="B154">
            <v>99</v>
          </cell>
          <cell r="C154">
            <v>501</v>
          </cell>
          <cell r="D154" t="str">
            <v>0520</v>
          </cell>
          <cell r="E154" t="str">
            <v>Q</v>
          </cell>
          <cell r="F154">
            <v>1</v>
          </cell>
        </row>
        <row r="155">
          <cell r="A155" t="str">
            <v>996010520</v>
          </cell>
          <cell r="B155">
            <v>99</v>
          </cell>
          <cell r="C155">
            <v>601</v>
          </cell>
          <cell r="D155" t="str">
            <v>0520</v>
          </cell>
          <cell r="E155" t="str">
            <v>Q</v>
          </cell>
          <cell r="F155">
            <v>5</v>
          </cell>
        </row>
        <row r="156">
          <cell r="A156" t="str">
            <v>996020520</v>
          </cell>
          <cell r="B156">
            <v>99</v>
          </cell>
          <cell r="C156">
            <v>602</v>
          </cell>
          <cell r="D156" t="str">
            <v>0520</v>
          </cell>
          <cell r="E156" t="str">
            <v>R</v>
          </cell>
          <cell r="F156">
            <v>6</v>
          </cell>
        </row>
        <row r="157">
          <cell r="A157" t="str">
            <v>996030520</v>
          </cell>
          <cell r="B157">
            <v>99</v>
          </cell>
          <cell r="C157">
            <v>603</v>
          </cell>
          <cell r="D157" t="str">
            <v>0520</v>
          </cell>
          <cell r="E157" t="str">
            <v>S</v>
          </cell>
          <cell r="F157">
            <v>6</v>
          </cell>
        </row>
        <row r="158">
          <cell r="A158" t="str">
            <v>015000001</v>
          </cell>
          <cell r="B158" t="str">
            <v>01</v>
          </cell>
          <cell r="C158" t="str">
            <v>500</v>
          </cell>
          <cell r="D158" t="str">
            <v>0001</v>
          </cell>
          <cell r="E158" t="str">
            <v>Q</v>
          </cell>
          <cell r="F158">
            <v>3</v>
          </cell>
        </row>
        <row r="159">
          <cell r="A159" t="str">
            <v>015000520</v>
          </cell>
          <cell r="B159" t="str">
            <v>01</v>
          </cell>
          <cell r="C159" t="str">
            <v>500</v>
          </cell>
          <cell r="D159" t="str">
            <v>0520</v>
          </cell>
          <cell r="E159" t="str">
            <v>Q</v>
          </cell>
          <cell r="F159">
            <v>3</v>
          </cell>
        </row>
        <row r="160">
          <cell r="A160" t="str">
            <v>092000520</v>
          </cell>
          <cell r="B160" t="str">
            <v>09</v>
          </cell>
          <cell r="C160">
            <v>200</v>
          </cell>
          <cell r="D160" t="str">
            <v>0520</v>
          </cell>
          <cell r="E160" t="str">
            <v>Q</v>
          </cell>
          <cell r="F160">
            <v>4</v>
          </cell>
        </row>
        <row r="161">
          <cell r="A161" t="str">
            <v>093000520</v>
          </cell>
          <cell r="B161" t="str">
            <v>09</v>
          </cell>
          <cell r="C161">
            <v>300</v>
          </cell>
          <cell r="D161" t="str">
            <v>0520</v>
          </cell>
          <cell r="E161" t="str">
            <v>Q</v>
          </cell>
          <cell r="F161">
            <v>4</v>
          </cell>
        </row>
        <row r="162">
          <cell r="A162" t="str">
            <v>095000520</v>
          </cell>
          <cell r="B162" t="str">
            <v>09</v>
          </cell>
          <cell r="C162">
            <v>500</v>
          </cell>
          <cell r="D162" t="str">
            <v>0520</v>
          </cell>
          <cell r="E162" t="str">
            <v>A</v>
          </cell>
          <cell r="F162">
            <v>1</v>
          </cell>
        </row>
        <row r="163">
          <cell r="A163" t="str">
            <v>095010520</v>
          </cell>
          <cell r="B163" t="str">
            <v>09</v>
          </cell>
          <cell r="C163">
            <v>501</v>
          </cell>
          <cell r="D163" t="str">
            <v>0520</v>
          </cell>
          <cell r="E163" t="str">
            <v>Q</v>
          </cell>
          <cell r="F163">
            <v>1</v>
          </cell>
        </row>
        <row r="164">
          <cell r="A164" t="str">
            <v>096010520</v>
          </cell>
          <cell r="B164" t="str">
            <v>09</v>
          </cell>
          <cell r="C164">
            <v>601</v>
          </cell>
          <cell r="D164" t="str">
            <v>0520</v>
          </cell>
          <cell r="E164" t="str">
            <v>Q</v>
          </cell>
          <cell r="F164">
            <v>5</v>
          </cell>
        </row>
        <row r="165">
          <cell r="A165" t="str">
            <v>096020520</v>
          </cell>
          <cell r="B165" t="str">
            <v>09</v>
          </cell>
          <cell r="C165">
            <v>602</v>
          </cell>
          <cell r="D165" t="str">
            <v>0520</v>
          </cell>
          <cell r="E165" t="str">
            <v>R</v>
          </cell>
          <cell r="F165">
            <v>6</v>
          </cell>
        </row>
        <row r="166">
          <cell r="A166" t="str">
            <v>096030520</v>
          </cell>
          <cell r="B166" t="str">
            <v>09</v>
          </cell>
          <cell r="C166">
            <v>603</v>
          </cell>
          <cell r="D166" t="str">
            <v>0520</v>
          </cell>
          <cell r="E166" t="str">
            <v>S</v>
          </cell>
          <cell r="F166">
            <v>6</v>
          </cell>
        </row>
        <row r="167">
          <cell r="A167" t="str">
            <v>992000526</v>
          </cell>
          <cell r="B167">
            <v>99</v>
          </cell>
          <cell r="C167">
            <v>200</v>
          </cell>
          <cell r="D167" t="str">
            <v>0526</v>
          </cell>
          <cell r="E167" t="str">
            <v>Q</v>
          </cell>
          <cell r="F167">
            <v>4</v>
          </cell>
        </row>
        <row r="168">
          <cell r="A168" t="str">
            <v>993000526</v>
          </cell>
          <cell r="B168">
            <v>99</v>
          </cell>
          <cell r="C168">
            <v>300</v>
          </cell>
          <cell r="D168" t="str">
            <v>0526</v>
          </cell>
          <cell r="E168" t="str">
            <v>Q</v>
          </cell>
          <cell r="F168">
            <v>4</v>
          </cell>
        </row>
        <row r="169">
          <cell r="A169" t="str">
            <v>995000526</v>
          </cell>
          <cell r="B169">
            <v>99</v>
          </cell>
          <cell r="C169">
            <v>500</v>
          </cell>
          <cell r="D169" t="str">
            <v>0526</v>
          </cell>
          <cell r="E169" t="str">
            <v>A</v>
          </cell>
          <cell r="F169">
            <v>1</v>
          </cell>
        </row>
        <row r="170">
          <cell r="A170" t="str">
            <v>995010526</v>
          </cell>
          <cell r="B170">
            <v>99</v>
          </cell>
          <cell r="C170">
            <v>501</v>
          </cell>
          <cell r="D170" t="str">
            <v>0526</v>
          </cell>
          <cell r="E170" t="str">
            <v>Q</v>
          </cell>
          <cell r="F170">
            <v>1</v>
          </cell>
        </row>
        <row r="171">
          <cell r="A171" t="str">
            <v>996000526</v>
          </cell>
          <cell r="B171">
            <v>99</v>
          </cell>
          <cell r="C171">
            <v>600</v>
          </cell>
          <cell r="D171" t="str">
            <v>0526</v>
          </cell>
          <cell r="E171" t="str">
            <v>M</v>
          </cell>
          <cell r="F171">
            <v>5</v>
          </cell>
        </row>
        <row r="172">
          <cell r="A172" t="str">
            <v>996010526</v>
          </cell>
          <cell r="B172">
            <v>99</v>
          </cell>
          <cell r="C172">
            <v>601</v>
          </cell>
          <cell r="D172" t="str">
            <v>0526</v>
          </cell>
          <cell r="E172" t="str">
            <v>Q</v>
          </cell>
          <cell r="F172">
            <v>5</v>
          </cell>
        </row>
        <row r="173">
          <cell r="A173" t="str">
            <v>996020526</v>
          </cell>
          <cell r="B173">
            <v>99</v>
          </cell>
          <cell r="C173">
            <v>602</v>
          </cell>
          <cell r="D173" t="str">
            <v>0526</v>
          </cell>
          <cell r="E173" t="str">
            <v>R</v>
          </cell>
          <cell r="F173">
            <v>6</v>
          </cell>
        </row>
        <row r="174">
          <cell r="A174" t="str">
            <v>996030526</v>
          </cell>
          <cell r="B174">
            <v>99</v>
          </cell>
          <cell r="C174">
            <v>603</v>
          </cell>
          <cell r="D174" t="str">
            <v>0526</v>
          </cell>
          <cell r="E174" t="str">
            <v>S</v>
          </cell>
          <cell r="F174">
            <v>6</v>
          </cell>
        </row>
        <row r="175">
          <cell r="A175" t="str">
            <v>996100526</v>
          </cell>
          <cell r="B175">
            <v>99</v>
          </cell>
          <cell r="C175">
            <v>610</v>
          </cell>
          <cell r="D175" t="str">
            <v>0526</v>
          </cell>
          <cell r="E175" t="str">
            <v>T</v>
          </cell>
          <cell r="F175">
            <v>5</v>
          </cell>
        </row>
        <row r="176">
          <cell r="A176" t="str">
            <v>092000526</v>
          </cell>
          <cell r="B176" t="str">
            <v>09</v>
          </cell>
          <cell r="C176">
            <v>200</v>
          </cell>
          <cell r="D176" t="str">
            <v>0526</v>
          </cell>
          <cell r="E176" t="str">
            <v>Q</v>
          </cell>
          <cell r="F176">
            <v>4</v>
          </cell>
        </row>
        <row r="177">
          <cell r="A177" t="str">
            <v>093000526</v>
          </cell>
          <cell r="B177" t="str">
            <v>09</v>
          </cell>
          <cell r="C177">
            <v>300</v>
          </cell>
          <cell r="D177" t="str">
            <v>0526</v>
          </cell>
          <cell r="E177" t="str">
            <v>Q</v>
          </cell>
          <cell r="F177">
            <v>4</v>
          </cell>
        </row>
        <row r="178">
          <cell r="A178" t="str">
            <v>095000526</v>
          </cell>
          <cell r="B178" t="str">
            <v>09</v>
          </cell>
          <cell r="C178">
            <v>500</v>
          </cell>
          <cell r="D178" t="str">
            <v>0526</v>
          </cell>
          <cell r="E178" t="str">
            <v>A</v>
          </cell>
          <cell r="F178">
            <v>1</v>
          </cell>
        </row>
        <row r="179">
          <cell r="A179" t="str">
            <v>095010526</v>
          </cell>
          <cell r="B179" t="str">
            <v>09</v>
          </cell>
          <cell r="C179">
            <v>501</v>
          </cell>
          <cell r="D179" t="str">
            <v>0526</v>
          </cell>
          <cell r="E179" t="str">
            <v>Q</v>
          </cell>
          <cell r="F179">
            <v>1</v>
          </cell>
        </row>
        <row r="180">
          <cell r="A180" t="str">
            <v>096010526</v>
          </cell>
          <cell r="B180" t="str">
            <v>09</v>
          </cell>
          <cell r="C180">
            <v>601</v>
          </cell>
          <cell r="D180" t="str">
            <v>0526</v>
          </cell>
          <cell r="E180" t="str">
            <v>Q</v>
          </cell>
          <cell r="F180">
            <v>5</v>
          </cell>
        </row>
        <row r="181">
          <cell r="A181" t="str">
            <v>096020526</v>
          </cell>
          <cell r="B181" t="str">
            <v>09</v>
          </cell>
          <cell r="C181">
            <v>602</v>
          </cell>
          <cell r="D181" t="str">
            <v>0526</v>
          </cell>
          <cell r="E181" t="str">
            <v>R</v>
          </cell>
          <cell r="F181">
            <v>6</v>
          </cell>
        </row>
        <row r="182">
          <cell r="A182" t="str">
            <v>096030526</v>
          </cell>
          <cell r="B182" t="str">
            <v>09</v>
          </cell>
          <cell r="C182">
            <v>603</v>
          </cell>
          <cell r="D182" t="str">
            <v>0526</v>
          </cell>
          <cell r="E182" t="str">
            <v>S</v>
          </cell>
          <cell r="F182">
            <v>6</v>
          </cell>
        </row>
        <row r="183">
          <cell r="A183" t="str">
            <v>992000527</v>
          </cell>
          <cell r="B183">
            <v>99</v>
          </cell>
          <cell r="C183">
            <v>200</v>
          </cell>
          <cell r="D183" t="str">
            <v>0527</v>
          </cell>
          <cell r="E183" t="str">
            <v>Q</v>
          </cell>
          <cell r="F183">
            <v>4</v>
          </cell>
        </row>
        <row r="184">
          <cell r="A184" t="str">
            <v>993000527</v>
          </cell>
          <cell r="B184">
            <v>99</v>
          </cell>
          <cell r="C184">
            <v>300</v>
          </cell>
          <cell r="D184" t="str">
            <v>0527</v>
          </cell>
          <cell r="E184" t="str">
            <v>Q</v>
          </cell>
          <cell r="F184">
            <v>4</v>
          </cell>
        </row>
        <row r="185">
          <cell r="A185" t="str">
            <v>994000527</v>
          </cell>
          <cell r="B185">
            <v>99</v>
          </cell>
          <cell r="C185">
            <v>400</v>
          </cell>
          <cell r="D185" t="str">
            <v>0527</v>
          </cell>
          <cell r="E185" t="str">
            <v>M</v>
          </cell>
          <cell r="F185">
            <v>5</v>
          </cell>
        </row>
        <row r="186">
          <cell r="A186" t="str">
            <v>995000527</v>
          </cell>
          <cell r="B186">
            <v>99</v>
          </cell>
          <cell r="C186">
            <v>500</v>
          </cell>
          <cell r="D186" t="str">
            <v>0527</v>
          </cell>
          <cell r="E186" t="str">
            <v>A</v>
          </cell>
          <cell r="F186">
            <v>1</v>
          </cell>
        </row>
        <row r="187">
          <cell r="A187" t="str">
            <v>995010527</v>
          </cell>
          <cell r="B187">
            <v>99</v>
          </cell>
          <cell r="C187">
            <v>501</v>
          </cell>
          <cell r="D187" t="str">
            <v>0527</v>
          </cell>
          <cell r="E187" t="str">
            <v>Q</v>
          </cell>
          <cell r="F187">
            <v>1</v>
          </cell>
        </row>
        <row r="188">
          <cell r="A188" t="str">
            <v>995090527</v>
          </cell>
          <cell r="B188">
            <v>99</v>
          </cell>
          <cell r="C188">
            <v>509</v>
          </cell>
          <cell r="D188" t="str">
            <v>0527</v>
          </cell>
          <cell r="E188" t="str">
            <v>G</v>
          </cell>
          <cell r="F188">
            <v>1</v>
          </cell>
        </row>
        <row r="189">
          <cell r="A189" t="str">
            <v>996000527</v>
          </cell>
          <cell r="B189">
            <v>99</v>
          </cell>
          <cell r="C189">
            <v>600</v>
          </cell>
          <cell r="D189" t="str">
            <v>0527</v>
          </cell>
          <cell r="E189" t="str">
            <v>M</v>
          </cell>
          <cell r="F189">
            <v>5</v>
          </cell>
        </row>
        <row r="190">
          <cell r="A190" t="str">
            <v>996010527</v>
          </cell>
          <cell r="B190">
            <v>99</v>
          </cell>
          <cell r="C190">
            <v>601</v>
          </cell>
          <cell r="D190" t="str">
            <v>0527</v>
          </cell>
          <cell r="E190" t="str">
            <v>Q</v>
          </cell>
          <cell r="F190">
            <v>5</v>
          </cell>
        </row>
        <row r="191">
          <cell r="A191" t="str">
            <v>996020527</v>
          </cell>
          <cell r="B191">
            <v>99</v>
          </cell>
          <cell r="C191">
            <v>602</v>
          </cell>
          <cell r="D191" t="str">
            <v>0527</v>
          </cell>
          <cell r="E191" t="str">
            <v>R</v>
          </cell>
          <cell r="F191">
            <v>6</v>
          </cell>
        </row>
        <row r="192">
          <cell r="A192" t="str">
            <v>996030527</v>
          </cell>
          <cell r="B192">
            <v>99</v>
          </cell>
          <cell r="C192">
            <v>603</v>
          </cell>
          <cell r="D192" t="str">
            <v>0527</v>
          </cell>
          <cell r="E192" t="str">
            <v>S</v>
          </cell>
          <cell r="F192">
            <v>6</v>
          </cell>
        </row>
        <row r="193">
          <cell r="A193" t="str">
            <v>996100527</v>
          </cell>
          <cell r="B193">
            <v>99</v>
          </cell>
          <cell r="C193">
            <v>610</v>
          </cell>
          <cell r="D193" t="str">
            <v>0527</v>
          </cell>
          <cell r="E193" t="str">
            <v>T</v>
          </cell>
          <cell r="F193">
            <v>5</v>
          </cell>
        </row>
        <row r="194">
          <cell r="A194" t="str">
            <v>092000527</v>
          </cell>
          <cell r="B194" t="str">
            <v>09</v>
          </cell>
          <cell r="C194">
            <v>200</v>
          </cell>
          <cell r="D194" t="str">
            <v>0527</v>
          </cell>
          <cell r="E194" t="str">
            <v>Q</v>
          </cell>
          <cell r="F194">
            <v>4</v>
          </cell>
        </row>
        <row r="195">
          <cell r="A195" t="str">
            <v>093000527</v>
          </cell>
          <cell r="B195" t="str">
            <v>09</v>
          </cell>
          <cell r="C195">
            <v>300</v>
          </cell>
          <cell r="D195" t="str">
            <v>0527</v>
          </cell>
          <cell r="E195" t="str">
            <v>Q</v>
          </cell>
          <cell r="F195">
            <v>4</v>
          </cell>
        </row>
        <row r="196">
          <cell r="A196" t="str">
            <v>095000527</v>
          </cell>
          <cell r="B196" t="str">
            <v>09</v>
          </cell>
          <cell r="C196">
            <v>500</v>
          </cell>
          <cell r="D196" t="str">
            <v>0527</v>
          </cell>
          <cell r="E196" t="str">
            <v>A</v>
          </cell>
          <cell r="F196">
            <v>1</v>
          </cell>
        </row>
        <row r="197">
          <cell r="A197" t="str">
            <v>095010527</v>
          </cell>
          <cell r="B197" t="str">
            <v>09</v>
          </cell>
          <cell r="C197">
            <v>501</v>
          </cell>
          <cell r="D197" t="str">
            <v>0527</v>
          </cell>
          <cell r="E197" t="str">
            <v>Q</v>
          </cell>
          <cell r="F197">
            <v>1</v>
          </cell>
        </row>
        <row r="198">
          <cell r="A198" t="str">
            <v>095090527</v>
          </cell>
          <cell r="B198" t="str">
            <v>09</v>
          </cell>
          <cell r="C198">
            <v>509</v>
          </cell>
          <cell r="D198" t="str">
            <v>0527</v>
          </cell>
          <cell r="E198" t="str">
            <v>G</v>
          </cell>
          <cell r="F198">
            <v>1</v>
          </cell>
        </row>
        <row r="199">
          <cell r="A199" t="str">
            <v>096010527</v>
          </cell>
          <cell r="B199" t="str">
            <v>09</v>
          </cell>
          <cell r="C199">
            <v>601</v>
          </cell>
          <cell r="D199" t="str">
            <v>0527</v>
          </cell>
          <cell r="E199" t="str">
            <v>Q</v>
          </cell>
          <cell r="F199">
            <v>5</v>
          </cell>
        </row>
        <row r="200">
          <cell r="A200" t="str">
            <v>096020527</v>
          </cell>
          <cell r="B200" t="str">
            <v>09</v>
          </cell>
          <cell r="C200">
            <v>602</v>
          </cell>
          <cell r="D200" t="str">
            <v>0527</v>
          </cell>
          <cell r="E200" t="str">
            <v>R</v>
          </cell>
          <cell r="F200">
            <v>6</v>
          </cell>
        </row>
        <row r="201">
          <cell r="A201" t="str">
            <v>096030527</v>
          </cell>
          <cell r="B201" t="str">
            <v>09</v>
          </cell>
          <cell r="C201">
            <v>603</v>
          </cell>
          <cell r="D201" t="str">
            <v>0527</v>
          </cell>
          <cell r="E201" t="str">
            <v>S</v>
          </cell>
          <cell r="F201">
            <v>6</v>
          </cell>
        </row>
        <row r="202">
          <cell r="A202" t="str">
            <v>992000528</v>
          </cell>
          <cell r="B202">
            <v>99</v>
          </cell>
          <cell r="C202">
            <v>200</v>
          </cell>
          <cell r="D202" t="str">
            <v>0528</v>
          </cell>
          <cell r="E202" t="str">
            <v>Q</v>
          </cell>
          <cell r="F202">
            <v>4</v>
          </cell>
        </row>
        <row r="203">
          <cell r="A203" t="str">
            <v>993000528</v>
          </cell>
          <cell r="B203">
            <v>99</v>
          </cell>
          <cell r="C203">
            <v>300</v>
          </cell>
          <cell r="D203" t="str">
            <v>0528</v>
          </cell>
          <cell r="E203" t="str">
            <v>Q</v>
          </cell>
          <cell r="F203">
            <v>4</v>
          </cell>
        </row>
        <row r="204">
          <cell r="A204" t="str">
            <v>995000528</v>
          </cell>
          <cell r="B204">
            <v>99</v>
          </cell>
          <cell r="C204">
            <v>500</v>
          </cell>
          <cell r="D204" t="str">
            <v>0528</v>
          </cell>
          <cell r="E204" t="str">
            <v>A</v>
          </cell>
          <cell r="F204">
            <v>1</v>
          </cell>
        </row>
        <row r="205">
          <cell r="A205" t="str">
            <v>995010528</v>
          </cell>
          <cell r="B205">
            <v>99</v>
          </cell>
          <cell r="C205">
            <v>501</v>
          </cell>
          <cell r="D205" t="str">
            <v>0528</v>
          </cell>
          <cell r="E205" t="str">
            <v>Q</v>
          </cell>
          <cell r="F205">
            <v>1</v>
          </cell>
        </row>
        <row r="206">
          <cell r="A206" t="str">
            <v>996010528</v>
          </cell>
          <cell r="B206">
            <v>99</v>
          </cell>
          <cell r="C206">
            <v>601</v>
          </cell>
          <cell r="D206" t="str">
            <v>0528</v>
          </cell>
          <cell r="E206" t="str">
            <v>Q</v>
          </cell>
          <cell r="F206">
            <v>5</v>
          </cell>
        </row>
        <row r="207">
          <cell r="A207" t="str">
            <v>996020528</v>
          </cell>
          <cell r="B207">
            <v>99</v>
          </cell>
          <cell r="C207">
            <v>602</v>
          </cell>
          <cell r="D207" t="str">
            <v>0528</v>
          </cell>
          <cell r="E207" t="str">
            <v>R</v>
          </cell>
          <cell r="F207">
            <v>6</v>
          </cell>
        </row>
        <row r="208">
          <cell r="A208" t="str">
            <v>996030528</v>
          </cell>
          <cell r="B208">
            <v>99</v>
          </cell>
          <cell r="C208">
            <v>603</v>
          </cell>
          <cell r="D208" t="str">
            <v>0528</v>
          </cell>
          <cell r="E208" t="str">
            <v>S</v>
          </cell>
          <cell r="F208">
            <v>6</v>
          </cell>
        </row>
        <row r="209">
          <cell r="A209" t="str">
            <v>092000528</v>
          </cell>
          <cell r="B209" t="str">
            <v>09</v>
          </cell>
          <cell r="C209">
            <v>200</v>
          </cell>
          <cell r="D209" t="str">
            <v>0528</v>
          </cell>
          <cell r="E209" t="str">
            <v>Q</v>
          </cell>
          <cell r="F209">
            <v>4</v>
          </cell>
        </row>
        <row r="210">
          <cell r="A210" t="str">
            <v>093000528</v>
          </cell>
          <cell r="B210" t="str">
            <v>09</v>
          </cell>
          <cell r="C210">
            <v>300</v>
          </cell>
          <cell r="D210" t="str">
            <v>0528</v>
          </cell>
          <cell r="E210" t="str">
            <v>Q</v>
          </cell>
          <cell r="F210">
            <v>4</v>
          </cell>
        </row>
        <row r="211">
          <cell r="A211" t="str">
            <v>095000528</v>
          </cell>
          <cell r="B211" t="str">
            <v>09</v>
          </cell>
          <cell r="C211">
            <v>500</v>
          </cell>
          <cell r="D211" t="str">
            <v>0528</v>
          </cell>
          <cell r="E211" t="str">
            <v>A</v>
          </cell>
          <cell r="F211">
            <v>1</v>
          </cell>
        </row>
        <row r="212">
          <cell r="A212" t="str">
            <v>095010528</v>
          </cell>
          <cell r="B212" t="str">
            <v>09</v>
          </cell>
          <cell r="C212">
            <v>501</v>
          </cell>
          <cell r="D212" t="str">
            <v>0528</v>
          </cell>
          <cell r="E212" t="str">
            <v>Q</v>
          </cell>
          <cell r="F212">
            <v>1</v>
          </cell>
        </row>
        <row r="213">
          <cell r="A213" t="str">
            <v>096010528</v>
          </cell>
          <cell r="B213" t="str">
            <v>09</v>
          </cell>
          <cell r="C213">
            <v>601</v>
          </cell>
          <cell r="D213" t="str">
            <v>0528</v>
          </cell>
          <cell r="E213" t="str">
            <v>Q</v>
          </cell>
          <cell r="F213">
            <v>5</v>
          </cell>
        </row>
        <row r="214">
          <cell r="A214" t="str">
            <v>096020528</v>
          </cell>
          <cell r="B214" t="str">
            <v>09</v>
          </cell>
          <cell r="C214">
            <v>602</v>
          </cell>
          <cell r="D214" t="str">
            <v>0528</v>
          </cell>
          <cell r="E214" t="str">
            <v>R</v>
          </cell>
          <cell r="F214">
            <v>6</v>
          </cell>
        </row>
        <row r="215">
          <cell r="A215" t="str">
            <v>096030528</v>
          </cell>
          <cell r="B215" t="str">
            <v>09</v>
          </cell>
          <cell r="C215">
            <v>603</v>
          </cell>
          <cell r="D215" t="str">
            <v>0528</v>
          </cell>
          <cell r="E215" t="str">
            <v>S</v>
          </cell>
          <cell r="F215">
            <v>6</v>
          </cell>
        </row>
        <row r="216">
          <cell r="A216" t="str">
            <v>992000530</v>
          </cell>
          <cell r="B216">
            <v>99</v>
          </cell>
          <cell r="C216">
            <v>200</v>
          </cell>
          <cell r="D216" t="str">
            <v>0530</v>
          </cell>
          <cell r="E216" t="str">
            <v>Q</v>
          </cell>
          <cell r="F216">
            <v>4</v>
          </cell>
        </row>
        <row r="217">
          <cell r="A217" t="str">
            <v>993000530</v>
          </cell>
          <cell r="B217">
            <v>99</v>
          </cell>
          <cell r="C217">
            <v>300</v>
          </cell>
          <cell r="D217" t="str">
            <v>0530</v>
          </cell>
          <cell r="E217" t="str">
            <v>Q</v>
          </cell>
          <cell r="F217">
            <v>4</v>
          </cell>
        </row>
        <row r="218">
          <cell r="A218" t="str">
            <v>995000530</v>
          </cell>
          <cell r="B218">
            <v>99</v>
          </cell>
          <cell r="C218">
            <v>500</v>
          </cell>
          <cell r="D218" t="str">
            <v>0530</v>
          </cell>
          <cell r="E218" t="str">
            <v>A</v>
          </cell>
          <cell r="F218">
            <v>1</v>
          </cell>
        </row>
        <row r="219">
          <cell r="A219" t="str">
            <v>995010530</v>
          </cell>
          <cell r="B219">
            <v>99</v>
          </cell>
          <cell r="C219">
            <v>501</v>
          </cell>
          <cell r="D219" t="str">
            <v>0530</v>
          </cell>
          <cell r="E219" t="str">
            <v>Q</v>
          </cell>
          <cell r="F219">
            <v>1</v>
          </cell>
        </row>
        <row r="220">
          <cell r="A220" t="str">
            <v>996010530</v>
          </cell>
          <cell r="B220">
            <v>99</v>
          </cell>
          <cell r="C220">
            <v>601</v>
          </cell>
          <cell r="D220" t="str">
            <v>0530</v>
          </cell>
          <cell r="E220" t="str">
            <v>Q</v>
          </cell>
          <cell r="F220">
            <v>5</v>
          </cell>
        </row>
        <row r="221">
          <cell r="A221" t="str">
            <v>996020530</v>
          </cell>
          <cell r="B221">
            <v>99</v>
          </cell>
          <cell r="C221">
            <v>602</v>
          </cell>
          <cell r="D221" t="str">
            <v>0530</v>
          </cell>
          <cell r="E221" t="str">
            <v>R</v>
          </cell>
          <cell r="F221">
            <v>6</v>
          </cell>
        </row>
        <row r="222">
          <cell r="A222" t="str">
            <v>996030530</v>
          </cell>
          <cell r="B222">
            <v>99</v>
          </cell>
          <cell r="C222">
            <v>603</v>
          </cell>
          <cell r="D222" t="str">
            <v>0530</v>
          </cell>
          <cell r="E222" t="str">
            <v>S</v>
          </cell>
          <cell r="F222">
            <v>6</v>
          </cell>
        </row>
        <row r="223">
          <cell r="A223" t="str">
            <v>092000530</v>
          </cell>
          <cell r="B223" t="str">
            <v>09</v>
          </cell>
          <cell r="C223">
            <v>200</v>
          </cell>
          <cell r="D223" t="str">
            <v>0530</v>
          </cell>
          <cell r="E223" t="str">
            <v>Q</v>
          </cell>
          <cell r="F223">
            <v>4</v>
          </cell>
        </row>
        <row r="224">
          <cell r="A224" t="str">
            <v>093000530</v>
          </cell>
          <cell r="B224" t="str">
            <v>09</v>
          </cell>
          <cell r="C224">
            <v>300</v>
          </cell>
          <cell r="D224" t="str">
            <v>0530</v>
          </cell>
          <cell r="E224" t="str">
            <v>Q</v>
          </cell>
          <cell r="F224">
            <v>4</v>
          </cell>
        </row>
        <row r="225">
          <cell r="A225" t="str">
            <v>095000530</v>
          </cell>
          <cell r="B225" t="str">
            <v>09</v>
          </cell>
          <cell r="C225">
            <v>500</v>
          </cell>
          <cell r="D225" t="str">
            <v>0530</v>
          </cell>
          <cell r="E225" t="str">
            <v>A</v>
          </cell>
          <cell r="F225">
            <v>1</v>
          </cell>
        </row>
        <row r="226">
          <cell r="A226" t="str">
            <v>095010530</v>
          </cell>
          <cell r="B226" t="str">
            <v>09</v>
          </cell>
          <cell r="C226">
            <v>501</v>
          </cell>
          <cell r="D226" t="str">
            <v>0530</v>
          </cell>
          <cell r="E226" t="str">
            <v>Q</v>
          </cell>
          <cell r="F226">
            <v>1</v>
          </cell>
        </row>
        <row r="227">
          <cell r="A227" t="str">
            <v>096010530</v>
          </cell>
          <cell r="B227" t="str">
            <v>09</v>
          </cell>
          <cell r="C227">
            <v>601</v>
          </cell>
          <cell r="D227" t="str">
            <v>0530</v>
          </cell>
          <cell r="E227" t="str">
            <v>Q</v>
          </cell>
          <cell r="F227">
            <v>5</v>
          </cell>
        </row>
        <row r="228">
          <cell r="A228" t="str">
            <v>096020530</v>
          </cell>
          <cell r="B228" t="str">
            <v>09</v>
          </cell>
          <cell r="C228">
            <v>602</v>
          </cell>
          <cell r="D228" t="str">
            <v>0530</v>
          </cell>
          <cell r="E228" t="str">
            <v>R</v>
          </cell>
          <cell r="F228">
            <v>6</v>
          </cell>
        </row>
        <row r="229">
          <cell r="A229" t="str">
            <v>096030530</v>
          </cell>
          <cell r="B229" t="str">
            <v>09</v>
          </cell>
          <cell r="C229">
            <v>603</v>
          </cell>
          <cell r="D229" t="str">
            <v>0530</v>
          </cell>
          <cell r="E229" t="str">
            <v>S</v>
          </cell>
          <cell r="F229">
            <v>6</v>
          </cell>
        </row>
        <row r="230">
          <cell r="A230" t="str">
            <v>992000537</v>
          </cell>
          <cell r="B230" t="str">
            <v>99</v>
          </cell>
          <cell r="C230">
            <v>200</v>
          </cell>
          <cell r="D230" t="str">
            <v>0537</v>
          </cell>
          <cell r="E230" t="str">
            <v>Q</v>
          </cell>
          <cell r="F230">
            <v>4</v>
          </cell>
        </row>
        <row r="231">
          <cell r="A231" t="str">
            <v>993000537</v>
          </cell>
          <cell r="B231" t="str">
            <v>99</v>
          </cell>
          <cell r="C231">
            <v>300</v>
          </cell>
          <cell r="D231" t="str">
            <v>0537</v>
          </cell>
          <cell r="E231" t="str">
            <v>Q</v>
          </cell>
          <cell r="F231">
            <v>4</v>
          </cell>
        </row>
        <row r="232">
          <cell r="A232" t="str">
            <v>995000537</v>
          </cell>
          <cell r="B232" t="str">
            <v>99</v>
          </cell>
          <cell r="C232">
            <v>500</v>
          </cell>
          <cell r="D232" t="str">
            <v>0537</v>
          </cell>
          <cell r="E232" t="str">
            <v>D</v>
          </cell>
          <cell r="F232">
            <v>1</v>
          </cell>
        </row>
        <row r="233">
          <cell r="A233" t="str">
            <v>995010537</v>
          </cell>
          <cell r="B233" t="str">
            <v>99</v>
          </cell>
          <cell r="C233">
            <v>501</v>
          </cell>
          <cell r="D233" t="str">
            <v>0537</v>
          </cell>
          <cell r="E233" t="str">
            <v>Q</v>
          </cell>
          <cell r="F233">
            <v>1</v>
          </cell>
        </row>
        <row r="234">
          <cell r="A234" t="str">
            <v>996010537</v>
          </cell>
          <cell r="B234" t="str">
            <v>99</v>
          </cell>
          <cell r="C234">
            <v>601</v>
          </cell>
          <cell r="D234" t="str">
            <v>0537</v>
          </cell>
          <cell r="E234" t="str">
            <v>Q</v>
          </cell>
          <cell r="F234">
            <v>5</v>
          </cell>
        </row>
        <row r="235">
          <cell r="A235" t="str">
            <v>996020537</v>
          </cell>
          <cell r="B235" t="str">
            <v>99</v>
          </cell>
          <cell r="C235">
            <v>602</v>
          </cell>
          <cell r="D235" t="str">
            <v>0537</v>
          </cell>
          <cell r="E235" t="str">
            <v>R</v>
          </cell>
          <cell r="F235">
            <v>6</v>
          </cell>
        </row>
        <row r="236">
          <cell r="A236" t="str">
            <v>996030537</v>
          </cell>
          <cell r="B236" t="str">
            <v>99</v>
          </cell>
          <cell r="C236">
            <v>603</v>
          </cell>
          <cell r="D236" t="str">
            <v>0537</v>
          </cell>
          <cell r="E236" t="str">
            <v>S</v>
          </cell>
          <cell r="F236">
            <v>6</v>
          </cell>
        </row>
        <row r="237">
          <cell r="A237" t="str">
            <v>992000538</v>
          </cell>
          <cell r="B237">
            <v>99</v>
          </cell>
          <cell r="C237">
            <v>200</v>
          </cell>
          <cell r="D237" t="str">
            <v>0538</v>
          </cell>
          <cell r="E237" t="str">
            <v>Q</v>
          </cell>
          <cell r="F237">
            <v>4</v>
          </cell>
        </row>
        <row r="238">
          <cell r="A238" t="str">
            <v>993000538</v>
          </cell>
          <cell r="B238">
            <v>99</v>
          </cell>
          <cell r="C238">
            <v>300</v>
          </cell>
          <cell r="D238" t="str">
            <v>0538</v>
          </cell>
          <cell r="E238" t="str">
            <v>Q</v>
          </cell>
          <cell r="F238">
            <v>4</v>
          </cell>
        </row>
        <row r="239">
          <cell r="A239" t="str">
            <v>994000538</v>
          </cell>
          <cell r="B239">
            <v>99</v>
          </cell>
          <cell r="C239">
            <v>400</v>
          </cell>
          <cell r="D239" t="str">
            <v>0538</v>
          </cell>
          <cell r="E239" t="str">
            <v>N</v>
          </cell>
          <cell r="F239">
            <v>5</v>
          </cell>
        </row>
        <row r="240">
          <cell r="A240" t="str">
            <v>995000538</v>
          </cell>
          <cell r="B240">
            <v>99</v>
          </cell>
          <cell r="C240">
            <v>500</v>
          </cell>
          <cell r="D240" t="str">
            <v>0538</v>
          </cell>
          <cell r="E240" t="str">
            <v>D</v>
          </cell>
          <cell r="F240">
            <v>3</v>
          </cell>
        </row>
        <row r="241">
          <cell r="A241" t="str">
            <v>995010538</v>
          </cell>
          <cell r="B241">
            <v>99</v>
          </cell>
          <cell r="C241">
            <v>501</v>
          </cell>
          <cell r="D241" t="str">
            <v>0538</v>
          </cell>
          <cell r="E241" t="str">
            <v>Q</v>
          </cell>
          <cell r="F241">
            <v>3</v>
          </cell>
        </row>
        <row r="242">
          <cell r="A242" t="str">
            <v>996000538</v>
          </cell>
          <cell r="B242">
            <v>99</v>
          </cell>
          <cell r="C242">
            <v>600</v>
          </cell>
          <cell r="D242" t="str">
            <v>0538</v>
          </cell>
          <cell r="E242" t="str">
            <v>N</v>
          </cell>
          <cell r="F242">
            <v>5</v>
          </cell>
        </row>
        <row r="243">
          <cell r="A243" t="str">
            <v>996010538</v>
          </cell>
          <cell r="B243">
            <v>99</v>
          </cell>
          <cell r="C243">
            <v>601</v>
          </cell>
          <cell r="D243" t="str">
            <v>0538</v>
          </cell>
          <cell r="E243" t="str">
            <v>Q</v>
          </cell>
          <cell r="F243">
            <v>5</v>
          </cell>
        </row>
        <row r="244">
          <cell r="A244" t="str">
            <v>996020538</v>
          </cell>
          <cell r="B244">
            <v>99</v>
          </cell>
          <cell r="C244">
            <v>602</v>
          </cell>
          <cell r="D244" t="str">
            <v>0538</v>
          </cell>
          <cell r="E244" t="str">
            <v>R</v>
          </cell>
          <cell r="F244">
            <v>6</v>
          </cell>
        </row>
        <row r="245">
          <cell r="A245" t="str">
            <v>996030538</v>
          </cell>
          <cell r="B245">
            <v>99</v>
          </cell>
          <cell r="C245">
            <v>603</v>
          </cell>
          <cell r="D245" t="str">
            <v>0538</v>
          </cell>
          <cell r="E245" t="str">
            <v>S</v>
          </cell>
          <cell r="F245">
            <v>6</v>
          </cell>
        </row>
        <row r="246">
          <cell r="A246" t="str">
            <v>092000538</v>
          </cell>
          <cell r="B246" t="str">
            <v>09</v>
          </cell>
          <cell r="C246">
            <v>200</v>
          </cell>
          <cell r="D246" t="str">
            <v>0538</v>
          </cell>
          <cell r="E246" t="str">
            <v>Q</v>
          </cell>
          <cell r="F246">
            <v>4</v>
          </cell>
        </row>
        <row r="247">
          <cell r="A247" t="str">
            <v>093000538</v>
          </cell>
          <cell r="B247" t="str">
            <v>09</v>
          </cell>
          <cell r="C247">
            <v>300</v>
          </cell>
          <cell r="D247" t="str">
            <v>0538</v>
          </cell>
          <cell r="E247" t="str">
            <v>Q</v>
          </cell>
          <cell r="F247">
            <v>4</v>
          </cell>
        </row>
        <row r="248">
          <cell r="A248" t="str">
            <v>094000538</v>
          </cell>
          <cell r="B248" t="str">
            <v>09</v>
          </cell>
          <cell r="C248">
            <v>400</v>
          </cell>
          <cell r="D248" t="str">
            <v>0538</v>
          </cell>
          <cell r="E248" t="str">
            <v>N</v>
          </cell>
          <cell r="F248">
            <v>5</v>
          </cell>
        </row>
        <row r="249">
          <cell r="A249" t="str">
            <v>095000538</v>
          </cell>
          <cell r="B249" t="str">
            <v>09</v>
          </cell>
          <cell r="C249">
            <v>500</v>
          </cell>
          <cell r="D249" t="str">
            <v>0538</v>
          </cell>
          <cell r="E249" t="str">
            <v>D</v>
          </cell>
          <cell r="F249">
            <v>3</v>
          </cell>
        </row>
        <row r="250">
          <cell r="A250" t="str">
            <v>095010538</v>
          </cell>
          <cell r="B250" t="str">
            <v>09</v>
          </cell>
          <cell r="C250">
            <v>501</v>
          </cell>
          <cell r="D250" t="str">
            <v>0538</v>
          </cell>
          <cell r="E250" t="str">
            <v>Q</v>
          </cell>
          <cell r="F250">
            <v>3</v>
          </cell>
        </row>
        <row r="251">
          <cell r="A251" t="str">
            <v>096000538</v>
          </cell>
          <cell r="B251" t="str">
            <v>09</v>
          </cell>
          <cell r="C251">
            <v>600</v>
          </cell>
          <cell r="D251" t="str">
            <v>0538</v>
          </cell>
          <cell r="E251" t="str">
            <v>N</v>
          </cell>
          <cell r="F251">
            <v>5</v>
          </cell>
        </row>
        <row r="252">
          <cell r="A252" t="str">
            <v>096010538</v>
          </cell>
          <cell r="B252" t="str">
            <v>09</v>
          </cell>
          <cell r="C252">
            <v>601</v>
          </cell>
          <cell r="D252" t="str">
            <v>0538</v>
          </cell>
          <cell r="E252" t="str">
            <v>Q</v>
          </cell>
          <cell r="F252">
            <v>5</v>
          </cell>
        </row>
        <row r="253">
          <cell r="A253" t="str">
            <v>096020538</v>
          </cell>
          <cell r="B253" t="str">
            <v>09</v>
          </cell>
          <cell r="C253">
            <v>602</v>
          </cell>
          <cell r="D253" t="str">
            <v>0538</v>
          </cell>
          <cell r="E253" t="str">
            <v>R</v>
          </cell>
          <cell r="F253">
            <v>6</v>
          </cell>
        </row>
        <row r="254">
          <cell r="A254" t="str">
            <v>096030538</v>
          </cell>
          <cell r="B254" t="str">
            <v>09</v>
          </cell>
          <cell r="C254">
            <v>603</v>
          </cell>
          <cell r="D254" t="str">
            <v>0538</v>
          </cell>
          <cell r="E254" t="str">
            <v>S</v>
          </cell>
          <cell r="F254">
            <v>6</v>
          </cell>
        </row>
        <row r="255">
          <cell r="A255" t="str">
            <v>992000539</v>
          </cell>
          <cell r="B255">
            <v>99</v>
          </cell>
          <cell r="C255">
            <v>200</v>
          </cell>
          <cell r="D255" t="str">
            <v>0539</v>
          </cell>
          <cell r="E255" t="str">
            <v>Q</v>
          </cell>
          <cell r="F255">
            <v>4</v>
          </cell>
        </row>
        <row r="256">
          <cell r="A256" t="str">
            <v>993000539</v>
          </cell>
          <cell r="B256">
            <v>99</v>
          </cell>
          <cell r="C256">
            <v>300</v>
          </cell>
          <cell r="D256" t="str">
            <v>0539</v>
          </cell>
          <cell r="E256" t="str">
            <v>Q</v>
          </cell>
          <cell r="F256">
            <v>4</v>
          </cell>
        </row>
        <row r="257">
          <cell r="A257" t="str">
            <v>995000539</v>
          </cell>
          <cell r="B257">
            <v>99</v>
          </cell>
          <cell r="C257">
            <v>500</v>
          </cell>
          <cell r="D257" t="str">
            <v>0539</v>
          </cell>
          <cell r="E257" t="str">
            <v>D</v>
          </cell>
          <cell r="F257">
            <v>1</v>
          </cell>
        </row>
        <row r="258">
          <cell r="A258" t="str">
            <v>995010539</v>
          </cell>
          <cell r="B258">
            <v>99</v>
          </cell>
          <cell r="C258">
            <v>501</v>
          </cell>
          <cell r="D258" t="str">
            <v>0539</v>
          </cell>
          <cell r="E258" t="str">
            <v>Q</v>
          </cell>
          <cell r="F258">
            <v>1</v>
          </cell>
        </row>
        <row r="259">
          <cell r="A259" t="str">
            <v>996000539</v>
          </cell>
          <cell r="B259">
            <v>99</v>
          </cell>
          <cell r="C259">
            <v>600</v>
          </cell>
          <cell r="D259" t="str">
            <v>0539</v>
          </cell>
          <cell r="E259" t="str">
            <v>M</v>
          </cell>
          <cell r="F259">
            <v>5</v>
          </cell>
        </row>
        <row r="260">
          <cell r="A260" t="str">
            <v>996010539</v>
          </cell>
          <cell r="B260">
            <v>99</v>
          </cell>
          <cell r="C260">
            <v>601</v>
          </cell>
          <cell r="D260" t="str">
            <v>0539</v>
          </cell>
          <cell r="E260" t="str">
            <v>Q</v>
          </cell>
          <cell r="F260">
            <v>5</v>
          </cell>
        </row>
        <row r="261">
          <cell r="A261" t="str">
            <v>996020539</v>
          </cell>
          <cell r="B261">
            <v>99</v>
          </cell>
          <cell r="C261">
            <v>602</v>
          </cell>
          <cell r="D261" t="str">
            <v>0539</v>
          </cell>
          <cell r="E261" t="str">
            <v>R</v>
          </cell>
          <cell r="F261">
            <v>6</v>
          </cell>
        </row>
        <row r="262">
          <cell r="A262" t="str">
            <v>996030539</v>
          </cell>
          <cell r="B262">
            <v>99</v>
          </cell>
          <cell r="C262">
            <v>603</v>
          </cell>
          <cell r="D262" t="str">
            <v>0539</v>
          </cell>
          <cell r="E262" t="str">
            <v>S</v>
          </cell>
          <cell r="F262">
            <v>6</v>
          </cell>
        </row>
        <row r="263">
          <cell r="A263" t="str">
            <v>996100539</v>
          </cell>
          <cell r="B263">
            <v>99</v>
          </cell>
          <cell r="C263">
            <v>610</v>
          </cell>
          <cell r="D263" t="str">
            <v>0539</v>
          </cell>
          <cell r="E263" t="str">
            <v>T</v>
          </cell>
          <cell r="F263">
            <v>5</v>
          </cell>
        </row>
        <row r="264">
          <cell r="A264" t="str">
            <v>092000539</v>
          </cell>
          <cell r="B264" t="str">
            <v>09</v>
          </cell>
          <cell r="C264">
            <v>200</v>
          </cell>
          <cell r="D264" t="str">
            <v>0539</v>
          </cell>
          <cell r="E264" t="str">
            <v>Q</v>
          </cell>
          <cell r="F264">
            <v>4</v>
          </cell>
        </row>
        <row r="265">
          <cell r="A265" t="str">
            <v>093000539</v>
          </cell>
          <cell r="B265" t="str">
            <v>09</v>
          </cell>
          <cell r="C265">
            <v>300</v>
          </cell>
          <cell r="D265" t="str">
            <v>0539</v>
          </cell>
          <cell r="E265" t="str">
            <v>Q</v>
          </cell>
          <cell r="F265">
            <v>4</v>
          </cell>
        </row>
        <row r="266">
          <cell r="A266" t="str">
            <v>095000539</v>
          </cell>
          <cell r="B266" t="str">
            <v>09</v>
          </cell>
          <cell r="C266">
            <v>500</v>
          </cell>
          <cell r="D266" t="str">
            <v>0539</v>
          </cell>
          <cell r="E266" t="str">
            <v>D</v>
          </cell>
          <cell r="F266">
            <v>1</v>
          </cell>
        </row>
        <row r="267">
          <cell r="A267" t="str">
            <v>095010539</v>
          </cell>
          <cell r="B267" t="str">
            <v>09</v>
          </cell>
          <cell r="C267">
            <v>501</v>
          </cell>
          <cell r="D267" t="str">
            <v>0539</v>
          </cell>
          <cell r="E267" t="str">
            <v>Q</v>
          </cell>
          <cell r="F267">
            <v>1</v>
          </cell>
        </row>
        <row r="268">
          <cell r="A268" t="str">
            <v>096010539</v>
          </cell>
          <cell r="B268" t="str">
            <v>09</v>
          </cell>
          <cell r="C268">
            <v>601</v>
          </cell>
          <cell r="D268" t="str">
            <v>0539</v>
          </cell>
          <cell r="E268" t="str">
            <v>Q</v>
          </cell>
          <cell r="F268">
            <v>5</v>
          </cell>
        </row>
        <row r="269">
          <cell r="A269" t="str">
            <v>096020539</v>
          </cell>
          <cell r="B269" t="str">
            <v>09</v>
          </cell>
          <cell r="C269">
            <v>602</v>
          </cell>
          <cell r="D269" t="str">
            <v>0539</v>
          </cell>
          <cell r="E269" t="str">
            <v>R</v>
          </cell>
          <cell r="F269">
            <v>6</v>
          </cell>
        </row>
        <row r="270">
          <cell r="A270" t="str">
            <v>096030539</v>
          </cell>
          <cell r="B270" t="str">
            <v>09</v>
          </cell>
          <cell r="C270">
            <v>603</v>
          </cell>
          <cell r="D270" t="str">
            <v>0539</v>
          </cell>
          <cell r="E270" t="str">
            <v>S</v>
          </cell>
          <cell r="F270">
            <v>6</v>
          </cell>
        </row>
        <row r="271">
          <cell r="A271" t="str">
            <v>992000540</v>
          </cell>
          <cell r="B271">
            <v>99</v>
          </cell>
          <cell r="C271">
            <v>200</v>
          </cell>
          <cell r="D271" t="str">
            <v>0540</v>
          </cell>
          <cell r="E271" t="str">
            <v>Q</v>
          </cell>
          <cell r="F271">
            <v>4</v>
          </cell>
        </row>
        <row r="272">
          <cell r="A272" t="str">
            <v>993000540</v>
          </cell>
          <cell r="B272">
            <v>99</v>
          </cell>
          <cell r="C272">
            <v>300</v>
          </cell>
          <cell r="D272" t="str">
            <v>0540</v>
          </cell>
          <cell r="E272" t="str">
            <v>Q</v>
          </cell>
          <cell r="F272">
            <v>4</v>
          </cell>
        </row>
        <row r="273">
          <cell r="A273" t="str">
            <v>995000540</v>
          </cell>
          <cell r="B273">
            <v>99</v>
          </cell>
          <cell r="C273">
            <v>500</v>
          </cell>
          <cell r="D273" t="str">
            <v>0540</v>
          </cell>
          <cell r="E273" t="str">
            <v>D</v>
          </cell>
          <cell r="F273">
            <v>1</v>
          </cell>
        </row>
        <row r="274">
          <cell r="A274" t="str">
            <v>995010540</v>
          </cell>
          <cell r="B274">
            <v>99</v>
          </cell>
          <cell r="C274">
            <v>501</v>
          </cell>
          <cell r="D274" t="str">
            <v>0540</v>
          </cell>
          <cell r="E274" t="str">
            <v>Q</v>
          </cell>
          <cell r="F274">
            <v>1</v>
          </cell>
        </row>
        <row r="275">
          <cell r="A275" t="str">
            <v>996010540</v>
          </cell>
          <cell r="B275">
            <v>99</v>
          </cell>
          <cell r="C275">
            <v>601</v>
          </cell>
          <cell r="D275" t="str">
            <v>0540</v>
          </cell>
          <cell r="E275" t="str">
            <v>Q</v>
          </cell>
          <cell r="F275">
            <v>5</v>
          </cell>
        </row>
        <row r="276">
          <cell r="A276" t="str">
            <v>996020540</v>
          </cell>
          <cell r="B276">
            <v>99</v>
          </cell>
          <cell r="C276">
            <v>602</v>
          </cell>
          <cell r="D276" t="str">
            <v>0540</v>
          </cell>
          <cell r="E276" t="str">
            <v>R</v>
          </cell>
          <cell r="F276">
            <v>6</v>
          </cell>
        </row>
        <row r="277">
          <cell r="A277" t="str">
            <v>996030540</v>
          </cell>
          <cell r="B277">
            <v>99</v>
          </cell>
          <cell r="C277">
            <v>603</v>
          </cell>
          <cell r="D277" t="str">
            <v>0540</v>
          </cell>
          <cell r="E277" t="str">
            <v>S</v>
          </cell>
          <cell r="F277">
            <v>6</v>
          </cell>
        </row>
        <row r="278">
          <cell r="A278" t="str">
            <v>092000540</v>
          </cell>
          <cell r="B278" t="str">
            <v>09</v>
          </cell>
          <cell r="C278">
            <v>200</v>
          </cell>
          <cell r="D278" t="str">
            <v>0540</v>
          </cell>
          <cell r="E278" t="str">
            <v>Q</v>
          </cell>
          <cell r="F278">
            <v>4</v>
          </cell>
        </row>
        <row r="279">
          <cell r="A279" t="str">
            <v>093000540</v>
          </cell>
          <cell r="B279" t="str">
            <v>09</v>
          </cell>
          <cell r="C279">
            <v>300</v>
          </cell>
          <cell r="D279" t="str">
            <v>0540</v>
          </cell>
          <cell r="E279" t="str">
            <v>Q</v>
          </cell>
          <cell r="F279">
            <v>4</v>
          </cell>
        </row>
        <row r="280">
          <cell r="A280" t="str">
            <v>095000540</v>
          </cell>
          <cell r="B280" t="str">
            <v>09</v>
          </cell>
          <cell r="C280">
            <v>500</v>
          </cell>
          <cell r="D280" t="str">
            <v>0540</v>
          </cell>
          <cell r="E280" t="str">
            <v>D</v>
          </cell>
          <cell r="F280">
            <v>1</v>
          </cell>
        </row>
        <row r="281">
          <cell r="A281" t="str">
            <v>095010540</v>
          </cell>
          <cell r="B281" t="str">
            <v>09</v>
          </cell>
          <cell r="C281">
            <v>501</v>
          </cell>
          <cell r="D281" t="str">
            <v>0540</v>
          </cell>
          <cell r="E281" t="str">
            <v>Q</v>
          </cell>
          <cell r="F281">
            <v>1</v>
          </cell>
        </row>
        <row r="282">
          <cell r="A282" t="str">
            <v>096010540</v>
          </cell>
          <cell r="B282" t="str">
            <v>09</v>
          </cell>
          <cell r="C282">
            <v>601</v>
          </cell>
          <cell r="D282" t="str">
            <v>0540</v>
          </cell>
          <cell r="E282" t="str">
            <v>Q</v>
          </cell>
          <cell r="F282">
            <v>5</v>
          </cell>
        </row>
        <row r="283">
          <cell r="A283" t="str">
            <v>096020540</v>
          </cell>
          <cell r="B283" t="str">
            <v>09</v>
          </cell>
          <cell r="C283">
            <v>602</v>
          </cell>
          <cell r="D283" t="str">
            <v>0540</v>
          </cell>
          <cell r="E283" t="str">
            <v>R</v>
          </cell>
          <cell r="F283">
            <v>6</v>
          </cell>
        </row>
        <row r="284">
          <cell r="A284" t="str">
            <v>096030540</v>
          </cell>
          <cell r="B284" t="str">
            <v>09</v>
          </cell>
          <cell r="C284">
            <v>603</v>
          </cell>
          <cell r="D284" t="str">
            <v>0540</v>
          </cell>
          <cell r="E284" t="str">
            <v>S</v>
          </cell>
          <cell r="F284">
            <v>6</v>
          </cell>
        </row>
        <row r="285">
          <cell r="A285" t="str">
            <v>992000541</v>
          </cell>
          <cell r="B285">
            <v>99</v>
          </cell>
          <cell r="C285">
            <v>200</v>
          </cell>
          <cell r="D285" t="str">
            <v>0541</v>
          </cell>
          <cell r="E285" t="str">
            <v>Q</v>
          </cell>
          <cell r="F285">
            <v>4</v>
          </cell>
        </row>
        <row r="286">
          <cell r="A286" t="str">
            <v>993000541</v>
          </cell>
          <cell r="B286">
            <v>99</v>
          </cell>
          <cell r="C286">
            <v>300</v>
          </cell>
          <cell r="D286" t="str">
            <v>0541</v>
          </cell>
          <cell r="E286" t="str">
            <v>Q</v>
          </cell>
          <cell r="F286">
            <v>4</v>
          </cell>
        </row>
        <row r="287">
          <cell r="A287" t="str">
            <v>995000541</v>
          </cell>
          <cell r="B287">
            <v>99</v>
          </cell>
          <cell r="C287">
            <v>500</v>
          </cell>
          <cell r="D287" t="str">
            <v>0541</v>
          </cell>
          <cell r="E287" t="str">
            <v>D</v>
          </cell>
          <cell r="F287">
            <v>1</v>
          </cell>
        </row>
        <row r="288">
          <cell r="A288" t="str">
            <v>995010541</v>
          </cell>
          <cell r="B288">
            <v>99</v>
          </cell>
          <cell r="C288">
            <v>501</v>
          </cell>
          <cell r="D288" t="str">
            <v>0541</v>
          </cell>
          <cell r="E288" t="str">
            <v>Q</v>
          </cell>
          <cell r="F288">
            <v>1</v>
          </cell>
        </row>
        <row r="289">
          <cell r="A289" t="str">
            <v>996010541</v>
          </cell>
          <cell r="B289">
            <v>99</v>
          </cell>
          <cell r="C289">
            <v>601</v>
          </cell>
          <cell r="D289" t="str">
            <v>0541</v>
          </cell>
          <cell r="E289" t="str">
            <v>Q</v>
          </cell>
          <cell r="F289">
            <v>5</v>
          </cell>
        </row>
        <row r="290">
          <cell r="A290" t="str">
            <v>996020541</v>
          </cell>
          <cell r="B290">
            <v>99</v>
          </cell>
          <cell r="C290">
            <v>602</v>
          </cell>
          <cell r="D290" t="str">
            <v>0541</v>
          </cell>
          <cell r="E290" t="str">
            <v>R</v>
          </cell>
          <cell r="F290">
            <v>6</v>
          </cell>
        </row>
        <row r="291">
          <cell r="A291" t="str">
            <v>996030541</v>
          </cell>
          <cell r="B291">
            <v>99</v>
          </cell>
          <cell r="C291">
            <v>603</v>
          </cell>
          <cell r="D291" t="str">
            <v>0541</v>
          </cell>
          <cell r="E291" t="str">
            <v>S</v>
          </cell>
          <cell r="F291">
            <v>6</v>
          </cell>
        </row>
        <row r="292">
          <cell r="A292" t="str">
            <v>092000541</v>
          </cell>
          <cell r="B292" t="str">
            <v>09</v>
          </cell>
          <cell r="C292">
            <v>200</v>
          </cell>
          <cell r="D292" t="str">
            <v>0541</v>
          </cell>
          <cell r="E292" t="str">
            <v>Q</v>
          </cell>
          <cell r="F292">
            <v>4</v>
          </cell>
        </row>
        <row r="293">
          <cell r="A293" t="str">
            <v>093000541</v>
          </cell>
          <cell r="B293" t="str">
            <v>09</v>
          </cell>
          <cell r="C293">
            <v>300</v>
          </cell>
          <cell r="D293" t="str">
            <v>0541</v>
          </cell>
          <cell r="E293" t="str">
            <v>Q</v>
          </cell>
          <cell r="F293">
            <v>4</v>
          </cell>
        </row>
        <row r="294">
          <cell r="A294" t="str">
            <v>095000541</v>
          </cell>
          <cell r="B294" t="str">
            <v>09</v>
          </cell>
          <cell r="C294">
            <v>500</v>
          </cell>
          <cell r="D294" t="str">
            <v>0541</v>
          </cell>
          <cell r="E294" t="str">
            <v>D</v>
          </cell>
          <cell r="F294">
            <v>1</v>
          </cell>
        </row>
        <row r="295">
          <cell r="A295" t="str">
            <v>095010541</v>
          </cell>
          <cell r="B295" t="str">
            <v>09</v>
          </cell>
          <cell r="C295">
            <v>501</v>
          </cell>
          <cell r="D295" t="str">
            <v>0541</v>
          </cell>
          <cell r="E295" t="str">
            <v>Q</v>
          </cell>
          <cell r="F295">
            <v>1</v>
          </cell>
        </row>
        <row r="296">
          <cell r="A296" t="str">
            <v>096010541</v>
          </cell>
          <cell r="B296" t="str">
            <v>09</v>
          </cell>
          <cell r="C296">
            <v>601</v>
          </cell>
          <cell r="D296" t="str">
            <v>0541</v>
          </cell>
          <cell r="E296" t="str">
            <v>Q</v>
          </cell>
          <cell r="F296">
            <v>5</v>
          </cell>
        </row>
        <row r="297">
          <cell r="A297" t="str">
            <v>096020541</v>
          </cell>
          <cell r="B297" t="str">
            <v>09</v>
          </cell>
          <cell r="C297">
            <v>602</v>
          </cell>
          <cell r="D297" t="str">
            <v>0541</v>
          </cell>
          <cell r="E297" t="str">
            <v>R</v>
          </cell>
          <cell r="F297">
            <v>6</v>
          </cell>
        </row>
        <row r="298">
          <cell r="A298" t="str">
            <v>096030541</v>
          </cell>
          <cell r="B298" t="str">
            <v>09</v>
          </cell>
          <cell r="C298">
            <v>603</v>
          </cell>
          <cell r="D298" t="str">
            <v>0541</v>
          </cell>
          <cell r="E298" t="str">
            <v>S</v>
          </cell>
          <cell r="F298">
            <v>6</v>
          </cell>
        </row>
        <row r="299">
          <cell r="A299" t="str">
            <v>992000542</v>
          </cell>
          <cell r="B299">
            <v>99</v>
          </cell>
          <cell r="C299">
            <v>200</v>
          </cell>
          <cell r="D299" t="str">
            <v>0542</v>
          </cell>
          <cell r="E299" t="str">
            <v>Q</v>
          </cell>
          <cell r="F299">
            <v>4</v>
          </cell>
        </row>
        <row r="300">
          <cell r="A300" t="str">
            <v>993000542</v>
          </cell>
          <cell r="B300">
            <v>99</v>
          </cell>
          <cell r="C300">
            <v>300</v>
          </cell>
          <cell r="D300" t="str">
            <v>0542</v>
          </cell>
          <cell r="E300" t="str">
            <v>Q</v>
          </cell>
          <cell r="F300">
            <v>4</v>
          </cell>
        </row>
        <row r="301">
          <cell r="A301" t="str">
            <v>995000542</v>
          </cell>
          <cell r="B301">
            <v>99</v>
          </cell>
          <cell r="C301">
            <v>500</v>
          </cell>
          <cell r="D301" t="str">
            <v>0542</v>
          </cell>
          <cell r="E301" t="str">
            <v>D</v>
          </cell>
          <cell r="F301">
            <v>1</v>
          </cell>
        </row>
        <row r="302">
          <cell r="A302" t="str">
            <v>995010542</v>
          </cell>
          <cell r="B302">
            <v>99</v>
          </cell>
          <cell r="C302">
            <v>501</v>
          </cell>
          <cell r="D302" t="str">
            <v>0542</v>
          </cell>
          <cell r="E302" t="str">
            <v>Q</v>
          </cell>
          <cell r="F302">
            <v>1</v>
          </cell>
        </row>
        <row r="303">
          <cell r="A303" t="str">
            <v>995090542</v>
          </cell>
          <cell r="B303">
            <v>99</v>
          </cell>
          <cell r="C303">
            <v>509</v>
          </cell>
          <cell r="D303" t="str">
            <v>0542</v>
          </cell>
          <cell r="E303" t="str">
            <v>J</v>
          </cell>
          <cell r="F303">
            <v>1</v>
          </cell>
        </row>
        <row r="304">
          <cell r="A304" t="str">
            <v>996010542</v>
          </cell>
          <cell r="B304">
            <v>99</v>
          </cell>
          <cell r="C304">
            <v>601</v>
          </cell>
          <cell r="D304" t="str">
            <v>0542</v>
          </cell>
          <cell r="E304" t="str">
            <v>Q</v>
          </cell>
          <cell r="F304">
            <v>5</v>
          </cell>
        </row>
        <row r="305">
          <cell r="A305" t="str">
            <v>996020542</v>
          </cell>
          <cell r="B305">
            <v>99</v>
          </cell>
          <cell r="C305">
            <v>602</v>
          </cell>
          <cell r="D305" t="str">
            <v>0542</v>
          </cell>
          <cell r="E305" t="str">
            <v>R</v>
          </cell>
          <cell r="F305">
            <v>6</v>
          </cell>
        </row>
        <row r="306">
          <cell r="A306" t="str">
            <v>996030542</v>
          </cell>
          <cell r="B306">
            <v>99</v>
          </cell>
          <cell r="C306">
            <v>603</v>
          </cell>
          <cell r="D306" t="str">
            <v>0542</v>
          </cell>
          <cell r="E306" t="str">
            <v>S</v>
          </cell>
          <cell r="F306">
            <v>6</v>
          </cell>
        </row>
        <row r="307">
          <cell r="A307" t="str">
            <v>092000542</v>
          </cell>
          <cell r="B307" t="str">
            <v>09</v>
          </cell>
          <cell r="C307">
            <v>200</v>
          </cell>
          <cell r="D307" t="str">
            <v>0542</v>
          </cell>
          <cell r="E307" t="str">
            <v>Q</v>
          </cell>
          <cell r="F307">
            <v>4</v>
          </cell>
        </row>
        <row r="308">
          <cell r="A308" t="str">
            <v>093000542</v>
          </cell>
          <cell r="B308" t="str">
            <v>09</v>
          </cell>
          <cell r="C308">
            <v>300</v>
          </cell>
          <cell r="D308" t="str">
            <v>0542</v>
          </cell>
          <cell r="E308" t="str">
            <v>Q</v>
          </cell>
          <cell r="F308">
            <v>4</v>
          </cell>
        </row>
        <row r="309">
          <cell r="A309" t="str">
            <v>095000542</v>
          </cell>
          <cell r="B309" t="str">
            <v>09</v>
          </cell>
          <cell r="C309">
            <v>500</v>
          </cell>
          <cell r="D309" t="str">
            <v>0542</v>
          </cell>
          <cell r="E309" t="str">
            <v>D</v>
          </cell>
          <cell r="F309">
            <v>1</v>
          </cell>
        </row>
        <row r="310">
          <cell r="A310" t="str">
            <v>095010542</v>
          </cell>
          <cell r="B310" t="str">
            <v>09</v>
          </cell>
          <cell r="C310">
            <v>501</v>
          </cell>
          <cell r="D310" t="str">
            <v>0542</v>
          </cell>
          <cell r="E310" t="str">
            <v>Q</v>
          </cell>
          <cell r="F310">
            <v>1</v>
          </cell>
        </row>
        <row r="311">
          <cell r="A311" t="str">
            <v>096010542</v>
          </cell>
          <cell r="B311" t="str">
            <v>09</v>
          </cell>
          <cell r="C311">
            <v>601</v>
          </cell>
          <cell r="D311" t="str">
            <v>0542</v>
          </cell>
          <cell r="E311" t="str">
            <v>Q</v>
          </cell>
          <cell r="F311">
            <v>5</v>
          </cell>
        </row>
        <row r="312">
          <cell r="A312" t="str">
            <v>096020542</v>
          </cell>
          <cell r="B312" t="str">
            <v>09</v>
          </cell>
          <cell r="C312">
            <v>602</v>
          </cell>
          <cell r="D312" t="str">
            <v>0542</v>
          </cell>
          <cell r="E312" t="str">
            <v>R</v>
          </cell>
          <cell r="F312">
            <v>6</v>
          </cell>
        </row>
        <row r="313">
          <cell r="A313" t="str">
            <v>096030542</v>
          </cell>
          <cell r="B313" t="str">
            <v>09</v>
          </cell>
          <cell r="C313">
            <v>603</v>
          </cell>
          <cell r="D313" t="str">
            <v>0542</v>
          </cell>
          <cell r="E313" t="str">
            <v>S</v>
          </cell>
          <cell r="F313">
            <v>6</v>
          </cell>
        </row>
        <row r="314">
          <cell r="A314" t="str">
            <v>992000543</v>
          </cell>
          <cell r="B314">
            <v>99</v>
          </cell>
          <cell r="C314">
            <v>200</v>
          </cell>
          <cell r="D314" t="str">
            <v>0543</v>
          </cell>
          <cell r="E314" t="str">
            <v>Q</v>
          </cell>
          <cell r="F314">
            <v>4</v>
          </cell>
        </row>
        <row r="315">
          <cell r="A315" t="str">
            <v>993000543</v>
          </cell>
          <cell r="B315">
            <v>99</v>
          </cell>
          <cell r="C315">
            <v>300</v>
          </cell>
          <cell r="D315" t="str">
            <v>0543</v>
          </cell>
          <cell r="E315" t="str">
            <v>Q</v>
          </cell>
          <cell r="F315">
            <v>4</v>
          </cell>
        </row>
        <row r="316">
          <cell r="A316" t="str">
            <v>995000543</v>
          </cell>
          <cell r="B316">
            <v>99</v>
          </cell>
          <cell r="C316">
            <v>500</v>
          </cell>
          <cell r="D316" t="str">
            <v>0543</v>
          </cell>
          <cell r="E316" t="str">
            <v>D</v>
          </cell>
          <cell r="F316">
            <v>1</v>
          </cell>
        </row>
        <row r="317">
          <cell r="A317" t="str">
            <v>995010543</v>
          </cell>
          <cell r="B317">
            <v>99</v>
          </cell>
          <cell r="C317">
            <v>501</v>
          </cell>
          <cell r="D317" t="str">
            <v>0543</v>
          </cell>
          <cell r="E317" t="str">
            <v>Q</v>
          </cell>
          <cell r="F317">
            <v>1</v>
          </cell>
        </row>
        <row r="318">
          <cell r="A318" t="str">
            <v>996010543</v>
          </cell>
          <cell r="B318">
            <v>99</v>
          </cell>
          <cell r="C318">
            <v>601</v>
          </cell>
          <cell r="D318" t="str">
            <v>0543</v>
          </cell>
          <cell r="E318" t="str">
            <v>Q</v>
          </cell>
          <cell r="F318">
            <v>5</v>
          </cell>
        </row>
        <row r="319">
          <cell r="A319" t="str">
            <v>996020543</v>
          </cell>
          <cell r="B319">
            <v>99</v>
          </cell>
          <cell r="C319">
            <v>602</v>
          </cell>
          <cell r="D319" t="str">
            <v>0543</v>
          </cell>
          <cell r="E319" t="str">
            <v>R</v>
          </cell>
          <cell r="F319">
            <v>6</v>
          </cell>
        </row>
        <row r="320">
          <cell r="A320" t="str">
            <v>996030543</v>
          </cell>
          <cell r="B320">
            <v>99</v>
          </cell>
          <cell r="C320">
            <v>603</v>
          </cell>
          <cell r="D320" t="str">
            <v>0543</v>
          </cell>
          <cell r="E320" t="str">
            <v>S</v>
          </cell>
          <cell r="F320">
            <v>6</v>
          </cell>
        </row>
        <row r="321">
          <cell r="A321" t="str">
            <v>092000543</v>
          </cell>
          <cell r="B321" t="str">
            <v>09</v>
          </cell>
          <cell r="C321">
            <v>200</v>
          </cell>
          <cell r="D321" t="str">
            <v>0543</v>
          </cell>
          <cell r="E321" t="str">
            <v>Q</v>
          </cell>
          <cell r="F321">
            <v>4</v>
          </cell>
        </row>
        <row r="322">
          <cell r="A322" t="str">
            <v>093000543</v>
          </cell>
          <cell r="B322" t="str">
            <v>09</v>
          </cell>
          <cell r="C322">
            <v>300</v>
          </cell>
          <cell r="D322" t="str">
            <v>0543</v>
          </cell>
          <cell r="E322" t="str">
            <v>Q</v>
          </cell>
          <cell r="F322">
            <v>4</v>
          </cell>
        </row>
        <row r="323">
          <cell r="A323" t="str">
            <v>095000543</v>
          </cell>
          <cell r="B323" t="str">
            <v>09</v>
          </cell>
          <cell r="C323">
            <v>500</v>
          </cell>
          <cell r="D323" t="str">
            <v>0543</v>
          </cell>
          <cell r="E323" t="str">
            <v>D</v>
          </cell>
          <cell r="F323">
            <v>1</v>
          </cell>
        </row>
        <row r="324">
          <cell r="A324" t="str">
            <v>095010543</v>
          </cell>
          <cell r="B324" t="str">
            <v>09</v>
          </cell>
          <cell r="C324">
            <v>501</v>
          </cell>
          <cell r="D324" t="str">
            <v>0543</v>
          </cell>
          <cell r="E324" t="str">
            <v>Q</v>
          </cell>
          <cell r="F324">
            <v>1</v>
          </cell>
        </row>
        <row r="325">
          <cell r="A325" t="str">
            <v>096010543</v>
          </cell>
          <cell r="B325" t="str">
            <v>09</v>
          </cell>
          <cell r="C325">
            <v>601</v>
          </cell>
          <cell r="D325" t="str">
            <v>0543</v>
          </cell>
          <cell r="E325" t="str">
            <v>Q</v>
          </cell>
          <cell r="F325">
            <v>5</v>
          </cell>
        </row>
        <row r="326">
          <cell r="A326" t="str">
            <v>096020543</v>
          </cell>
          <cell r="B326" t="str">
            <v>09</v>
          </cell>
          <cell r="C326">
            <v>602</v>
          </cell>
          <cell r="D326" t="str">
            <v>0543</v>
          </cell>
          <cell r="E326" t="str">
            <v>R</v>
          </cell>
          <cell r="F326">
            <v>6</v>
          </cell>
        </row>
        <row r="327">
          <cell r="A327" t="str">
            <v>096030543</v>
          </cell>
          <cell r="B327" t="str">
            <v>09</v>
          </cell>
          <cell r="C327">
            <v>603</v>
          </cell>
          <cell r="D327" t="str">
            <v>0543</v>
          </cell>
          <cell r="E327" t="str">
            <v>S</v>
          </cell>
          <cell r="F327">
            <v>6</v>
          </cell>
        </row>
        <row r="328">
          <cell r="A328" t="str">
            <v>992000544</v>
          </cell>
          <cell r="B328">
            <v>99</v>
          </cell>
          <cell r="C328">
            <v>200</v>
          </cell>
          <cell r="D328" t="str">
            <v>0544</v>
          </cell>
          <cell r="E328" t="str">
            <v>Q</v>
          </cell>
          <cell r="F328">
            <v>4</v>
          </cell>
        </row>
        <row r="329">
          <cell r="A329" t="str">
            <v>993000544</v>
          </cell>
          <cell r="B329">
            <v>99</v>
          </cell>
          <cell r="C329">
            <v>300</v>
          </cell>
          <cell r="D329" t="str">
            <v>0544</v>
          </cell>
          <cell r="E329" t="str">
            <v>Q</v>
          </cell>
          <cell r="F329">
            <v>4</v>
          </cell>
        </row>
        <row r="330">
          <cell r="A330" t="str">
            <v>995000544</v>
          </cell>
          <cell r="B330">
            <v>99</v>
          </cell>
          <cell r="C330">
            <v>500</v>
          </cell>
          <cell r="D330" t="str">
            <v>0544</v>
          </cell>
          <cell r="E330" t="str">
            <v>C</v>
          </cell>
          <cell r="F330">
            <v>1</v>
          </cell>
        </row>
        <row r="331">
          <cell r="A331" t="str">
            <v>995010544</v>
          </cell>
          <cell r="B331">
            <v>99</v>
          </cell>
          <cell r="C331">
            <v>501</v>
          </cell>
          <cell r="D331" t="str">
            <v>0544</v>
          </cell>
          <cell r="E331" t="str">
            <v>Q</v>
          </cell>
          <cell r="F331">
            <v>1</v>
          </cell>
        </row>
        <row r="332">
          <cell r="A332" t="str">
            <v>995090544</v>
          </cell>
          <cell r="B332">
            <v>99</v>
          </cell>
          <cell r="C332" t="str">
            <v>509</v>
          </cell>
          <cell r="D332" t="str">
            <v>0544</v>
          </cell>
          <cell r="E332" t="str">
            <v>I</v>
          </cell>
          <cell r="F332">
            <v>1</v>
          </cell>
        </row>
        <row r="333">
          <cell r="A333" t="str">
            <v>996010544</v>
          </cell>
          <cell r="B333">
            <v>99</v>
          </cell>
          <cell r="C333">
            <v>601</v>
          </cell>
          <cell r="D333" t="str">
            <v>0544</v>
          </cell>
          <cell r="E333" t="str">
            <v>Q</v>
          </cell>
          <cell r="F333">
            <v>5</v>
          </cell>
        </row>
        <row r="334">
          <cell r="A334" t="str">
            <v>996020544</v>
          </cell>
          <cell r="B334">
            <v>99</v>
          </cell>
          <cell r="C334">
            <v>602</v>
          </cell>
          <cell r="D334" t="str">
            <v>0544</v>
          </cell>
          <cell r="E334" t="str">
            <v>R</v>
          </cell>
          <cell r="F334">
            <v>6</v>
          </cell>
        </row>
        <row r="335">
          <cell r="A335" t="str">
            <v>996030544</v>
          </cell>
          <cell r="B335">
            <v>99</v>
          </cell>
          <cell r="C335">
            <v>603</v>
          </cell>
          <cell r="D335" t="str">
            <v>0544</v>
          </cell>
          <cell r="E335" t="str">
            <v>S</v>
          </cell>
          <cell r="F335">
            <v>6</v>
          </cell>
        </row>
        <row r="336">
          <cell r="A336" t="str">
            <v>092000544</v>
          </cell>
          <cell r="B336" t="str">
            <v>09</v>
          </cell>
          <cell r="C336">
            <v>200</v>
          </cell>
          <cell r="D336" t="str">
            <v>0544</v>
          </cell>
          <cell r="E336" t="str">
            <v>Q</v>
          </cell>
          <cell r="F336">
            <v>4</v>
          </cell>
        </row>
        <row r="337">
          <cell r="A337" t="str">
            <v>093000544</v>
          </cell>
          <cell r="B337" t="str">
            <v>09</v>
          </cell>
          <cell r="C337">
            <v>300</v>
          </cell>
          <cell r="D337" t="str">
            <v>0544</v>
          </cell>
          <cell r="E337" t="str">
            <v>Q</v>
          </cell>
          <cell r="F337">
            <v>4</v>
          </cell>
        </row>
        <row r="338">
          <cell r="A338" t="str">
            <v>095000544</v>
          </cell>
          <cell r="B338" t="str">
            <v>09</v>
          </cell>
          <cell r="C338">
            <v>500</v>
          </cell>
          <cell r="D338" t="str">
            <v>0544</v>
          </cell>
          <cell r="E338" t="str">
            <v>C</v>
          </cell>
          <cell r="F338">
            <v>1</v>
          </cell>
        </row>
        <row r="339">
          <cell r="A339" t="str">
            <v>095010544</v>
          </cell>
          <cell r="B339" t="str">
            <v>09</v>
          </cell>
          <cell r="C339">
            <v>501</v>
          </cell>
          <cell r="D339" t="str">
            <v>0544</v>
          </cell>
          <cell r="E339" t="str">
            <v>Q</v>
          </cell>
          <cell r="F339">
            <v>1</v>
          </cell>
        </row>
        <row r="340">
          <cell r="A340" t="str">
            <v>096010544</v>
          </cell>
          <cell r="B340" t="str">
            <v>09</v>
          </cell>
          <cell r="C340">
            <v>601</v>
          </cell>
          <cell r="D340" t="str">
            <v>0544</v>
          </cell>
          <cell r="E340" t="str">
            <v>Q</v>
          </cell>
          <cell r="F340">
            <v>5</v>
          </cell>
        </row>
        <row r="341">
          <cell r="A341" t="str">
            <v>096020544</v>
          </cell>
          <cell r="B341" t="str">
            <v>09</v>
          </cell>
          <cell r="C341">
            <v>602</v>
          </cell>
          <cell r="D341" t="str">
            <v>0544</v>
          </cell>
          <cell r="E341" t="str">
            <v>R</v>
          </cell>
          <cell r="F341">
            <v>6</v>
          </cell>
        </row>
        <row r="342">
          <cell r="A342" t="str">
            <v>096030544</v>
          </cell>
          <cell r="B342" t="str">
            <v>09</v>
          </cell>
          <cell r="C342">
            <v>603</v>
          </cell>
          <cell r="D342" t="str">
            <v>0544</v>
          </cell>
          <cell r="E342" t="str">
            <v>S</v>
          </cell>
          <cell r="F342">
            <v>6</v>
          </cell>
        </row>
        <row r="343">
          <cell r="A343" t="str">
            <v>992000545</v>
          </cell>
          <cell r="B343">
            <v>99</v>
          </cell>
          <cell r="C343">
            <v>200</v>
          </cell>
          <cell r="D343" t="str">
            <v>0545</v>
          </cell>
          <cell r="E343" t="str">
            <v>Q</v>
          </cell>
          <cell r="F343">
            <v>4</v>
          </cell>
        </row>
        <row r="344">
          <cell r="A344" t="str">
            <v>993000545</v>
          </cell>
          <cell r="B344">
            <v>99</v>
          </cell>
          <cell r="C344">
            <v>300</v>
          </cell>
          <cell r="D344" t="str">
            <v>0545</v>
          </cell>
          <cell r="E344" t="str">
            <v>Q</v>
          </cell>
          <cell r="F344">
            <v>4</v>
          </cell>
        </row>
        <row r="345">
          <cell r="A345" t="str">
            <v>995000545</v>
          </cell>
          <cell r="B345">
            <v>99</v>
          </cell>
          <cell r="C345">
            <v>500</v>
          </cell>
          <cell r="D345" t="str">
            <v>0545</v>
          </cell>
          <cell r="E345" t="str">
            <v>D</v>
          </cell>
          <cell r="F345">
            <v>1</v>
          </cell>
        </row>
        <row r="346">
          <cell r="A346" t="str">
            <v>995010545</v>
          </cell>
          <cell r="B346">
            <v>99</v>
          </cell>
          <cell r="C346">
            <v>501</v>
          </cell>
          <cell r="D346" t="str">
            <v>0545</v>
          </cell>
          <cell r="E346" t="str">
            <v>Q</v>
          </cell>
          <cell r="F346">
            <v>1</v>
          </cell>
        </row>
        <row r="347">
          <cell r="A347" t="str">
            <v>996010545</v>
          </cell>
          <cell r="B347">
            <v>99</v>
          </cell>
          <cell r="C347">
            <v>601</v>
          </cell>
          <cell r="D347" t="str">
            <v>0545</v>
          </cell>
          <cell r="E347" t="str">
            <v>Q</v>
          </cell>
          <cell r="F347">
            <v>5</v>
          </cell>
        </row>
        <row r="348">
          <cell r="A348" t="str">
            <v>996020545</v>
          </cell>
          <cell r="B348">
            <v>99</v>
          </cell>
          <cell r="C348">
            <v>602</v>
          </cell>
          <cell r="D348" t="str">
            <v>0545</v>
          </cell>
          <cell r="E348" t="str">
            <v>R</v>
          </cell>
          <cell r="F348">
            <v>6</v>
          </cell>
        </row>
        <row r="349">
          <cell r="A349" t="str">
            <v>996030545</v>
          </cell>
          <cell r="B349">
            <v>99</v>
          </cell>
          <cell r="C349">
            <v>603</v>
          </cell>
          <cell r="D349" t="str">
            <v>0545</v>
          </cell>
          <cell r="E349" t="str">
            <v>S</v>
          </cell>
          <cell r="F349">
            <v>6</v>
          </cell>
        </row>
        <row r="350">
          <cell r="A350" t="str">
            <v>092000545</v>
          </cell>
          <cell r="B350" t="str">
            <v>09</v>
          </cell>
          <cell r="C350">
            <v>200</v>
          </cell>
          <cell r="D350" t="str">
            <v>0545</v>
          </cell>
          <cell r="E350" t="str">
            <v>Q</v>
          </cell>
          <cell r="F350">
            <v>4</v>
          </cell>
        </row>
        <row r="351">
          <cell r="A351" t="str">
            <v>093000545</v>
          </cell>
          <cell r="B351" t="str">
            <v>09</v>
          </cell>
          <cell r="C351">
            <v>300</v>
          </cell>
          <cell r="D351" t="str">
            <v>0545</v>
          </cell>
          <cell r="E351" t="str">
            <v>Q</v>
          </cell>
          <cell r="F351">
            <v>4</v>
          </cell>
        </row>
        <row r="352">
          <cell r="A352" t="str">
            <v>095000545</v>
          </cell>
          <cell r="B352" t="str">
            <v>09</v>
          </cell>
          <cell r="C352">
            <v>500</v>
          </cell>
          <cell r="D352" t="str">
            <v>0545</v>
          </cell>
          <cell r="E352" t="str">
            <v>D</v>
          </cell>
          <cell r="F352">
            <v>1</v>
          </cell>
        </row>
        <row r="353">
          <cell r="A353" t="str">
            <v>095010545</v>
          </cell>
          <cell r="B353" t="str">
            <v>09</v>
          </cell>
          <cell r="C353">
            <v>501</v>
          </cell>
          <cell r="D353" t="str">
            <v>0545</v>
          </cell>
          <cell r="E353" t="str">
            <v>Q</v>
          </cell>
          <cell r="F353">
            <v>1</v>
          </cell>
        </row>
        <row r="354">
          <cell r="A354" t="str">
            <v>096010545</v>
          </cell>
          <cell r="B354" t="str">
            <v>09</v>
          </cell>
          <cell r="C354">
            <v>601</v>
          </cell>
          <cell r="D354" t="str">
            <v>0545</v>
          </cell>
          <cell r="E354" t="str">
            <v>Q</v>
          </cell>
          <cell r="F354">
            <v>5</v>
          </cell>
        </row>
        <row r="355">
          <cell r="A355" t="str">
            <v>096020545</v>
          </cell>
          <cell r="B355" t="str">
            <v>09</v>
          </cell>
          <cell r="C355">
            <v>602</v>
          </cell>
          <cell r="D355" t="str">
            <v>0545</v>
          </cell>
          <cell r="E355" t="str">
            <v>R</v>
          </cell>
          <cell r="F355">
            <v>6</v>
          </cell>
        </row>
        <row r="356">
          <cell r="A356" t="str">
            <v>096030545</v>
          </cell>
          <cell r="B356" t="str">
            <v>09</v>
          </cell>
          <cell r="C356">
            <v>603</v>
          </cell>
          <cell r="D356" t="str">
            <v>0545</v>
          </cell>
          <cell r="E356" t="str">
            <v>S</v>
          </cell>
          <cell r="F356">
            <v>6</v>
          </cell>
        </row>
        <row r="357">
          <cell r="A357" t="str">
            <v>992000546</v>
          </cell>
          <cell r="B357">
            <v>99</v>
          </cell>
          <cell r="C357">
            <v>200</v>
          </cell>
          <cell r="D357" t="str">
            <v>0546</v>
          </cell>
          <cell r="E357" t="str">
            <v>Q</v>
          </cell>
          <cell r="F357">
            <v>4</v>
          </cell>
        </row>
        <row r="358">
          <cell r="A358" t="str">
            <v>993000546</v>
          </cell>
          <cell r="B358">
            <v>99</v>
          </cell>
          <cell r="C358">
            <v>300</v>
          </cell>
          <cell r="D358" t="str">
            <v>0546</v>
          </cell>
          <cell r="E358" t="str">
            <v>Q</v>
          </cell>
          <cell r="F358">
            <v>4</v>
          </cell>
        </row>
        <row r="359">
          <cell r="A359" t="str">
            <v>995000546</v>
          </cell>
          <cell r="B359">
            <v>99</v>
          </cell>
          <cell r="C359">
            <v>500</v>
          </cell>
          <cell r="D359" t="str">
            <v>0546</v>
          </cell>
          <cell r="E359" t="str">
            <v>D</v>
          </cell>
          <cell r="F359">
            <v>1</v>
          </cell>
        </row>
        <row r="360">
          <cell r="A360" t="str">
            <v>995010546</v>
          </cell>
          <cell r="B360">
            <v>99</v>
          </cell>
          <cell r="C360">
            <v>501</v>
          </cell>
          <cell r="D360" t="str">
            <v>0546</v>
          </cell>
          <cell r="E360" t="str">
            <v>Q</v>
          </cell>
          <cell r="F360">
            <v>1</v>
          </cell>
        </row>
        <row r="361">
          <cell r="A361" t="str">
            <v>995090546</v>
          </cell>
          <cell r="B361">
            <v>99</v>
          </cell>
          <cell r="C361">
            <v>509</v>
          </cell>
          <cell r="D361" t="str">
            <v>0546</v>
          </cell>
          <cell r="E361" t="str">
            <v>J</v>
          </cell>
          <cell r="F361">
            <v>1</v>
          </cell>
        </row>
        <row r="362">
          <cell r="A362" t="str">
            <v>996010546</v>
          </cell>
          <cell r="B362">
            <v>99</v>
          </cell>
          <cell r="C362">
            <v>601</v>
          </cell>
          <cell r="D362" t="str">
            <v>0546</v>
          </cell>
          <cell r="E362" t="str">
            <v>Q</v>
          </cell>
          <cell r="F362">
            <v>5</v>
          </cell>
        </row>
        <row r="363">
          <cell r="A363" t="str">
            <v>996020546</v>
          </cell>
          <cell r="B363">
            <v>99</v>
          </cell>
          <cell r="C363">
            <v>602</v>
          </cell>
          <cell r="D363" t="str">
            <v>0546</v>
          </cell>
          <cell r="E363" t="str">
            <v>R</v>
          </cell>
          <cell r="F363">
            <v>6</v>
          </cell>
        </row>
        <row r="364">
          <cell r="A364" t="str">
            <v>996030546</v>
          </cell>
          <cell r="B364">
            <v>99</v>
          </cell>
          <cell r="C364">
            <v>603</v>
          </cell>
          <cell r="D364" t="str">
            <v>0546</v>
          </cell>
          <cell r="E364" t="str">
            <v>S</v>
          </cell>
          <cell r="F364">
            <v>6</v>
          </cell>
        </row>
        <row r="365">
          <cell r="A365" t="str">
            <v>092000546</v>
          </cell>
          <cell r="B365" t="str">
            <v>09</v>
          </cell>
          <cell r="C365">
            <v>200</v>
          </cell>
          <cell r="D365" t="str">
            <v>0546</v>
          </cell>
          <cell r="E365" t="str">
            <v>Q</v>
          </cell>
          <cell r="F365">
            <v>4</v>
          </cell>
        </row>
        <row r="366">
          <cell r="A366" t="str">
            <v>093000546</v>
          </cell>
          <cell r="B366" t="str">
            <v>09</v>
          </cell>
          <cell r="C366">
            <v>300</v>
          </cell>
          <cell r="D366" t="str">
            <v>0546</v>
          </cell>
          <cell r="E366" t="str">
            <v>Q</v>
          </cell>
          <cell r="F366">
            <v>4</v>
          </cell>
        </row>
        <row r="367">
          <cell r="A367" t="str">
            <v>095000546</v>
          </cell>
          <cell r="B367" t="str">
            <v>09</v>
          </cell>
          <cell r="C367">
            <v>500</v>
          </cell>
          <cell r="D367" t="str">
            <v>0546</v>
          </cell>
          <cell r="E367" t="str">
            <v>D</v>
          </cell>
          <cell r="F367">
            <v>1</v>
          </cell>
        </row>
        <row r="368">
          <cell r="A368" t="str">
            <v>095010546</v>
          </cell>
          <cell r="B368" t="str">
            <v>09</v>
          </cell>
          <cell r="C368">
            <v>501</v>
          </cell>
          <cell r="D368" t="str">
            <v>0546</v>
          </cell>
          <cell r="E368" t="str">
            <v>Q</v>
          </cell>
          <cell r="F368">
            <v>1</v>
          </cell>
        </row>
        <row r="369">
          <cell r="A369" t="str">
            <v>095090546</v>
          </cell>
          <cell r="B369" t="str">
            <v>09</v>
          </cell>
          <cell r="C369">
            <v>509</v>
          </cell>
          <cell r="D369" t="str">
            <v>0546</v>
          </cell>
          <cell r="E369" t="str">
            <v>J</v>
          </cell>
          <cell r="F369">
            <v>1</v>
          </cell>
        </row>
        <row r="370">
          <cell r="A370" t="str">
            <v>096010546</v>
          </cell>
          <cell r="B370" t="str">
            <v>09</v>
          </cell>
          <cell r="C370">
            <v>601</v>
          </cell>
          <cell r="D370" t="str">
            <v>0546</v>
          </cell>
          <cell r="E370" t="str">
            <v>Q</v>
          </cell>
          <cell r="F370">
            <v>5</v>
          </cell>
        </row>
        <row r="371">
          <cell r="A371" t="str">
            <v>096020546</v>
          </cell>
          <cell r="B371" t="str">
            <v>09</v>
          </cell>
          <cell r="C371">
            <v>602</v>
          </cell>
          <cell r="D371" t="str">
            <v>0546</v>
          </cell>
          <cell r="E371" t="str">
            <v>R</v>
          </cell>
          <cell r="F371">
            <v>6</v>
          </cell>
        </row>
        <row r="372">
          <cell r="A372" t="str">
            <v>096030546</v>
          </cell>
          <cell r="B372" t="str">
            <v>09</v>
          </cell>
          <cell r="C372">
            <v>603</v>
          </cell>
          <cell r="D372" t="str">
            <v>0546</v>
          </cell>
          <cell r="E372" t="str">
            <v>S</v>
          </cell>
          <cell r="F372">
            <v>6</v>
          </cell>
        </row>
        <row r="373">
          <cell r="A373" t="str">
            <v>015000547</v>
          </cell>
          <cell r="B373" t="str">
            <v>01</v>
          </cell>
          <cell r="C373" t="str">
            <v>500</v>
          </cell>
          <cell r="D373" t="str">
            <v>0547</v>
          </cell>
          <cell r="E373" t="str">
            <v>Q</v>
          </cell>
          <cell r="F373">
            <v>3</v>
          </cell>
        </row>
        <row r="374">
          <cell r="A374" t="str">
            <v>015010547</v>
          </cell>
          <cell r="B374" t="str">
            <v>01</v>
          </cell>
          <cell r="C374" t="str">
            <v>501</v>
          </cell>
          <cell r="D374" t="str">
            <v>0547</v>
          </cell>
          <cell r="E374" t="str">
            <v>Q</v>
          </cell>
          <cell r="F374">
            <v>3</v>
          </cell>
        </row>
        <row r="375">
          <cell r="A375" t="str">
            <v>992000547</v>
          </cell>
          <cell r="B375">
            <v>99</v>
          </cell>
          <cell r="C375">
            <v>200</v>
          </cell>
          <cell r="D375" t="str">
            <v>0547</v>
          </cell>
          <cell r="E375" t="str">
            <v>Q</v>
          </cell>
          <cell r="F375">
            <v>4</v>
          </cell>
        </row>
        <row r="376">
          <cell r="A376" t="str">
            <v>993000547</v>
          </cell>
          <cell r="B376">
            <v>99</v>
          </cell>
          <cell r="C376">
            <v>300</v>
          </cell>
          <cell r="D376" t="str">
            <v>0547</v>
          </cell>
          <cell r="E376" t="str">
            <v>Q</v>
          </cell>
          <cell r="F376">
            <v>4</v>
          </cell>
        </row>
        <row r="377">
          <cell r="A377" t="str">
            <v>995000547</v>
          </cell>
          <cell r="B377">
            <v>99</v>
          </cell>
          <cell r="C377">
            <v>500</v>
          </cell>
          <cell r="D377" t="str">
            <v>0547</v>
          </cell>
          <cell r="E377" t="str">
            <v>D</v>
          </cell>
          <cell r="F377">
            <v>1</v>
          </cell>
        </row>
        <row r="378">
          <cell r="A378" t="str">
            <v>995010547</v>
          </cell>
          <cell r="B378">
            <v>99</v>
          </cell>
          <cell r="C378">
            <v>501</v>
          </cell>
          <cell r="D378" t="str">
            <v>0547</v>
          </cell>
          <cell r="E378" t="str">
            <v>Q</v>
          </cell>
          <cell r="F378">
            <v>1</v>
          </cell>
        </row>
        <row r="379">
          <cell r="A379" t="str">
            <v>995090547</v>
          </cell>
          <cell r="B379">
            <v>99</v>
          </cell>
          <cell r="C379">
            <v>509</v>
          </cell>
          <cell r="D379" t="str">
            <v>0547</v>
          </cell>
          <cell r="E379" t="str">
            <v>J</v>
          </cell>
          <cell r="F379">
            <v>1</v>
          </cell>
        </row>
        <row r="380">
          <cell r="A380" t="str">
            <v>996000547</v>
          </cell>
          <cell r="B380">
            <v>99</v>
          </cell>
          <cell r="C380">
            <v>600</v>
          </cell>
          <cell r="D380" t="str">
            <v>0547</v>
          </cell>
          <cell r="E380" t="str">
            <v>M</v>
          </cell>
          <cell r="F380">
            <v>5</v>
          </cell>
        </row>
        <row r="381">
          <cell r="A381" t="str">
            <v>996010547</v>
          </cell>
          <cell r="B381">
            <v>99</v>
          </cell>
          <cell r="C381">
            <v>601</v>
          </cell>
          <cell r="D381" t="str">
            <v>0547</v>
          </cell>
          <cell r="E381" t="str">
            <v>Q</v>
          </cell>
          <cell r="F381">
            <v>5</v>
          </cell>
        </row>
        <row r="382">
          <cell r="A382" t="str">
            <v>996020547</v>
          </cell>
          <cell r="B382">
            <v>99</v>
          </cell>
          <cell r="C382">
            <v>602</v>
          </cell>
          <cell r="D382" t="str">
            <v>0547</v>
          </cell>
          <cell r="E382" t="str">
            <v>R</v>
          </cell>
          <cell r="F382">
            <v>6</v>
          </cell>
        </row>
        <row r="383">
          <cell r="A383" t="str">
            <v>996030547</v>
          </cell>
          <cell r="B383">
            <v>99</v>
          </cell>
          <cell r="C383">
            <v>603</v>
          </cell>
          <cell r="D383" t="str">
            <v>0547</v>
          </cell>
          <cell r="E383" t="str">
            <v>S</v>
          </cell>
          <cell r="F383">
            <v>6</v>
          </cell>
        </row>
        <row r="384">
          <cell r="A384" t="str">
            <v>996100547</v>
          </cell>
          <cell r="B384">
            <v>99</v>
          </cell>
          <cell r="C384">
            <v>610</v>
          </cell>
          <cell r="D384" t="str">
            <v>0547</v>
          </cell>
          <cell r="E384" t="str">
            <v>T</v>
          </cell>
          <cell r="F384">
            <v>5</v>
          </cell>
        </row>
        <row r="385">
          <cell r="A385" t="str">
            <v>092000547</v>
          </cell>
          <cell r="B385" t="str">
            <v>09</v>
          </cell>
          <cell r="C385">
            <v>200</v>
          </cell>
          <cell r="D385" t="str">
            <v>0547</v>
          </cell>
          <cell r="E385" t="str">
            <v>Q</v>
          </cell>
          <cell r="F385">
            <v>4</v>
          </cell>
        </row>
        <row r="386">
          <cell r="A386" t="str">
            <v>093000547</v>
          </cell>
          <cell r="B386" t="str">
            <v>09</v>
          </cell>
          <cell r="C386">
            <v>300</v>
          </cell>
          <cell r="D386" t="str">
            <v>0547</v>
          </cell>
          <cell r="E386" t="str">
            <v>Q</v>
          </cell>
          <cell r="F386">
            <v>4</v>
          </cell>
        </row>
        <row r="387">
          <cell r="A387" t="str">
            <v>095000547</v>
          </cell>
          <cell r="B387" t="str">
            <v>09</v>
          </cell>
          <cell r="C387">
            <v>500</v>
          </cell>
          <cell r="D387" t="str">
            <v>0547</v>
          </cell>
          <cell r="E387" t="str">
            <v>J</v>
          </cell>
          <cell r="F387">
            <v>1</v>
          </cell>
        </row>
        <row r="388">
          <cell r="A388" t="str">
            <v>095010547</v>
          </cell>
          <cell r="B388" t="str">
            <v>09</v>
          </cell>
          <cell r="C388">
            <v>501</v>
          </cell>
          <cell r="D388" t="str">
            <v>0547</v>
          </cell>
          <cell r="E388" t="str">
            <v>Q</v>
          </cell>
          <cell r="F388">
            <v>1</v>
          </cell>
        </row>
        <row r="389">
          <cell r="A389" t="str">
            <v>095090547</v>
          </cell>
          <cell r="B389" t="str">
            <v>09</v>
          </cell>
          <cell r="C389">
            <v>509</v>
          </cell>
          <cell r="D389" t="str">
            <v>0547</v>
          </cell>
          <cell r="E389" t="str">
            <v>J</v>
          </cell>
          <cell r="F389">
            <v>1</v>
          </cell>
        </row>
        <row r="390">
          <cell r="A390" t="str">
            <v>096010547</v>
          </cell>
          <cell r="B390" t="str">
            <v>09</v>
          </cell>
          <cell r="C390">
            <v>601</v>
          </cell>
          <cell r="D390" t="str">
            <v>0547</v>
          </cell>
          <cell r="E390" t="str">
            <v>Q</v>
          </cell>
          <cell r="F390">
            <v>5</v>
          </cell>
        </row>
        <row r="391">
          <cell r="A391" t="str">
            <v>096020547</v>
          </cell>
          <cell r="B391" t="str">
            <v>09</v>
          </cell>
          <cell r="C391">
            <v>602</v>
          </cell>
          <cell r="D391" t="str">
            <v>0547</v>
          </cell>
          <cell r="E391" t="str">
            <v>R</v>
          </cell>
          <cell r="F391">
            <v>6</v>
          </cell>
        </row>
        <row r="392">
          <cell r="A392" t="str">
            <v>096030547</v>
          </cell>
          <cell r="B392" t="str">
            <v>09</v>
          </cell>
          <cell r="C392">
            <v>603</v>
          </cell>
          <cell r="D392" t="str">
            <v>0547</v>
          </cell>
          <cell r="E392" t="str">
            <v>S</v>
          </cell>
          <cell r="F392">
            <v>6</v>
          </cell>
        </row>
        <row r="393">
          <cell r="A393" t="str">
            <v>992000548</v>
          </cell>
          <cell r="B393">
            <v>99</v>
          </cell>
          <cell r="C393">
            <v>200</v>
          </cell>
          <cell r="D393" t="str">
            <v>0548</v>
          </cell>
          <cell r="E393" t="str">
            <v>Q</v>
          </cell>
          <cell r="F393">
            <v>4</v>
          </cell>
        </row>
        <row r="394">
          <cell r="A394" t="str">
            <v>993000548</v>
          </cell>
          <cell r="B394">
            <v>99</v>
          </cell>
          <cell r="C394">
            <v>300</v>
          </cell>
          <cell r="D394" t="str">
            <v>0548</v>
          </cell>
          <cell r="E394" t="str">
            <v>Q</v>
          </cell>
          <cell r="F394">
            <v>4</v>
          </cell>
        </row>
        <row r="395">
          <cell r="A395" t="str">
            <v>995000548</v>
          </cell>
          <cell r="B395">
            <v>99</v>
          </cell>
          <cell r="C395">
            <v>500</v>
          </cell>
          <cell r="D395" t="str">
            <v>0548</v>
          </cell>
          <cell r="E395" t="str">
            <v>B</v>
          </cell>
          <cell r="F395">
            <v>1</v>
          </cell>
        </row>
        <row r="396">
          <cell r="A396" t="str">
            <v>995010548</v>
          </cell>
          <cell r="B396">
            <v>99</v>
          </cell>
          <cell r="C396">
            <v>501</v>
          </cell>
          <cell r="D396" t="str">
            <v>0548</v>
          </cell>
          <cell r="E396" t="str">
            <v>Q</v>
          </cell>
          <cell r="F396">
            <v>1</v>
          </cell>
        </row>
        <row r="397">
          <cell r="A397" t="str">
            <v>996000548</v>
          </cell>
          <cell r="B397">
            <v>99</v>
          </cell>
          <cell r="C397">
            <v>600</v>
          </cell>
          <cell r="D397" t="str">
            <v>0548</v>
          </cell>
          <cell r="E397" t="str">
            <v>M</v>
          </cell>
          <cell r="F397">
            <v>5</v>
          </cell>
        </row>
        <row r="398">
          <cell r="A398" t="str">
            <v>996010548</v>
          </cell>
          <cell r="B398">
            <v>99</v>
          </cell>
          <cell r="C398">
            <v>601</v>
          </cell>
          <cell r="D398" t="str">
            <v>0548</v>
          </cell>
          <cell r="E398" t="str">
            <v>Q</v>
          </cell>
          <cell r="F398">
            <v>5</v>
          </cell>
        </row>
        <row r="399">
          <cell r="A399" t="str">
            <v>996020548</v>
          </cell>
          <cell r="B399">
            <v>99</v>
          </cell>
          <cell r="C399">
            <v>602</v>
          </cell>
          <cell r="D399" t="str">
            <v>0548</v>
          </cell>
          <cell r="E399" t="str">
            <v>R</v>
          </cell>
          <cell r="F399">
            <v>6</v>
          </cell>
        </row>
        <row r="400">
          <cell r="A400" t="str">
            <v>996030548</v>
          </cell>
          <cell r="B400">
            <v>99</v>
          </cell>
          <cell r="C400">
            <v>603</v>
          </cell>
          <cell r="D400" t="str">
            <v>0548</v>
          </cell>
          <cell r="E400" t="str">
            <v>S</v>
          </cell>
          <cell r="F400">
            <v>6</v>
          </cell>
        </row>
        <row r="401">
          <cell r="A401" t="str">
            <v>996100548</v>
          </cell>
          <cell r="B401">
            <v>99</v>
          </cell>
          <cell r="C401">
            <v>610</v>
          </cell>
          <cell r="D401" t="str">
            <v>0548</v>
          </cell>
          <cell r="E401" t="str">
            <v>T</v>
          </cell>
          <cell r="F401">
            <v>5</v>
          </cell>
        </row>
        <row r="402">
          <cell r="A402" t="str">
            <v>092000548</v>
          </cell>
          <cell r="B402" t="str">
            <v>09</v>
          </cell>
          <cell r="C402">
            <v>200</v>
          </cell>
          <cell r="D402" t="str">
            <v>0548</v>
          </cell>
          <cell r="E402" t="str">
            <v>Q</v>
          </cell>
          <cell r="F402">
            <v>4</v>
          </cell>
        </row>
        <row r="403">
          <cell r="A403" t="str">
            <v>093000548</v>
          </cell>
          <cell r="B403" t="str">
            <v>09</v>
          </cell>
          <cell r="C403">
            <v>300</v>
          </cell>
          <cell r="D403" t="str">
            <v>0548</v>
          </cell>
          <cell r="E403" t="str">
            <v>Q</v>
          </cell>
          <cell r="F403">
            <v>4</v>
          </cell>
        </row>
        <row r="404">
          <cell r="A404" t="str">
            <v>095000548</v>
          </cell>
          <cell r="B404" t="str">
            <v>09</v>
          </cell>
          <cell r="C404">
            <v>500</v>
          </cell>
          <cell r="D404" t="str">
            <v>0548</v>
          </cell>
          <cell r="E404" t="str">
            <v>B</v>
          </cell>
          <cell r="F404">
            <v>1</v>
          </cell>
        </row>
        <row r="405">
          <cell r="A405" t="str">
            <v>095010548</v>
          </cell>
          <cell r="B405" t="str">
            <v>09</v>
          </cell>
          <cell r="C405">
            <v>501</v>
          </cell>
          <cell r="D405" t="str">
            <v>0548</v>
          </cell>
          <cell r="E405" t="str">
            <v>Q</v>
          </cell>
          <cell r="F405">
            <v>1</v>
          </cell>
        </row>
        <row r="406">
          <cell r="A406" t="str">
            <v>096010548</v>
          </cell>
          <cell r="B406" t="str">
            <v>09</v>
          </cell>
          <cell r="C406">
            <v>601</v>
          </cell>
          <cell r="D406" t="str">
            <v>0548</v>
          </cell>
          <cell r="E406" t="str">
            <v>Q</v>
          </cell>
          <cell r="F406">
            <v>5</v>
          </cell>
        </row>
        <row r="407">
          <cell r="A407" t="str">
            <v>096020548</v>
          </cell>
          <cell r="B407" t="str">
            <v>09</v>
          </cell>
          <cell r="C407">
            <v>602</v>
          </cell>
          <cell r="D407" t="str">
            <v>0548</v>
          </cell>
          <cell r="E407" t="str">
            <v>R</v>
          </cell>
          <cell r="F407">
            <v>6</v>
          </cell>
        </row>
        <row r="408">
          <cell r="A408" t="str">
            <v>096030548</v>
          </cell>
          <cell r="B408" t="str">
            <v>09</v>
          </cell>
          <cell r="C408">
            <v>603</v>
          </cell>
          <cell r="D408" t="str">
            <v>0548</v>
          </cell>
          <cell r="E408" t="str">
            <v>S</v>
          </cell>
          <cell r="F408">
            <v>6</v>
          </cell>
        </row>
        <row r="409">
          <cell r="A409" t="str">
            <v>992000549</v>
          </cell>
          <cell r="B409">
            <v>99</v>
          </cell>
          <cell r="C409">
            <v>200</v>
          </cell>
          <cell r="D409" t="str">
            <v>0549</v>
          </cell>
          <cell r="E409" t="str">
            <v>Q</v>
          </cell>
          <cell r="F409">
            <v>4</v>
          </cell>
        </row>
        <row r="410">
          <cell r="A410" t="str">
            <v>993000549</v>
          </cell>
          <cell r="B410">
            <v>99</v>
          </cell>
          <cell r="C410">
            <v>300</v>
          </cell>
          <cell r="D410" t="str">
            <v>0549</v>
          </cell>
          <cell r="E410" t="str">
            <v>Q</v>
          </cell>
          <cell r="F410">
            <v>4</v>
          </cell>
        </row>
        <row r="411">
          <cell r="A411" t="str">
            <v>995000549</v>
          </cell>
          <cell r="B411">
            <v>99</v>
          </cell>
          <cell r="C411">
            <v>500</v>
          </cell>
          <cell r="D411" t="str">
            <v>0549</v>
          </cell>
          <cell r="E411" t="str">
            <v>A</v>
          </cell>
          <cell r="F411">
            <v>1</v>
          </cell>
        </row>
        <row r="412">
          <cell r="A412" t="str">
            <v>995010549</v>
          </cell>
          <cell r="B412">
            <v>99</v>
          </cell>
          <cell r="C412">
            <v>501</v>
          </cell>
          <cell r="D412" t="str">
            <v>0549</v>
          </cell>
          <cell r="E412" t="str">
            <v>Q</v>
          </cell>
          <cell r="F412">
            <v>1</v>
          </cell>
        </row>
        <row r="413">
          <cell r="A413" t="str">
            <v>996010549</v>
          </cell>
          <cell r="B413">
            <v>99</v>
          </cell>
          <cell r="C413">
            <v>601</v>
          </cell>
          <cell r="D413" t="str">
            <v>0549</v>
          </cell>
          <cell r="E413" t="str">
            <v>Q</v>
          </cell>
          <cell r="F413">
            <v>5</v>
          </cell>
        </row>
        <row r="414">
          <cell r="A414" t="str">
            <v>996020549</v>
          </cell>
          <cell r="B414">
            <v>99</v>
          </cell>
          <cell r="C414">
            <v>602</v>
          </cell>
          <cell r="D414" t="str">
            <v>0549</v>
          </cell>
          <cell r="E414" t="str">
            <v>R</v>
          </cell>
          <cell r="F414">
            <v>6</v>
          </cell>
        </row>
        <row r="415">
          <cell r="A415" t="str">
            <v>996030549</v>
          </cell>
          <cell r="B415">
            <v>99</v>
          </cell>
          <cell r="C415">
            <v>603</v>
          </cell>
          <cell r="D415" t="str">
            <v>0549</v>
          </cell>
          <cell r="E415" t="str">
            <v>S</v>
          </cell>
          <cell r="F415">
            <v>6</v>
          </cell>
        </row>
        <row r="416">
          <cell r="A416" t="str">
            <v>092000549</v>
          </cell>
          <cell r="B416" t="str">
            <v>09</v>
          </cell>
          <cell r="C416">
            <v>200</v>
          </cell>
          <cell r="D416" t="str">
            <v>0549</v>
          </cell>
          <cell r="E416" t="str">
            <v>Q</v>
          </cell>
          <cell r="F416">
            <v>4</v>
          </cell>
        </row>
        <row r="417">
          <cell r="A417" t="str">
            <v>093000549</v>
          </cell>
          <cell r="B417" t="str">
            <v>09</v>
          </cell>
          <cell r="C417">
            <v>300</v>
          </cell>
          <cell r="D417" t="str">
            <v>0549</v>
          </cell>
          <cell r="E417" t="str">
            <v>Q</v>
          </cell>
          <cell r="F417">
            <v>4</v>
          </cell>
        </row>
        <row r="418">
          <cell r="A418" t="str">
            <v>095000549</v>
          </cell>
          <cell r="B418" t="str">
            <v>09</v>
          </cell>
          <cell r="C418">
            <v>500</v>
          </cell>
          <cell r="D418" t="str">
            <v>0549</v>
          </cell>
          <cell r="E418" t="str">
            <v>A</v>
          </cell>
          <cell r="F418">
            <v>1</v>
          </cell>
        </row>
        <row r="419">
          <cell r="A419" t="str">
            <v>095010549</v>
          </cell>
          <cell r="B419" t="str">
            <v>09</v>
          </cell>
          <cell r="C419">
            <v>501</v>
          </cell>
          <cell r="D419" t="str">
            <v>0549</v>
          </cell>
          <cell r="E419" t="str">
            <v>Q</v>
          </cell>
          <cell r="F419">
            <v>1</v>
          </cell>
        </row>
        <row r="420">
          <cell r="A420" t="str">
            <v>096010549</v>
          </cell>
          <cell r="B420" t="str">
            <v>09</v>
          </cell>
          <cell r="C420">
            <v>601</v>
          </cell>
          <cell r="D420" t="str">
            <v>0549</v>
          </cell>
          <cell r="E420" t="str">
            <v>Q</v>
          </cell>
          <cell r="F420">
            <v>5</v>
          </cell>
        </row>
        <row r="421">
          <cell r="A421" t="str">
            <v>096020549</v>
          </cell>
          <cell r="B421" t="str">
            <v>09</v>
          </cell>
          <cell r="C421">
            <v>602</v>
          </cell>
          <cell r="D421" t="str">
            <v>0549</v>
          </cell>
          <cell r="E421" t="str">
            <v>R</v>
          </cell>
          <cell r="F421">
            <v>6</v>
          </cell>
        </row>
        <row r="422">
          <cell r="A422" t="str">
            <v>096030549</v>
          </cell>
          <cell r="B422" t="str">
            <v>09</v>
          </cell>
          <cell r="C422">
            <v>603</v>
          </cell>
          <cell r="D422" t="str">
            <v>0549</v>
          </cell>
          <cell r="E422" t="str">
            <v>S</v>
          </cell>
          <cell r="F422">
            <v>6</v>
          </cell>
        </row>
        <row r="423">
          <cell r="A423" t="str">
            <v>992000550</v>
          </cell>
          <cell r="B423">
            <v>99</v>
          </cell>
          <cell r="C423">
            <v>200</v>
          </cell>
          <cell r="D423" t="str">
            <v>0550</v>
          </cell>
          <cell r="E423" t="str">
            <v>Q</v>
          </cell>
          <cell r="F423">
            <v>4</v>
          </cell>
        </row>
        <row r="424">
          <cell r="A424" t="str">
            <v>993000550</v>
          </cell>
          <cell r="B424">
            <v>99</v>
          </cell>
          <cell r="C424">
            <v>300</v>
          </cell>
          <cell r="D424" t="str">
            <v>0550</v>
          </cell>
          <cell r="E424" t="str">
            <v>Q</v>
          </cell>
          <cell r="F424">
            <v>4</v>
          </cell>
        </row>
        <row r="425">
          <cell r="A425" t="str">
            <v>995000550</v>
          </cell>
          <cell r="B425">
            <v>99</v>
          </cell>
          <cell r="C425">
            <v>500</v>
          </cell>
          <cell r="D425" t="str">
            <v>0550</v>
          </cell>
          <cell r="E425" t="str">
            <v>A</v>
          </cell>
          <cell r="F425">
            <v>1</v>
          </cell>
        </row>
        <row r="426">
          <cell r="A426" t="str">
            <v>995010550</v>
          </cell>
          <cell r="B426">
            <v>99</v>
          </cell>
          <cell r="C426">
            <v>501</v>
          </cell>
          <cell r="D426" t="str">
            <v>0550</v>
          </cell>
          <cell r="E426" t="str">
            <v>Q</v>
          </cell>
          <cell r="F426">
            <v>1</v>
          </cell>
        </row>
        <row r="427">
          <cell r="A427" t="str">
            <v>996010550</v>
          </cell>
          <cell r="B427">
            <v>99</v>
          </cell>
          <cell r="C427">
            <v>601</v>
          </cell>
          <cell r="D427" t="str">
            <v>0550</v>
          </cell>
          <cell r="E427" t="str">
            <v>Q</v>
          </cell>
          <cell r="F427">
            <v>5</v>
          </cell>
        </row>
        <row r="428">
          <cell r="A428" t="str">
            <v>996020550</v>
          </cell>
          <cell r="B428">
            <v>99</v>
          </cell>
          <cell r="C428">
            <v>602</v>
          </cell>
          <cell r="D428" t="str">
            <v>0550</v>
          </cell>
          <cell r="E428" t="str">
            <v>R</v>
          </cell>
          <cell r="F428">
            <v>6</v>
          </cell>
        </row>
        <row r="429">
          <cell r="A429" t="str">
            <v>996030550</v>
          </cell>
          <cell r="B429">
            <v>99</v>
          </cell>
          <cell r="C429">
            <v>603</v>
          </cell>
          <cell r="D429" t="str">
            <v>0550</v>
          </cell>
          <cell r="E429" t="str">
            <v>S</v>
          </cell>
          <cell r="F429">
            <v>6</v>
          </cell>
        </row>
        <row r="430">
          <cell r="A430" t="str">
            <v>092000550</v>
          </cell>
          <cell r="B430" t="str">
            <v>09</v>
          </cell>
          <cell r="C430">
            <v>200</v>
          </cell>
          <cell r="D430" t="str">
            <v>0550</v>
          </cell>
          <cell r="E430" t="str">
            <v>Q</v>
          </cell>
          <cell r="F430">
            <v>4</v>
          </cell>
        </row>
        <row r="431">
          <cell r="A431" t="str">
            <v>093000550</v>
          </cell>
          <cell r="B431" t="str">
            <v>09</v>
          </cell>
          <cell r="C431">
            <v>300</v>
          </cell>
          <cell r="D431" t="str">
            <v>0550</v>
          </cell>
          <cell r="E431" t="str">
            <v>Q</v>
          </cell>
          <cell r="F431">
            <v>4</v>
          </cell>
        </row>
        <row r="432">
          <cell r="A432" t="str">
            <v>095000550</v>
          </cell>
          <cell r="B432" t="str">
            <v>09</v>
          </cell>
          <cell r="C432">
            <v>500</v>
          </cell>
          <cell r="D432" t="str">
            <v>0550</v>
          </cell>
          <cell r="E432" t="str">
            <v>A</v>
          </cell>
          <cell r="F432">
            <v>1</v>
          </cell>
        </row>
        <row r="433">
          <cell r="A433" t="str">
            <v>095010550</v>
          </cell>
          <cell r="B433" t="str">
            <v>09</v>
          </cell>
          <cell r="C433">
            <v>501</v>
          </cell>
          <cell r="D433" t="str">
            <v>0550</v>
          </cell>
          <cell r="E433" t="str">
            <v>Q</v>
          </cell>
          <cell r="F433">
            <v>1</v>
          </cell>
        </row>
        <row r="434">
          <cell r="A434" t="str">
            <v>096010550</v>
          </cell>
          <cell r="B434" t="str">
            <v>09</v>
          </cell>
          <cell r="C434">
            <v>601</v>
          </cell>
          <cell r="D434" t="str">
            <v>0550</v>
          </cell>
          <cell r="E434" t="str">
            <v>Q</v>
          </cell>
          <cell r="F434">
            <v>5</v>
          </cell>
        </row>
        <row r="435">
          <cell r="A435" t="str">
            <v>096020550</v>
          </cell>
          <cell r="B435" t="str">
            <v>09</v>
          </cell>
          <cell r="C435">
            <v>602</v>
          </cell>
          <cell r="D435" t="str">
            <v>0550</v>
          </cell>
          <cell r="E435" t="str">
            <v>R</v>
          </cell>
          <cell r="F435">
            <v>6</v>
          </cell>
        </row>
        <row r="436">
          <cell r="A436" t="str">
            <v>096030550</v>
          </cell>
          <cell r="B436" t="str">
            <v>09</v>
          </cell>
          <cell r="C436">
            <v>603</v>
          </cell>
          <cell r="D436" t="str">
            <v>0550</v>
          </cell>
          <cell r="E436" t="str">
            <v>S</v>
          </cell>
          <cell r="F436">
            <v>6</v>
          </cell>
        </row>
        <row r="437">
          <cell r="A437" t="str">
            <v>992000554</v>
          </cell>
          <cell r="B437">
            <v>99</v>
          </cell>
          <cell r="C437">
            <v>200</v>
          </cell>
          <cell r="D437" t="str">
            <v>0554</v>
          </cell>
          <cell r="E437" t="str">
            <v>Q</v>
          </cell>
          <cell r="F437">
            <v>4</v>
          </cell>
        </row>
        <row r="438">
          <cell r="A438" t="str">
            <v>993000554</v>
          </cell>
          <cell r="B438">
            <v>99</v>
          </cell>
          <cell r="C438">
            <v>300</v>
          </cell>
          <cell r="D438" t="str">
            <v>0554</v>
          </cell>
          <cell r="E438" t="str">
            <v>Q</v>
          </cell>
          <cell r="F438">
            <v>4</v>
          </cell>
        </row>
        <row r="439">
          <cell r="A439" t="str">
            <v>995000554</v>
          </cell>
          <cell r="B439">
            <v>99</v>
          </cell>
          <cell r="C439">
            <v>500</v>
          </cell>
          <cell r="D439" t="str">
            <v>0554</v>
          </cell>
          <cell r="E439" t="str">
            <v>A</v>
          </cell>
          <cell r="F439">
            <v>1</v>
          </cell>
        </row>
        <row r="440">
          <cell r="A440" t="str">
            <v>995010554</v>
          </cell>
          <cell r="B440">
            <v>99</v>
          </cell>
          <cell r="C440">
            <v>501</v>
          </cell>
          <cell r="D440" t="str">
            <v>0554</v>
          </cell>
          <cell r="E440" t="str">
            <v>Q</v>
          </cell>
          <cell r="F440">
            <v>1</v>
          </cell>
        </row>
        <row r="441">
          <cell r="A441" t="str">
            <v>995090554</v>
          </cell>
          <cell r="B441">
            <v>99</v>
          </cell>
          <cell r="C441">
            <v>509</v>
          </cell>
          <cell r="D441" t="str">
            <v>0554</v>
          </cell>
          <cell r="E441" t="str">
            <v>G</v>
          </cell>
          <cell r="F441">
            <v>1</v>
          </cell>
        </row>
        <row r="442">
          <cell r="A442" t="str">
            <v>996010554</v>
          </cell>
          <cell r="B442">
            <v>99</v>
          </cell>
          <cell r="C442">
            <v>601</v>
          </cell>
          <cell r="D442" t="str">
            <v>0554</v>
          </cell>
          <cell r="E442" t="str">
            <v>Q</v>
          </cell>
          <cell r="F442">
            <v>5</v>
          </cell>
        </row>
        <row r="443">
          <cell r="A443" t="str">
            <v>996020554</v>
          </cell>
          <cell r="B443">
            <v>99</v>
          </cell>
          <cell r="C443">
            <v>602</v>
          </cell>
          <cell r="D443" t="str">
            <v>0554</v>
          </cell>
          <cell r="E443" t="str">
            <v>R</v>
          </cell>
          <cell r="F443">
            <v>6</v>
          </cell>
        </row>
        <row r="444">
          <cell r="A444" t="str">
            <v>996030554</v>
          </cell>
          <cell r="B444">
            <v>99</v>
          </cell>
          <cell r="C444">
            <v>603</v>
          </cell>
          <cell r="D444" t="str">
            <v>0554</v>
          </cell>
          <cell r="E444" t="str">
            <v>S</v>
          </cell>
          <cell r="F444">
            <v>6</v>
          </cell>
        </row>
        <row r="445">
          <cell r="A445" t="str">
            <v>092000554</v>
          </cell>
          <cell r="B445" t="str">
            <v>09</v>
          </cell>
          <cell r="C445">
            <v>200</v>
          </cell>
          <cell r="D445" t="str">
            <v>0554</v>
          </cell>
          <cell r="E445" t="str">
            <v>Q</v>
          </cell>
          <cell r="F445">
            <v>4</v>
          </cell>
        </row>
        <row r="446">
          <cell r="A446" t="str">
            <v>093000554</v>
          </cell>
          <cell r="B446" t="str">
            <v>09</v>
          </cell>
          <cell r="C446">
            <v>300</v>
          </cell>
          <cell r="D446" t="str">
            <v>0554</v>
          </cell>
          <cell r="E446" t="str">
            <v>Q</v>
          </cell>
          <cell r="F446">
            <v>4</v>
          </cell>
        </row>
        <row r="447">
          <cell r="A447" t="str">
            <v>095000554</v>
          </cell>
          <cell r="B447" t="str">
            <v>09</v>
          </cell>
          <cell r="C447">
            <v>500</v>
          </cell>
          <cell r="D447" t="str">
            <v>0554</v>
          </cell>
          <cell r="E447" t="str">
            <v>A</v>
          </cell>
          <cell r="F447">
            <v>1</v>
          </cell>
        </row>
        <row r="448">
          <cell r="A448" t="str">
            <v>095010554</v>
          </cell>
          <cell r="B448" t="str">
            <v>09</v>
          </cell>
          <cell r="C448">
            <v>501</v>
          </cell>
          <cell r="D448" t="str">
            <v>0554</v>
          </cell>
          <cell r="E448" t="str">
            <v>Q</v>
          </cell>
          <cell r="F448">
            <v>1</v>
          </cell>
        </row>
        <row r="449">
          <cell r="A449" t="str">
            <v>096010554</v>
          </cell>
          <cell r="B449" t="str">
            <v>09</v>
          </cell>
          <cell r="C449">
            <v>601</v>
          </cell>
          <cell r="D449" t="str">
            <v>0554</v>
          </cell>
          <cell r="E449" t="str">
            <v>Q</v>
          </cell>
          <cell r="F449">
            <v>5</v>
          </cell>
        </row>
        <row r="450">
          <cell r="A450" t="str">
            <v>096020554</v>
          </cell>
          <cell r="B450" t="str">
            <v>09</v>
          </cell>
          <cell r="C450">
            <v>602</v>
          </cell>
          <cell r="D450" t="str">
            <v>0554</v>
          </cell>
          <cell r="E450" t="str">
            <v>R</v>
          </cell>
          <cell r="F450">
            <v>6</v>
          </cell>
        </row>
        <row r="451">
          <cell r="A451" t="str">
            <v>096030554</v>
          </cell>
          <cell r="B451" t="str">
            <v>09</v>
          </cell>
          <cell r="C451">
            <v>603</v>
          </cell>
          <cell r="D451" t="str">
            <v>0554</v>
          </cell>
          <cell r="E451" t="str">
            <v>S</v>
          </cell>
          <cell r="F451">
            <v>6</v>
          </cell>
        </row>
        <row r="452">
          <cell r="A452" t="str">
            <v>992000555</v>
          </cell>
          <cell r="B452">
            <v>99</v>
          </cell>
          <cell r="C452">
            <v>200</v>
          </cell>
          <cell r="D452" t="str">
            <v>0555</v>
          </cell>
          <cell r="E452" t="str">
            <v>Q</v>
          </cell>
          <cell r="F452">
            <v>4</v>
          </cell>
        </row>
        <row r="453">
          <cell r="A453" t="str">
            <v>993000555</v>
          </cell>
          <cell r="B453">
            <v>99</v>
          </cell>
          <cell r="C453">
            <v>300</v>
          </cell>
          <cell r="D453" t="str">
            <v>0555</v>
          </cell>
          <cell r="E453" t="str">
            <v>Q</v>
          </cell>
          <cell r="F453">
            <v>4</v>
          </cell>
        </row>
        <row r="454">
          <cell r="A454" t="str">
            <v>995000555</v>
          </cell>
          <cell r="B454">
            <v>99</v>
          </cell>
          <cell r="C454">
            <v>500</v>
          </cell>
          <cell r="D454" t="str">
            <v>0555</v>
          </cell>
          <cell r="E454" t="str">
            <v>A</v>
          </cell>
          <cell r="F454">
            <v>1</v>
          </cell>
        </row>
        <row r="455">
          <cell r="A455" t="str">
            <v>995010555</v>
          </cell>
          <cell r="B455">
            <v>99</v>
          </cell>
          <cell r="C455">
            <v>501</v>
          </cell>
          <cell r="D455" t="str">
            <v>0555</v>
          </cell>
          <cell r="E455" t="str">
            <v>Q</v>
          </cell>
          <cell r="F455">
            <v>1</v>
          </cell>
        </row>
        <row r="456">
          <cell r="A456" t="str">
            <v>995090555</v>
          </cell>
          <cell r="B456">
            <v>99</v>
          </cell>
          <cell r="C456" t="str">
            <v>509</v>
          </cell>
          <cell r="D456" t="str">
            <v>0555</v>
          </cell>
          <cell r="E456" t="str">
            <v>G</v>
          </cell>
          <cell r="F456">
            <v>1</v>
          </cell>
        </row>
        <row r="457">
          <cell r="A457" t="str">
            <v>996010555</v>
          </cell>
          <cell r="B457">
            <v>99</v>
          </cell>
          <cell r="C457">
            <v>601</v>
          </cell>
          <cell r="D457" t="str">
            <v>0555</v>
          </cell>
          <cell r="E457" t="str">
            <v>Q</v>
          </cell>
          <cell r="F457">
            <v>5</v>
          </cell>
        </row>
        <row r="458">
          <cell r="A458" t="str">
            <v>996020555</v>
          </cell>
          <cell r="B458">
            <v>99</v>
          </cell>
          <cell r="C458">
            <v>602</v>
          </cell>
          <cell r="D458" t="str">
            <v>0555</v>
          </cell>
          <cell r="E458" t="str">
            <v>R</v>
          </cell>
          <cell r="F458">
            <v>6</v>
          </cell>
        </row>
        <row r="459">
          <cell r="A459" t="str">
            <v>996030555</v>
          </cell>
          <cell r="B459">
            <v>99</v>
          </cell>
          <cell r="C459">
            <v>603</v>
          </cell>
          <cell r="D459" t="str">
            <v>0555</v>
          </cell>
          <cell r="E459" t="str">
            <v>S</v>
          </cell>
          <cell r="F459">
            <v>6</v>
          </cell>
        </row>
        <row r="460">
          <cell r="A460" t="str">
            <v>092000555</v>
          </cell>
          <cell r="B460" t="str">
            <v>09</v>
          </cell>
          <cell r="C460">
            <v>200</v>
          </cell>
          <cell r="D460" t="str">
            <v>0555</v>
          </cell>
          <cell r="E460" t="str">
            <v>Q</v>
          </cell>
          <cell r="F460">
            <v>4</v>
          </cell>
        </row>
        <row r="461">
          <cell r="A461" t="str">
            <v>093000555</v>
          </cell>
          <cell r="B461" t="str">
            <v>09</v>
          </cell>
          <cell r="C461">
            <v>300</v>
          </cell>
          <cell r="D461" t="str">
            <v>0555</v>
          </cell>
          <cell r="E461" t="str">
            <v>Q</v>
          </cell>
          <cell r="F461">
            <v>4</v>
          </cell>
        </row>
        <row r="462">
          <cell r="A462" t="str">
            <v>095000555</v>
          </cell>
          <cell r="B462" t="str">
            <v>09</v>
          </cell>
          <cell r="C462">
            <v>500</v>
          </cell>
          <cell r="D462" t="str">
            <v>0555</v>
          </cell>
          <cell r="E462" t="str">
            <v>A</v>
          </cell>
          <cell r="F462">
            <v>1</v>
          </cell>
        </row>
        <row r="463">
          <cell r="A463" t="str">
            <v>095010555</v>
          </cell>
          <cell r="B463" t="str">
            <v>09</v>
          </cell>
          <cell r="C463">
            <v>501</v>
          </cell>
          <cell r="D463" t="str">
            <v>0555</v>
          </cell>
          <cell r="E463" t="str">
            <v>Q</v>
          </cell>
          <cell r="F463">
            <v>1</v>
          </cell>
        </row>
        <row r="464">
          <cell r="A464" t="str">
            <v>096010555</v>
          </cell>
          <cell r="B464" t="str">
            <v>09</v>
          </cell>
          <cell r="C464">
            <v>601</v>
          </cell>
          <cell r="D464" t="str">
            <v>0555</v>
          </cell>
          <cell r="E464" t="str">
            <v>Q</v>
          </cell>
          <cell r="F464">
            <v>5</v>
          </cell>
        </row>
        <row r="465">
          <cell r="A465" t="str">
            <v>096020555</v>
          </cell>
          <cell r="B465" t="str">
            <v>09</v>
          </cell>
          <cell r="C465">
            <v>602</v>
          </cell>
          <cell r="D465" t="str">
            <v>0555</v>
          </cell>
          <cell r="E465" t="str">
            <v>R</v>
          </cell>
          <cell r="F465">
            <v>6</v>
          </cell>
        </row>
        <row r="466">
          <cell r="A466" t="str">
            <v>096030555</v>
          </cell>
          <cell r="B466" t="str">
            <v>09</v>
          </cell>
          <cell r="C466">
            <v>603</v>
          </cell>
          <cell r="D466" t="str">
            <v>0555</v>
          </cell>
          <cell r="E466" t="str">
            <v>S</v>
          </cell>
          <cell r="F466">
            <v>6</v>
          </cell>
        </row>
        <row r="467">
          <cell r="A467" t="str">
            <v>992000556</v>
          </cell>
          <cell r="B467">
            <v>99</v>
          </cell>
          <cell r="C467">
            <v>200</v>
          </cell>
          <cell r="D467" t="str">
            <v>0556</v>
          </cell>
          <cell r="E467" t="str">
            <v>Q</v>
          </cell>
          <cell r="F467">
            <v>4</v>
          </cell>
        </row>
        <row r="468">
          <cell r="A468" t="str">
            <v>993000556</v>
          </cell>
          <cell r="B468">
            <v>99</v>
          </cell>
          <cell r="C468">
            <v>300</v>
          </cell>
          <cell r="D468" t="str">
            <v>0556</v>
          </cell>
          <cell r="E468" t="str">
            <v>Q</v>
          </cell>
          <cell r="F468">
            <v>4</v>
          </cell>
        </row>
        <row r="469">
          <cell r="A469" t="str">
            <v>995000556</v>
          </cell>
          <cell r="B469">
            <v>99</v>
          </cell>
          <cell r="C469">
            <v>500</v>
          </cell>
          <cell r="D469" t="str">
            <v>0556</v>
          </cell>
          <cell r="E469" t="str">
            <v>A</v>
          </cell>
          <cell r="F469">
            <v>1</v>
          </cell>
        </row>
        <row r="470">
          <cell r="A470" t="str">
            <v>995010556</v>
          </cell>
          <cell r="B470">
            <v>99</v>
          </cell>
          <cell r="C470">
            <v>501</v>
          </cell>
          <cell r="D470" t="str">
            <v>0556</v>
          </cell>
          <cell r="E470" t="str">
            <v>Q</v>
          </cell>
          <cell r="F470">
            <v>1</v>
          </cell>
        </row>
        <row r="471">
          <cell r="A471" t="str">
            <v>995090556</v>
          </cell>
          <cell r="B471">
            <v>99</v>
          </cell>
          <cell r="C471">
            <v>509</v>
          </cell>
          <cell r="D471" t="str">
            <v>0556</v>
          </cell>
          <cell r="E471" t="str">
            <v>G</v>
          </cell>
          <cell r="F471">
            <v>1</v>
          </cell>
        </row>
        <row r="472">
          <cell r="A472" t="str">
            <v>996010556</v>
          </cell>
          <cell r="B472">
            <v>99</v>
          </cell>
          <cell r="C472">
            <v>601</v>
          </cell>
          <cell r="D472" t="str">
            <v>0556</v>
          </cell>
          <cell r="E472" t="str">
            <v>Q</v>
          </cell>
          <cell r="F472">
            <v>5</v>
          </cell>
        </row>
        <row r="473">
          <cell r="A473" t="str">
            <v>996020556</v>
          </cell>
          <cell r="B473">
            <v>99</v>
          </cell>
          <cell r="C473">
            <v>602</v>
          </cell>
          <cell r="D473" t="str">
            <v>0556</v>
          </cell>
          <cell r="E473" t="str">
            <v>R</v>
          </cell>
          <cell r="F473">
            <v>6</v>
          </cell>
        </row>
        <row r="474">
          <cell r="A474" t="str">
            <v>996030556</v>
          </cell>
          <cell r="B474">
            <v>99</v>
          </cell>
          <cell r="C474">
            <v>603</v>
          </cell>
          <cell r="D474" t="str">
            <v>0556</v>
          </cell>
          <cell r="E474" t="str">
            <v>S</v>
          </cell>
          <cell r="F474">
            <v>6</v>
          </cell>
        </row>
        <row r="475">
          <cell r="A475" t="str">
            <v>092000556</v>
          </cell>
          <cell r="B475" t="str">
            <v>09</v>
          </cell>
          <cell r="C475">
            <v>200</v>
          </cell>
          <cell r="D475" t="str">
            <v>0556</v>
          </cell>
          <cell r="E475" t="str">
            <v>Q</v>
          </cell>
          <cell r="F475">
            <v>4</v>
          </cell>
        </row>
        <row r="476">
          <cell r="A476" t="str">
            <v>093000556</v>
          </cell>
          <cell r="B476" t="str">
            <v>09</v>
          </cell>
          <cell r="C476">
            <v>300</v>
          </cell>
          <cell r="D476" t="str">
            <v>0556</v>
          </cell>
          <cell r="E476" t="str">
            <v>Q</v>
          </cell>
          <cell r="F476">
            <v>4</v>
          </cell>
        </row>
        <row r="477">
          <cell r="A477" t="str">
            <v>095000556</v>
          </cell>
          <cell r="B477" t="str">
            <v>09</v>
          </cell>
          <cell r="C477">
            <v>500</v>
          </cell>
          <cell r="D477" t="str">
            <v>0556</v>
          </cell>
          <cell r="E477" t="str">
            <v>A</v>
          </cell>
          <cell r="F477">
            <v>1</v>
          </cell>
        </row>
        <row r="478">
          <cell r="A478" t="str">
            <v>095010556</v>
          </cell>
          <cell r="B478" t="str">
            <v>09</v>
          </cell>
          <cell r="C478">
            <v>501</v>
          </cell>
          <cell r="D478" t="str">
            <v>0556</v>
          </cell>
          <cell r="E478" t="str">
            <v>Q</v>
          </cell>
          <cell r="F478">
            <v>1</v>
          </cell>
        </row>
        <row r="479">
          <cell r="A479" t="str">
            <v>096010556</v>
          </cell>
          <cell r="B479" t="str">
            <v>09</v>
          </cell>
          <cell r="C479">
            <v>601</v>
          </cell>
          <cell r="D479" t="str">
            <v>0556</v>
          </cell>
          <cell r="E479" t="str">
            <v>Q</v>
          </cell>
          <cell r="F479">
            <v>5</v>
          </cell>
        </row>
        <row r="480">
          <cell r="A480" t="str">
            <v>096020556</v>
          </cell>
          <cell r="B480" t="str">
            <v>09</v>
          </cell>
          <cell r="C480">
            <v>602</v>
          </cell>
          <cell r="D480" t="str">
            <v>0556</v>
          </cell>
          <cell r="E480" t="str">
            <v>R</v>
          </cell>
          <cell r="F480">
            <v>6</v>
          </cell>
        </row>
        <row r="481">
          <cell r="A481" t="str">
            <v>096030556</v>
          </cell>
          <cell r="B481" t="str">
            <v>09</v>
          </cell>
          <cell r="C481">
            <v>603</v>
          </cell>
          <cell r="D481" t="str">
            <v>0556</v>
          </cell>
          <cell r="E481" t="str">
            <v>S</v>
          </cell>
          <cell r="F481">
            <v>6</v>
          </cell>
        </row>
        <row r="482">
          <cell r="A482" t="str">
            <v>992000557</v>
          </cell>
          <cell r="B482">
            <v>99</v>
          </cell>
          <cell r="C482">
            <v>200</v>
          </cell>
          <cell r="D482" t="str">
            <v>0557</v>
          </cell>
          <cell r="E482" t="str">
            <v>Q</v>
          </cell>
          <cell r="F482">
            <v>4</v>
          </cell>
        </row>
        <row r="483">
          <cell r="A483" t="str">
            <v>993000557</v>
          </cell>
          <cell r="B483">
            <v>99</v>
          </cell>
          <cell r="C483">
            <v>300</v>
          </cell>
          <cell r="D483" t="str">
            <v>0557</v>
          </cell>
          <cell r="E483" t="str">
            <v>Q</v>
          </cell>
          <cell r="F483">
            <v>4</v>
          </cell>
        </row>
        <row r="484">
          <cell r="A484" t="str">
            <v>995000557</v>
          </cell>
          <cell r="B484">
            <v>99</v>
          </cell>
          <cell r="C484">
            <v>500</v>
          </cell>
          <cell r="D484" t="str">
            <v>0557</v>
          </cell>
          <cell r="E484" t="str">
            <v>A</v>
          </cell>
          <cell r="F484">
            <v>1</v>
          </cell>
        </row>
        <row r="485">
          <cell r="A485" t="str">
            <v>995010557</v>
          </cell>
          <cell r="B485">
            <v>99</v>
          </cell>
          <cell r="C485">
            <v>501</v>
          </cell>
          <cell r="D485" t="str">
            <v>0557</v>
          </cell>
          <cell r="E485" t="str">
            <v>Q</v>
          </cell>
          <cell r="F485">
            <v>1</v>
          </cell>
        </row>
        <row r="486">
          <cell r="A486" t="str">
            <v>995090557</v>
          </cell>
          <cell r="B486">
            <v>99</v>
          </cell>
          <cell r="C486">
            <v>509</v>
          </cell>
          <cell r="D486" t="str">
            <v>0557</v>
          </cell>
          <cell r="E486" t="str">
            <v>G</v>
          </cell>
          <cell r="F486">
            <v>1</v>
          </cell>
        </row>
        <row r="487">
          <cell r="A487" t="str">
            <v>996010557</v>
          </cell>
          <cell r="B487">
            <v>99</v>
          </cell>
          <cell r="C487">
            <v>601</v>
          </cell>
          <cell r="D487" t="str">
            <v>0557</v>
          </cell>
          <cell r="E487" t="str">
            <v>Q</v>
          </cell>
          <cell r="F487">
            <v>5</v>
          </cell>
        </row>
        <row r="488">
          <cell r="A488" t="str">
            <v>996020557</v>
          </cell>
          <cell r="B488">
            <v>99</v>
          </cell>
          <cell r="C488">
            <v>602</v>
          </cell>
          <cell r="D488" t="str">
            <v>0557</v>
          </cell>
          <cell r="E488" t="str">
            <v>R</v>
          </cell>
          <cell r="F488">
            <v>6</v>
          </cell>
        </row>
        <row r="489">
          <cell r="A489" t="str">
            <v>996030557</v>
          </cell>
          <cell r="B489">
            <v>99</v>
          </cell>
          <cell r="C489">
            <v>603</v>
          </cell>
          <cell r="D489" t="str">
            <v>0557</v>
          </cell>
          <cell r="E489" t="str">
            <v>S</v>
          </cell>
          <cell r="F489">
            <v>6</v>
          </cell>
        </row>
        <row r="490">
          <cell r="A490" t="str">
            <v>092000557</v>
          </cell>
          <cell r="B490" t="str">
            <v>09</v>
          </cell>
          <cell r="C490">
            <v>200</v>
          </cell>
          <cell r="D490" t="str">
            <v>0557</v>
          </cell>
          <cell r="E490" t="str">
            <v>Q</v>
          </cell>
          <cell r="F490">
            <v>4</v>
          </cell>
        </row>
        <row r="491">
          <cell r="A491" t="str">
            <v>093000557</v>
          </cell>
          <cell r="B491" t="str">
            <v>09</v>
          </cell>
          <cell r="C491">
            <v>300</v>
          </cell>
          <cell r="D491" t="str">
            <v>0557</v>
          </cell>
          <cell r="E491" t="str">
            <v>Q</v>
          </cell>
          <cell r="F491">
            <v>4</v>
          </cell>
        </row>
        <row r="492">
          <cell r="A492" t="str">
            <v>095000557</v>
          </cell>
          <cell r="B492" t="str">
            <v>09</v>
          </cell>
          <cell r="C492">
            <v>500</v>
          </cell>
          <cell r="D492" t="str">
            <v>0557</v>
          </cell>
          <cell r="E492" t="str">
            <v>A</v>
          </cell>
          <cell r="F492">
            <v>1</v>
          </cell>
        </row>
        <row r="493">
          <cell r="A493" t="str">
            <v>095010557</v>
          </cell>
          <cell r="B493" t="str">
            <v>09</v>
          </cell>
          <cell r="C493">
            <v>501</v>
          </cell>
          <cell r="D493" t="str">
            <v>0557</v>
          </cell>
          <cell r="E493" t="str">
            <v>Q</v>
          </cell>
          <cell r="F493">
            <v>1</v>
          </cell>
        </row>
        <row r="494">
          <cell r="A494" t="str">
            <v>095090557</v>
          </cell>
          <cell r="B494" t="str">
            <v>09</v>
          </cell>
          <cell r="C494">
            <v>509</v>
          </cell>
          <cell r="D494" t="str">
            <v>0557</v>
          </cell>
          <cell r="E494" t="str">
            <v>G</v>
          </cell>
          <cell r="F494">
            <v>1</v>
          </cell>
        </row>
        <row r="495">
          <cell r="A495" t="str">
            <v>096010557</v>
          </cell>
          <cell r="B495" t="str">
            <v>09</v>
          </cell>
          <cell r="C495">
            <v>601</v>
          </cell>
          <cell r="D495" t="str">
            <v>0557</v>
          </cell>
          <cell r="E495" t="str">
            <v>Q</v>
          </cell>
          <cell r="F495">
            <v>5</v>
          </cell>
        </row>
        <row r="496">
          <cell r="A496" t="str">
            <v>096020557</v>
          </cell>
          <cell r="B496" t="str">
            <v>09</v>
          </cell>
          <cell r="C496">
            <v>602</v>
          </cell>
          <cell r="D496" t="str">
            <v>0557</v>
          </cell>
          <cell r="E496" t="str">
            <v>R</v>
          </cell>
          <cell r="F496">
            <v>6</v>
          </cell>
        </row>
        <row r="497">
          <cell r="A497" t="str">
            <v>096030557</v>
          </cell>
          <cell r="B497" t="str">
            <v>09</v>
          </cell>
          <cell r="C497">
            <v>603</v>
          </cell>
          <cell r="D497" t="str">
            <v>0557</v>
          </cell>
          <cell r="E497" t="str">
            <v>S</v>
          </cell>
          <cell r="F497">
            <v>6</v>
          </cell>
        </row>
        <row r="498">
          <cell r="A498" t="str">
            <v>992000558</v>
          </cell>
          <cell r="B498">
            <v>99</v>
          </cell>
          <cell r="C498">
            <v>200</v>
          </cell>
          <cell r="D498" t="str">
            <v>0558</v>
          </cell>
          <cell r="E498" t="str">
            <v>Q</v>
          </cell>
          <cell r="F498">
            <v>4</v>
          </cell>
        </row>
        <row r="499">
          <cell r="A499" t="str">
            <v>993000558</v>
          </cell>
          <cell r="B499">
            <v>99</v>
          </cell>
          <cell r="C499">
            <v>300</v>
          </cell>
          <cell r="D499" t="str">
            <v>0558</v>
          </cell>
          <cell r="E499" t="str">
            <v>Q</v>
          </cell>
          <cell r="F499">
            <v>4</v>
          </cell>
        </row>
        <row r="500">
          <cell r="A500" t="str">
            <v>995000558</v>
          </cell>
          <cell r="B500">
            <v>99</v>
          </cell>
          <cell r="C500">
            <v>500</v>
          </cell>
          <cell r="D500" t="str">
            <v>0558</v>
          </cell>
          <cell r="E500" t="str">
            <v>A</v>
          </cell>
          <cell r="F500">
            <v>1</v>
          </cell>
        </row>
        <row r="501">
          <cell r="A501" t="str">
            <v>995010558</v>
          </cell>
          <cell r="B501">
            <v>99</v>
          </cell>
          <cell r="C501">
            <v>501</v>
          </cell>
          <cell r="D501" t="str">
            <v>0558</v>
          </cell>
          <cell r="E501" t="str">
            <v>Q</v>
          </cell>
          <cell r="F501">
            <v>1</v>
          </cell>
        </row>
        <row r="502">
          <cell r="A502" t="str">
            <v>996010558</v>
          </cell>
          <cell r="B502">
            <v>99</v>
          </cell>
          <cell r="C502">
            <v>601</v>
          </cell>
          <cell r="D502" t="str">
            <v>0558</v>
          </cell>
          <cell r="E502" t="str">
            <v>Q</v>
          </cell>
          <cell r="F502">
            <v>5</v>
          </cell>
        </row>
        <row r="503">
          <cell r="A503" t="str">
            <v>996020558</v>
          </cell>
          <cell r="B503">
            <v>99</v>
          </cell>
          <cell r="C503">
            <v>602</v>
          </cell>
          <cell r="D503" t="str">
            <v>0558</v>
          </cell>
          <cell r="E503" t="str">
            <v>R</v>
          </cell>
          <cell r="F503">
            <v>6</v>
          </cell>
        </row>
        <row r="504">
          <cell r="A504" t="str">
            <v>996030558</v>
          </cell>
          <cell r="B504">
            <v>99</v>
          </cell>
          <cell r="C504">
            <v>603</v>
          </cell>
          <cell r="D504" t="str">
            <v>0558</v>
          </cell>
          <cell r="E504" t="str">
            <v>S</v>
          </cell>
          <cell r="F504">
            <v>6</v>
          </cell>
        </row>
        <row r="505">
          <cell r="A505" t="str">
            <v>092000558</v>
          </cell>
          <cell r="B505" t="str">
            <v>09</v>
          </cell>
          <cell r="C505">
            <v>200</v>
          </cell>
          <cell r="D505" t="str">
            <v>0558</v>
          </cell>
          <cell r="E505" t="str">
            <v>Q</v>
          </cell>
          <cell r="F505">
            <v>4</v>
          </cell>
        </row>
        <row r="506">
          <cell r="A506" t="str">
            <v>093000558</v>
          </cell>
          <cell r="B506" t="str">
            <v>09</v>
          </cell>
          <cell r="C506">
            <v>300</v>
          </cell>
          <cell r="D506" t="str">
            <v>0558</v>
          </cell>
          <cell r="E506" t="str">
            <v>Q</v>
          </cell>
          <cell r="F506">
            <v>4</v>
          </cell>
        </row>
        <row r="507">
          <cell r="A507" t="str">
            <v>095000558</v>
          </cell>
          <cell r="B507" t="str">
            <v>09</v>
          </cell>
          <cell r="C507">
            <v>500</v>
          </cell>
          <cell r="D507" t="str">
            <v>0558</v>
          </cell>
          <cell r="E507" t="str">
            <v>A</v>
          </cell>
          <cell r="F507">
            <v>1</v>
          </cell>
        </row>
        <row r="508">
          <cell r="A508" t="str">
            <v>095010558</v>
          </cell>
          <cell r="B508" t="str">
            <v>09</v>
          </cell>
          <cell r="C508">
            <v>501</v>
          </cell>
          <cell r="D508" t="str">
            <v>0558</v>
          </cell>
          <cell r="E508" t="str">
            <v>Q</v>
          </cell>
          <cell r="F508">
            <v>1</v>
          </cell>
        </row>
        <row r="509">
          <cell r="A509" t="str">
            <v>096010558</v>
          </cell>
          <cell r="B509" t="str">
            <v>09</v>
          </cell>
          <cell r="C509">
            <v>601</v>
          </cell>
          <cell r="D509" t="str">
            <v>0558</v>
          </cell>
          <cell r="E509" t="str">
            <v>Q</v>
          </cell>
          <cell r="F509">
            <v>5</v>
          </cell>
        </row>
        <row r="510">
          <cell r="A510" t="str">
            <v>096020558</v>
          </cell>
          <cell r="B510" t="str">
            <v>09</v>
          </cell>
          <cell r="C510">
            <v>602</v>
          </cell>
          <cell r="D510" t="str">
            <v>0558</v>
          </cell>
          <cell r="E510" t="str">
            <v>R</v>
          </cell>
          <cell r="F510">
            <v>6</v>
          </cell>
        </row>
        <row r="511">
          <cell r="A511" t="str">
            <v>096030558</v>
          </cell>
          <cell r="B511" t="str">
            <v>09</v>
          </cell>
          <cell r="C511">
            <v>603</v>
          </cell>
          <cell r="D511" t="str">
            <v>0558</v>
          </cell>
          <cell r="E511" t="str">
            <v>S</v>
          </cell>
          <cell r="F511">
            <v>6</v>
          </cell>
        </row>
        <row r="512">
          <cell r="A512" t="str">
            <v>992000559</v>
          </cell>
          <cell r="B512">
            <v>99</v>
          </cell>
          <cell r="C512">
            <v>200</v>
          </cell>
          <cell r="D512" t="str">
            <v>0559</v>
          </cell>
          <cell r="E512" t="str">
            <v>Q</v>
          </cell>
          <cell r="F512">
            <v>4</v>
          </cell>
        </row>
        <row r="513">
          <cell r="A513" t="str">
            <v>993000559</v>
          </cell>
          <cell r="B513">
            <v>99</v>
          </cell>
          <cell r="C513">
            <v>300</v>
          </cell>
          <cell r="D513" t="str">
            <v>0559</v>
          </cell>
          <cell r="E513" t="str">
            <v>Q</v>
          </cell>
          <cell r="F513">
            <v>4</v>
          </cell>
        </row>
        <row r="514">
          <cell r="A514" t="str">
            <v>995000559</v>
          </cell>
          <cell r="B514">
            <v>99</v>
          </cell>
          <cell r="C514">
            <v>500</v>
          </cell>
          <cell r="D514" t="str">
            <v>0559</v>
          </cell>
          <cell r="E514" t="str">
            <v>A</v>
          </cell>
          <cell r="F514">
            <v>1</v>
          </cell>
        </row>
        <row r="515">
          <cell r="A515" t="str">
            <v>995010559</v>
          </cell>
          <cell r="B515">
            <v>99</v>
          </cell>
          <cell r="C515">
            <v>501</v>
          </cell>
          <cell r="D515" t="str">
            <v>0559</v>
          </cell>
          <cell r="E515" t="str">
            <v>Q</v>
          </cell>
          <cell r="F515">
            <v>1</v>
          </cell>
        </row>
        <row r="516">
          <cell r="A516" t="str">
            <v>995090559</v>
          </cell>
          <cell r="B516">
            <v>99</v>
          </cell>
          <cell r="C516" t="str">
            <v>509</v>
          </cell>
          <cell r="D516" t="str">
            <v>0559</v>
          </cell>
          <cell r="E516" t="str">
            <v>G</v>
          </cell>
          <cell r="F516">
            <v>1</v>
          </cell>
        </row>
        <row r="517">
          <cell r="A517" t="str">
            <v>996010559</v>
          </cell>
          <cell r="B517">
            <v>99</v>
          </cell>
          <cell r="C517">
            <v>601</v>
          </cell>
          <cell r="D517" t="str">
            <v>0559</v>
          </cell>
          <cell r="E517" t="str">
            <v>Q</v>
          </cell>
          <cell r="F517">
            <v>5</v>
          </cell>
        </row>
        <row r="518">
          <cell r="A518" t="str">
            <v>996020559</v>
          </cell>
          <cell r="B518">
            <v>99</v>
          </cell>
          <cell r="C518">
            <v>602</v>
          </cell>
          <cell r="D518" t="str">
            <v>0559</v>
          </cell>
          <cell r="E518" t="str">
            <v>R</v>
          </cell>
          <cell r="F518">
            <v>6</v>
          </cell>
        </row>
        <row r="519">
          <cell r="A519" t="str">
            <v>996030559</v>
          </cell>
          <cell r="B519">
            <v>99</v>
          </cell>
          <cell r="C519">
            <v>603</v>
          </cell>
          <cell r="D519" t="str">
            <v>0559</v>
          </cell>
          <cell r="E519" t="str">
            <v>S</v>
          </cell>
          <cell r="F519">
            <v>6</v>
          </cell>
        </row>
        <row r="520">
          <cell r="A520" t="str">
            <v>092000559</v>
          </cell>
          <cell r="B520" t="str">
            <v>09</v>
          </cell>
          <cell r="C520">
            <v>200</v>
          </cell>
          <cell r="D520" t="str">
            <v>0559</v>
          </cell>
          <cell r="E520" t="str">
            <v>Q</v>
          </cell>
          <cell r="F520">
            <v>4</v>
          </cell>
        </row>
        <row r="521">
          <cell r="A521" t="str">
            <v>093000559</v>
          </cell>
          <cell r="B521" t="str">
            <v>09</v>
          </cell>
          <cell r="C521">
            <v>300</v>
          </cell>
          <cell r="D521" t="str">
            <v>0559</v>
          </cell>
          <cell r="E521" t="str">
            <v>Q</v>
          </cell>
          <cell r="F521">
            <v>4</v>
          </cell>
        </row>
        <row r="522">
          <cell r="A522" t="str">
            <v>095000559</v>
          </cell>
          <cell r="B522" t="str">
            <v>09</v>
          </cell>
          <cell r="C522">
            <v>500</v>
          </cell>
          <cell r="D522" t="str">
            <v>0559</v>
          </cell>
          <cell r="E522" t="str">
            <v>A</v>
          </cell>
          <cell r="F522">
            <v>1</v>
          </cell>
        </row>
        <row r="523">
          <cell r="A523" t="str">
            <v>095010559</v>
          </cell>
          <cell r="B523" t="str">
            <v>09</v>
          </cell>
          <cell r="C523">
            <v>501</v>
          </cell>
          <cell r="D523" t="str">
            <v>0559</v>
          </cell>
          <cell r="E523" t="str">
            <v>Q</v>
          </cell>
          <cell r="F523">
            <v>1</v>
          </cell>
        </row>
        <row r="524">
          <cell r="A524" t="str">
            <v>096010559</v>
          </cell>
          <cell r="B524" t="str">
            <v>09</v>
          </cell>
          <cell r="C524">
            <v>601</v>
          </cell>
          <cell r="D524" t="str">
            <v>0559</v>
          </cell>
          <cell r="E524" t="str">
            <v>Q</v>
          </cell>
          <cell r="F524">
            <v>5</v>
          </cell>
        </row>
        <row r="525">
          <cell r="A525" t="str">
            <v>096020559</v>
          </cell>
          <cell r="B525" t="str">
            <v>09</v>
          </cell>
          <cell r="C525">
            <v>602</v>
          </cell>
          <cell r="D525" t="str">
            <v>0559</v>
          </cell>
          <cell r="E525" t="str">
            <v>R</v>
          </cell>
          <cell r="F525">
            <v>6</v>
          </cell>
        </row>
        <row r="526">
          <cell r="A526" t="str">
            <v>096030559</v>
          </cell>
          <cell r="B526" t="str">
            <v>09</v>
          </cell>
          <cell r="C526">
            <v>603</v>
          </cell>
          <cell r="D526" t="str">
            <v>0559</v>
          </cell>
          <cell r="E526" t="str">
            <v>S</v>
          </cell>
          <cell r="F526">
            <v>6</v>
          </cell>
        </row>
        <row r="527">
          <cell r="A527" t="str">
            <v>992000570</v>
          </cell>
          <cell r="B527">
            <v>99</v>
          </cell>
          <cell r="C527">
            <v>200</v>
          </cell>
          <cell r="D527" t="str">
            <v>0570</v>
          </cell>
          <cell r="E527" t="str">
            <v>Q</v>
          </cell>
          <cell r="F527">
            <v>4</v>
          </cell>
        </row>
        <row r="528">
          <cell r="A528" t="str">
            <v>993000570</v>
          </cell>
          <cell r="B528">
            <v>99</v>
          </cell>
          <cell r="C528">
            <v>300</v>
          </cell>
          <cell r="D528" t="str">
            <v>0570</v>
          </cell>
          <cell r="E528" t="str">
            <v>Q</v>
          </cell>
          <cell r="F528">
            <v>4</v>
          </cell>
        </row>
        <row r="529">
          <cell r="A529" t="str">
            <v>995000570</v>
          </cell>
          <cell r="B529">
            <v>99</v>
          </cell>
          <cell r="C529">
            <v>500</v>
          </cell>
          <cell r="D529" t="str">
            <v>0570</v>
          </cell>
          <cell r="E529" t="str">
            <v>J</v>
          </cell>
          <cell r="F529">
            <v>1</v>
          </cell>
        </row>
        <row r="530">
          <cell r="A530" t="str">
            <v>995010570</v>
          </cell>
          <cell r="B530">
            <v>99</v>
          </cell>
          <cell r="C530">
            <v>501</v>
          </cell>
          <cell r="D530" t="str">
            <v>0570</v>
          </cell>
          <cell r="E530" t="str">
            <v>Q</v>
          </cell>
          <cell r="F530">
            <v>1</v>
          </cell>
        </row>
        <row r="531">
          <cell r="A531" t="str">
            <v>996010570</v>
          </cell>
          <cell r="B531">
            <v>99</v>
          </cell>
          <cell r="C531">
            <v>601</v>
          </cell>
          <cell r="D531" t="str">
            <v>0570</v>
          </cell>
          <cell r="E531" t="str">
            <v>Q</v>
          </cell>
          <cell r="F531">
            <v>5</v>
          </cell>
        </row>
        <row r="532">
          <cell r="A532" t="str">
            <v>996020570</v>
          </cell>
          <cell r="B532">
            <v>99</v>
          </cell>
          <cell r="C532">
            <v>602</v>
          </cell>
          <cell r="D532" t="str">
            <v>0570</v>
          </cell>
          <cell r="E532" t="str">
            <v>R</v>
          </cell>
          <cell r="F532">
            <v>6</v>
          </cell>
        </row>
        <row r="533">
          <cell r="A533" t="str">
            <v>996030570</v>
          </cell>
          <cell r="B533">
            <v>99</v>
          </cell>
          <cell r="C533">
            <v>603</v>
          </cell>
          <cell r="D533" t="str">
            <v>0570</v>
          </cell>
          <cell r="E533" t="str">
            <v>S</v>
          </cell>
          <cell r="F533">
            <v>6</v>
          </cell>
        </row>
        <row r="534">
          <cell r="A534" t="str">
            <v>092000570</v>
          </cell>
          <cell r="B534" t="str">
            <v>09</v>
          </cell>
          <cell r="C534">
            <v>200</v>
          </cell>
          <cell r="D534" t="str">
            <v>0570</v>
          </cell>
          <cell r="E534" t="str">
            <v>Q</v>
          </cell>
          <cell r="F534">
            <v>4</v>
          </cell>
        </row>
        <row r="535">
          <cell r="A535" t="str">
            <v>093000570</v>
          </cell>
          <cell r="B535" t="str">
            <v>09</v>
          </cell>
          <cell r="C535">
            <v>300</v>
          </cell>
          <cell r="D535" t="str">
            <v>0570</v>
          </cell>
          <cell r="E535" t="str">
            <v>Q</v>
          </cell>
          <cell r="F535">
            <v>4</v>
          </cell>
        </row>
        <row r="536">
          <cell r="A536" t="str">
            <v>095000570</v>
          </cell>
          <cell r="B536" t="str">
            <v>09</v>
          </cell>
          <cell r="C536">
            <v>500</v>
          </cell>
          <cell r="D536" t="str">
            <v>0570</v>
          </cell>
          <cell r="E536" t="str">
            <v>J</v>
          </cell>
          <cell r="F536">
            <v>1</v>
          </cell>
        </row>
        <row r="537">
          <cell r="A537" t="str">
            <v>095010570</v>
          </cell>
          <cell r="B537" t="str">
            <v>09</v>
          </cell>
          <cell r="C537">
            <v>501</v>
          </cell>
          <cell r="D537" t="str">
            <v>0570</v>
          </cell>
          <cell r="E537" t="str">
            <v>Q</v>
          </cell>
          <cell r="F537">
            <v>1</v>
          </cell>
        </row>
        <row r="538">
          <cell r="A538" t="str">
            <v>096010570</v>
          </cell>
          <cell r="B538" t="str">
            <v>09</v>
          </cell>
          <cell r="C538">
            <v>601</v>
          </cell>
          <cell r="D538" t="str">
            <v>0570</v>
          </cell>
          <cell r="E538" t="str">
            <v>Q</v>
          </cell>
          <cell r="F538">
            <v>5</v>
          </cell>
        </row>
        <row r="539">
          <cell r="A539" t="str">
            <v>096020570</v>
          </cell>
          <cell r="B539" t="str">
            <v>09</v>
          </cell>
          <cell r="C539">
            <v>602</v>
          </cell>
          <cell r="D539" t="str">
            <v>0570</v>
          </cell>
          <cell r="E539" t="str">
            <v>R</v>
          </cell>
          <cell r="F539">
            <v>6</v>
          </cell>
        </row>
        <row r="540">
          <cell r="A540" t="str">
            <v>096030570</v>
          </cell>
          <cell r="B540" t="str">
            <v>09</v>
          </cell>
          <cell r="C540">
            <v>603</v>
          </cell>
          <cell r="D540" t="str">
            <v>0570</v>
          </cell>
          <cell r="E540" t="str">
            <v>S</v>
          </cell>
          <cell r="F540">
            <v>6</v>
          </cell>
        </row>
        <row r="541">
          <cell r="A541" t="str">
            <v>015000571</v>
          </cell>
          <cell r="B541" t="str">
            <v>01</v>
          </cell>
          <cell r="C541" t="str">
            <v>500</v>
          </cell>
          <cell r="D541" t="str">
            <v>0571</v>
          </cell>
          <cell r="E541" t="str">
            <v>Q</v>
          </cell>
          <cell r="F541">
            <v>3</v>
          </cell>
        </row>
        <row r="542">
          <cell r="A542" t="str">
            <v>992000571</v>
          </cell>
          <cell r="B542">
            <v>99</v>
          </cell>
          <cell r="C542">
            <v>200</v>
          </cell>
          <cell r="D542" t="str">
            <v>0571</v>
          </cell>
          <cell r="E542" t="str">
            <v>Q</v>
          </cell>
          <cell r="F542">
            <v>4</v>
          </cell>
        </row>
        <row r="543">
          <cell r="A543" t="str">
            <v>993000571</v>
          </cell>
          <cell r="B543">
            <v>99</v>
          </cell>
          <cell r="C543">
            <v>300</v>
          </cell>
          <cell r="D543" t="str">
            <v>0571</v>
          </cell>
          <cell r="E543" t="str">
            <v>Q</v>
          </cell>
          <cell r="F543">
            <v>4</v>
          </cell>
        </row>
        <row r="544">
          <cell r="A544" t="str">
            <v>995000571</v>
          </cell>
          <cell r="B544">
            <v>99</v>
          </cell>
          <cell r="C544">
            <v>500</v>
          </cell>
          <cell r="D544" t="str">
            <v>0571</v>
          </cell>
          <cell r="E544" t="str">
            <v>D</v>
          </cell>
          <cell r="F544">
            <v>1</v>
          </cell>
        </row>
        <row r="545">
          <cell r="A545" t="str">
            <v>995010571</v>
          </cell>
          <cell r="B545">
            <v>99</v>
          </cell>
          <cell r="C545">
            <v>501</v>
          </cell>
          <cell r="D545" t="str">
            <v>0571</v>
          </cell>
          <cell r="E545" t="str">
            <v>Q</v>
          </cell>
          <cell r="F545">
            <v>1</v>
          </cell>
        </row>
        <row r="546">
          <cell r="A546" t="str">
            <v>996010571</v>
          </cell>
          <cell r="B546">
            <v>99</v>
          </cell>
          <cell r="C546">
            <v>601</v>
          </cell>
          <cell r="D546" t="str">
            <v>0571</v>
          </cell>
          <cell r="E546" t="str">
            <v>Q</v>
          </cell>
          <cell r="F546">
            <v>5</v>
          </cell>
        </row>
        <row r="547">
          <cell r="A547" t="str">
            <v>996020571</v>
          </cell>
          <cell r="B547">
            <v>99</v>
          </cell>
          <cell r="C547">
            <v>602</v>
          </cell>
          <cell r="D547" t="str">
            <v>0571</v>
          </cell>
          <cell r="E547" t="str">
            <v>R</v>
          </cell>
          <cell r="F547">
            <v>6</v>
          </cell>
        </row>
        <row r="548">
          <cell r="A548" t="str">
            <v>996030571</v>
          </cell>
          <cell r="B548">
            <v>99</v>
          </cell>
          <cell r="C548">
            <v>603</v>
          </cell>
          <cell r="D548" t="str">
            <v>0571</v>
          </cell>
          <cell r="E548" t="str">
            <v>S</v>
          </cell>
          <cell r="F548">
            <v>6</v>
          </cell>
        </row>
        <row r="549">
          <cell r="A549" t="str">
            <v>092000571</v>
          </cell>
          <cell r="B549" t="str">
            <v>09</v>
          </cell>
          <cell r="C549">
            <v>200</v>
          </cell>
          <cell r="D549" t="str">
            <v>0571</v>
          </cell>
          <cell r="E549" t="str">
            <v>Q</v>
          </cell>
          <cell r="F549">
            <v>4</v>
          </cell>
        </row>
        <row r="550">
          <cell r="A550" t="str">
            <v>093000571</v>
          </cell>
          <cell r="B550" t="str">
            <v>09</v>
          </cell>
          <cell r="C550">
            <v>300</v>
          </cell>
          <cell r="D550" t="str">
            <v>0571</v>
          </cell>
          <cell r="E550" t="str">
            <v>Q</v>
          </cell>
          <cell r="F550">
            <v>4</v>
          </cell>
        </row>
        <row r="551">
          <cell r="A551" t="str">
            <v>095000571</v>
          </cell>
          <cell r="B551" t="str">
            <v>09</v>
          </cell>
          <cell r="C551">
            <v>500</v>
          </cell>
          <cell r="D551" t="str">
            <v>0571</v>
          </cell>
          <cell r="E551" t="str">
            <v>J</v>
          </cell>
          <cell r="F551">
            <v>1</v>
          </cell>
        </row>
        <row r="552">
          <cell r="A552" t="str">
            <v>095010571</v>
          </cell>
          <cell r="B552" t="str">
            <v>09</v>
          </cell>
          <cell r="C552">
            <v>501</v>
          </cell>
          <cell r="D552" t="str">
            <v>0571</v>
          </cell>
          <cell r="E552" t="str">
            <v>Q</v>
          </cell>
          <cell r="F552">
            <v>1</v>
          </cell>
        </row>
        <row r="553">
          <cell r="A553" t="str">
            <v>096010571</v>
          </cell>
          <cell r="B553" t="str">
            <v>09</v>
          </cell>
          <cell r="C553">
            <v>601</v>
          </cell>
          <cell r="D553" t="str">
            <v>0571</v>
          </cell>
          <cell r="E553" t="str">
            <v>Q</v>
          </cell>
          <cell r="F553">
            <v>5</v>
          </cell>
        </row>
        <row r="554">
          <cell r="A554" t="str">
            <v>096020571</v>
          </cell>
          <cell r="B554" t="str">
            <v>09</v>
          </cell>
          <cell r="C554">
            <v>602</v>
          </cell>
          <cell r="D554" t="str">
            <v>0571</v>
          </cell>
          <cell r="E554" t="str">
            <v>R</v>
          </cell>
          <cell r="F554">
            <v>6</v>
          </cell>
        </row>
        <row r="555">
          <cell r="A555" t="str">
            <v>096030571</v>
          </cell>
          <cell r="B555" t="str">
            <v>09</v>
          </cell>
          <cell r="C555">
            <v>603</v>
          </cell>
          <cell r="D555" t="str">
            <v>0571</v>
          </cell>
          <cell r="E555" t="str">
            <v>S</v>
          </cell>
          <cell r="F555">
            <v>6</v>
          </cell>
        </row>
        <row r="556">
          <cell r="A556" t="str">
            <v>992000572</v>
          </cell>
          <cell r="B556">
            <v>99</v>
          </cell>
          <cell r="C556">
            <v>200</v>
          </cell>
          <cell r="D556" t="str">
            <v>0572</v>
          </cell>
          <cell r="E556" t="str">
            <v>Q</v>
          </cell>
          <cell r="F556">
            <v>4</v>
          </cell>
        </row>
        <row r="557">
          <cell r="A557" t="str">
            <v>993000572</v>
          </cell>
          <cell r="B557">
            <v>99</v>
          </cell>
          <cell r="C557">
            <v>300</v>
          </cell>
          <cell r="D557" t="str">
            <v>0572</v>
          </cell>
          <cell r="E557" t="str">
            <v>Q</v>
          </cell>
          <cell r="F557">
            <v>4</v>
          </cell>
        </row>
        <row r="558">
          <cell r="A558" t="str">
            <v>994000572</v>
          </cell>
          <cell r="B558">
            <v>99</v>
          </cell>
          <cell r="C558">
            <v>400</v>
          </cell>
          <cell r="D558" t="str">
            <v>0572</v>
          </cell>
          <cell r="E558" t="str">
            <v>M</v>
          </cell>
          <cell r="F558">
            <v>5</v>
          </cell>
        </row>
        <row r="559">
          <cell r="A559" t="str">
            <v>995000572</v>
          </cell>
          <cell r="B559">
            <v>99</v>
          </cell>
          <cell r="C559">
            <v>500</v>
          </cell>
          <cell r="D559" t="str">
            <v>0572</v>
          </cell>
          <cell r="E559" t="str">
            <v>H</v>
          </cell>
          <cell r="F559">
            <v>2</v>
          </cell>
        </row>
        <row r="560">
          <cell r="A560" t="str">
            <v>995010572</v>
          </cell>
          <cell r="B560">
            <v>99</v>
          </cell>
          <cell r="C560">
            <v>501</v>
          </cell>
          <cell r="D560" t="str">
            <v>0572</v>
          </cell>
          <cell r="E560" t="str">
            <v>Q</v>
          </cell>
          <cell r="F560">
            <v>2</v>
          </cell>
        </row>
        <row r="561">
          <cell r="A561" t="str">
            <v>996000572</v>
          </cell>
          <cell r="B561">
            <v>99</v>
          </cell>
          <cell r="C561">
            <v>600</v>
          </cell>
          <cell r="D561" t="str">
            <v>0572</v>
          </cell>
          <cell r="E561" t="str">
            <v>M</v>
          </cell>
          <cell r="F561">
            <v>5</v>
          </cell>
        </row>
        <row r="562">
          <cell r="A562" t="str">
            <v>996010572</v>
          </cell>
          <cell r="B562">
            <v>99</v>
          </cell>
          <cell r="C562">
            <v>601</v>
          </cell>
          <cell r="D562" t="str">
            <v>0572</v>
          </cell>
          <cell r="E562" t="str">
            <v>Q</v>
          </cell>
          <cell r="F562">
            <v>5</v>
          </cell>
        </row>
        <row r="563">
          <cell r="A563" t="str">
            <v>996020572</v>
          </cell>
          <cell r="B563">
            <v>99</v>
          </cell>
          <cell r="C563">
            <v>602</v>
          </cell>
          <cell r="D563" t="str">
            <v>0572</v>
          </cell>
          <cell r="E563" t="str">
            <v>R</v>
          </cell>
          <cell r="F563">
            <v>6</v>
          </cell>
        </row>
        <row r="564">
          <cell r="A564" t="str">
            <v>996030572</v>
          </cell>
          <cell r="B564">
            <v>99</v>
          </cell>
          <cell r="C564">
            <v>603</v>
          </cell>
          <cell r="D564" t="str">
            <v>0572</v>
          </cell>
          <cell r="E564" t="str">
            <v>S</v>
          </cell>
          <cell r="F564">
            <v>6</v>
          </cell>
        </row>
        <row r="565">
          <cell r="A565" t="str">
            <v>092000572</v>
          </cell>
          <cell r="B565" t="str">
            <v>09</v>
          </cell>
          <cell r="C565">
            <v>200</v>
          </cell>
          <cell r="D565" t="str">
            <v>0572</v>
          </cell>
          <cell r="E565" t="str">
            <v>Q</v>
          </cell>
          <cell r="F565">
            <v>4</v>
          </cell>
        </row>
        <row r="566">
          <cell r="A566" t="str">
            <v>093000572</v>
          </cell>
          <cell r="B566" t="str">
            <v>09</v>
          </cell>
          <cell r="C566">
            <v>300</v>
          </cell>
          <cell r="D566" t="str">
            <v>0572</v>
          </cell>
          <cell r="E566" t="str">
            <v>Q</v>
          </cell>
          <cell r="F566">
            <v>4</v>
          </cell>
        </row>
        <row r="567">
          <cell r="A567" t="str">
            <v>094000572</v>
          </cell>
          <cell r="B567" t="str">
            <v>09</v>
          </cell>
          <cell r="C567">
            <v>400</v>
          </cell>
          <cell r="D567" t="str">
            <v>0572</v>
          </cell>
          <cell r="E567" t="str">
            <v>M</v>
          </cell>
          <cell r="F567">
            <v>5</v>
          </cell>
        </row>
        <row r="568">
          <cell r="A568" t="str">
            <v>095000572</v>
          </cell>
          <cell r="B568" t="str">
            <v>09</v>
          </cell>
          <cell r="C568">
            <v>500</v>
          </cell>
          <cell r="D568" t="str">
            <v>0572</v>
          </cell>
          <cell r="E568" t="str">
            <v>H</v>
          </cell>
          <cell r="F568">
            <v>2</v>
          </cell>
        </row>
        <row r="569">
          <cell r="A569" t="str">
            <v>095010572</v>
          </cell>
          <cell r="B569" t="str">
            <v>09</v>
          </cell>
          <cell r="C569">
            <v>501</v>
          </cell>
          <cell r="D569" t="str">
            <v>0572</v>
          </cell>
          <cell r="E569" t="str">
            <v>Q</v>
          </cell>
          <cell r="F569">
            <v>2</v>
          </cell>
        </row>
        <row r="570">
          <cell r="A570" t="str">
            <v>096000572</v>
          </cell>
          <cell r="B570" t="str">
            <v>09</v>
          </cell>
          <cell r="C570">
            <v>600</v>
          </cell>
          <cell r="D570" t="str">
            <v>0572</v>
          </cell>
          <cell r="E570" t="str">
            <v>M</v>
          </cell>
          <cell r="F570">
            <v>5</v>
          </cell>
        </row>
        <row r="571">
          <cell r="A571" t="str">
            <v>096010572</v>
          </cell>
          <cell r="B571" t="str">
            <v>09</v>
          </cell>
          <cell r="C571">
            <v>601</v>
          </cell>
          <cell r="D571" t="str">
            <v>0572</v>
          </cell>
          <cell r="E571" t="str">
            <v>Q</v>
          </cell>
          <cell r="F571">
            <v>5</v>
          </cell>
        </row>
        <row r="572">
          <cell r="A572" t="str">
            <v>096020572</v>
          </cell>
          <cell r="B572" t="str">
            <v>09</v>
          </cell>
          <cell r="C572">
            <v>602</v>
          </cell>
          <cell r="D572" t="str">
            <v>0572</v>
          </cell>
          <cell r="E572" t="str">
            <v>R</v>
          </cell>
          <cell r="F572">
            <v>6</v>
          </cell>
        </row>
        <row r="573">
          <cell r="A573" t="str">
            <v>096030572</v>
          </cell>
          <cell r="B573" t="str">
            <v>09</v>
          </cell>
          <cell r="C573">
            <v>603</v>
          </cell>
          <cell r="D573" t="str">
            <v>0572</v>
          </cell>
          <cell r="E573" t="str">
            <v>S</v>
          </cell>
          <cell r="F573">
            <v>6</v>
          </cell>
        </row>
        <row r="574">
          <cell r="A574" t="str">
            <v>992000573</v>
          </cell>
          <cell r="B574">
            <v>99</v>
          </cell>
          <cell r="C574">
            <v>200</v>
          </cell>
          <cell r="D574" t="str">
            <v>0573</v>
          </cell>
          <cell r="E574" t="str">
            <v>Q</v>
          </cell>
          <cell r="F574">
            <v>4</v>
          </cell>
        </row>
        <row r="575">
          <cell r="A575" t="str">
            <v>993000573</v>
          </cell>
          <cell r="B575">
            <v>99</v>
          </cell>
          <cell r="C575">
            <v>300</v>
          </cell>
          <cell r="D575" t="str">
            <v>0573</v>
          </cell>
          <cell r="E575" t="str">
            <v>Q</v>
          </cell>
          <cell r="F575">
            <v>4</v>
          </cell>
        </row>
        <row r="576">
          <cell r="A576" t="str">
            <v>995000573</v>
          </cell>
          <cell r="B576">
            <v>99</v>
          </cell>
          <cell r="C576">
            <v>500</v>
          </cell>
          <cell r="D576" t="str">
            <v>0573</v>
          </cell>
          <cell r="E576" t="str">
            <v>J</v>
          </cell>
          <cell r="F576">
            <v>1</v>
          </cell>
        </row>
        <row r="577">
          <cell r="A577" t="str">
            <v>995010573</v>
          </cell>
          <cell r="B577">
            <v>99</v>
          </cell>
          <cell r="C577">
            <v>501</v>
          </cell>
          <cell r="D577" t="str">
            <v>0573</v>
          </cell>
          <cell r="E577" t="str">
            <v>Q</v>
          </cell>
          <cell r="F577">
            <v>1</v>
          </cell>
        </row>
        <row r="578">
          <cell r="A578" t="str">
            <v>996010573</v>
          </cell>
          <cell r="B578">
            <v>99</v>
          </cell>
          <cell r="C578">
            <v>601</v>
          </cell>
          <cell r="D578" t="str">
            <v>0573</v>
          </cell>
          <cell r="E578" t="str">
            <v>Q</v>
          </cell>
          <cell r="F578">
            <v>5</v>
          </cell>
        </row>
        <row r="579">
          <cell r="A579" t="str">
            <v>996020573</v>
          </cell>
          <cell r="B579">
            <v>99</v>
          </cell>
          <cell r="C579">
            <v>602</v>
          </cell>
          <cell r="D579" t="str">
            <v>0573</v>
          </cell>
          <cell r="E579" t="str">
            <v>R</v>
          </cell>
          <cell r="F579">
            <v>6</v>
          </cell>
        </row>
        <row r="580">
          <cell r="A580" t="str">
            <v>996030573</v>
          </cell>
          <cell r="B580">
            <v>99</v>
          </cell>
          <cell r="C580">
            <v>603</v>
          </cell>
          <cell r="D580" t="str">
            <v>0573</v>
          </cell>
          <cell r="E580" t="str">
            <v>S</v>
          </cell>
          <cell r="F580">
            <v>6</v>
          </cell>
        </row>
        <row r="581">
          <cell r="A581" t="str">
            <v>996100573</v>
          </cell>
          <cell r="B581">
            <v>99</v>
          </cell>
          <cell r="C581">
            <v>610</v>
          </cell>
          <cell r="D581" t="str">
            <v>0573</v>
          </cell>
          <cell r="E581" t="str">
            <v>T</v>
          </cell>
          <cell r="F581">
            <v>5</v>
          </cell>
        </row>
        <row r="582">
          <cell r="A582" t="str">
            <v>996110573</v>
          </cell>
          <cell r="B582">
            <v>99</v>
          </cell>
          <cell r="C582">
            <v>611</v>
          </cell>
          <cell r="D582" t="str">
            <v>0573</v>
          </cell>
          <cell r="E582" t="str">
            <v>U</v>
          </cell>
          <cell r="F582">
            <v>6</v>
          </cell>
        </row>
        <row r="583">
          <cell r="A583" t="str">
            <v>092000573</v>
          </cell>
          <cell r="B583" t="str">
            <v>09</v>
          </cell>
          <cell r="C583">
            <v>200</v>
          </cell>
          <cell r="D583" t="str">
            <v>0573</v>
          </cell>
          <cell r="E583" t="str">
            <v>Q</v>
          </cell>
          <cell r="F583">
            <v>4</v>
          </cell>
        </row>
        <row r="584">
          <cell r="A584" t="str">
            <v>093000573</v>
          </cell>
          <cell r="B584" t="str">
            <v>09</v>
          </cell>
          <cell r="C584">
            <v>300</v>
          </cell>
          <cell r="D584" t="str">
            <v>0573</v>
          </cell>
          <cell r="E584" t="str">
            <v>Q</v>
          </cell>
          <cell r="F584">
            <v>4</v>
          </cell>
        </row>
        <row r="585">
          <cell r="A585" t="str">
            <v>094000573</v>
          </cell>
          <cell r="B585" t="str">
            <v>09</v>
          </cell>
          <cell r="C585">
            <v>400</v>
          </cell>
          <cell r="D585" t="str">
            <v>0573</v>
          </cell>
          <cell r="E585" t="str">
            <v>M</v>
          </cell>
          <cell r="F585">
            <v>5</v>
          </cell>
        </row>
        <row r="586">
          <cell r="A586" t="str">
            <v>095000573</v>
          </cell>
          <cell r="B586" t="str">
            <v>09</v>
          </cell>
          <cell r="C586">
            <v>500</v>
          </cell>
          <cell r="D586" t="str">
            <v>0573</v>
          </cell>
          <cell r="E586" t="str">
            <v>J</v>
          </cell>
          <cell r="F586">
            <v>1</v>
          </cell>
        </row>
        <row r="587">
          <cell r="A587" t="str">
            <v>095010573</v>
          </cell>
          <cell r="B587" t="str">
            <v>09</v>
          </cell>
          <cell r="C587">
            <v>501</v>
          </cell>
          <cell r="D587" t="str">
            <v>0573</v>
          </cell>
          <cell r="E587" t="str">
            <v>Q</v>
          </cell>
          <cell r="F587">
            <v>1</v>
          </cell>
        </row>
        <row r="588">
          <cell r="A588" t="str">
            <v>095090573</v>
          </cell>
          <cell r="B588" t="str">
            <v>09</v>
          </cell>
          <cell r="C588">
            <v>509</v>
          </cell>
          <cell r="D588" t="str">
            <v>0573</v>
          </cell>
          <cell r="E588" t="str">
            <v>J</v>
          </cell>
          <cell r="F588">
            <v>1</v>
          </cell>
        </row>
        <row r="589">
          <cell r="A589" t="str">
            <v>096000573</v>
          </cell>
          <cell r="B589" t="str">
            <v>09</v>
          </cell>
          <cell r="C589">
            <v>600</v>
          </cell>
          <cell r="D589" t="str">
            <v>0573</v>
          </cell>
          <cell r="E589" t="str">
            <v>M</v>
          </cell>
          <cell r="F589">
            <v>5</v>
          </cell>
        </row>
        <row r="590">
          <cell r="A590" t="str">
            <v>096010573</v>
          </cell>
          <cell r="B590" t="str">
            <v>09</v>
          </cell>
          <cell r="C590">
            <v>601</v>
          </cell>
          <cell r="D590" t="str">
            <v>0573</v>
          </cell>
          <cell r="E590" t="str">
            <v>Q</v>
          </cell>
          <cell r="F590">
            <v>5</v>
          </cell>
        </row>
        <row r="591">
          <cell r="A591" t="str">
            <v>096020573</v>
          </cell>
          <cell r="B591" t="str">
            <v>09</v>
          </cell>
          <cell r="C591">
            <v>602</v>
          </cell>
          <cell r="D591" t="str">
            <v>0573</v>
          </cell>
          <cell r="E591" t="str">
            <v>R</v>
          </cell>
          <cell r="F591">
            <v>6</v>
          </cell>
        </row>
        <row r="592">
          <cell r="A592" t="str">
            <v>096030573</v>
          </cell>
          <cell r="B592" t="str">
            <v>09</v>
          </cell>
          <cell r="C592">
            <v>603</v>
          </cell>
          <cell r="D592" t="str">
            <v>0573</v>
          </cell>
          <cell r="E592" t="str">
            <v>S</v>
          </cell>
          <cell r="F592">
            <v>6</v>
          </cell>
        </row>
        <row r="593">
          <cell r="A593" t="str">
            <v>096100573</v>
          </cell>
          <cell r="B593" t="str">
            <v>09</v>
          </cell>
          <cell r="C593">
            <v>610</v>
          </cell>
          <cell r="D593" t="str">
            <v>0573</v>
          </cell>
          <cell r="E593" t="str">
            <v>T</v>
          </cell>
          <cell r="F593">
            <v>5</v>
          </cell>
        </row>
        <row r="594">
          <cell r="A594" t="str">
            <v>096110573</v>
          </cell>
          <cell r="B594" t="str">
            <v>09</v>
          </cell>
          <cell r="C594">
            <v>611</v>
          </cell>
          <cell r="D594" t="str">
            <v>0573</v>
          </cell>
          <cell r="E594" t="str">
            <v>U</v>
          </cell>
          <cell r="F594">
            <v>6</v>
          </cell>
        </row>
        <row r="595">
          <cell r="A595" t="str">
            <v>992000574</v>
          </cell>
          <cell r="B595">
            <v>99</v>
          </cell>
          <cell r="C595">
            <v>200</v>
          </cell>
          <cell r="D595" t="str">
            <v>0574</v>
          </cell>
          <cell r="E595" t="str">
            <v>Q</v>
          </cell>
          <cell r="F595">
            <v>4</v>
          </cell>
        </row>
        <row r="596">
          <cell r="A596" t="str">
            <v>993000574</v>
          </cell>
          <cell r="B596">
            <v>99</v>
          </cell>
          <cell r="C596">
            <v>300</v>
          </cell>
          <cell r="D596" t="str">
            <v>0574</v>
          </cell>
          <cell r="E596" t="str">
            <v>Q</v>
          </cell>
          <cell r="F596">
            <v>4</v>
          </cell>
        </row>
        <row r="597">
          <cell r="A597" t="str">
            <v>995000574</v>
          </cell>
          <cell r="B597">
            <v>99</v>
          </cell>
          <cell r="C597">
            <v>500</v>
          </cell>
          <cell r="D597" t="str">
            <v>0574</v>
          </cell>
          <cell r="E597" t="str">
            <v>J</v>
          </cell>
          <cell r="F597">
            <v>1</v>
          </cell>
        </row>
        <row r="598">
          <cell r="A598" t="str">
            <v>995010574</v>
          </cell>
          <cell r="B598">
            <v>99</v>
          </cell>
          <cell r="C598">
            <v>501</v>
          </cell>
          <cell r="D598" t="str">
            <v>0574</v>
          </cell>
          <cell r="E598" t="str">
            <v>Q</v>
          </cell>
          <cell r="F598">
            <v>1</v>
          </cell>
        </row>
        <row r="599">
          <cell r="A599" t="str">
            <v>996010574</v>
          </cell>
          <cell r="B599">
            <v>99</v>
          </cell>
          <cell r="C599">
            <v>601</v>
          </cell>
          <cell r="D599" t="str">
            <v>0574</v>
          </cell>
          <cell r="E599" t="str">
            <v>Q</v>
          </cell>
          <cell r="F599">
            <v>5</v>
          </cell>
        </row>
        <row r="600">
          <cell r="A600" t="str">
            <v>996020574</v>
          </cell>
          <cell r="B600">
            <v>99</v>
          </cell>
          <cell r="C600">
            <v>602</v>
          </cell>
          <cell r="D600" t="str">
            <v>0574</v>
          </cell>
          <cell r="E600" t="str">
            <v>R</v>
          </cell>
          <cell r="F600">
            <v>6</v>
          </cell>
        </row>
        <row r="601">
          <cell r="A601" t="str">
            <v>996030574</v>
          </cell>
          <cell r="B601">
            <v>99</v>
          </cell>
          <cell r="C601">
            <v>603</v>
          </cell>
          <cell r="D601" t="str">
            <v>0574</v>
          </cell>
          <cell r="E601" t="str">
            <v>S</v>
          </cell>
          <cell r="F601">
            <v>6</v>
          </cell>
        </row>
        <row r="602">
          <cell r="A602" t="str">
            <v>092000574</v>
          </cell>
          <cell r="B602" t="str">
            <v>09</v>
          </cell>
          <cell r="C602">
            <v>200</v>
          </cell>
          <cell r="D602" t="str">
            <v>0574</v>
          </cell>
          <cell r="E602" t="str">
            <v>Q</v>
          </cell>
          <cell r="F602">
            <v>4</v>
          </cell>
        </row>
        <row r="603">
          <cell r="A603" t="str">
            <v>093000574</v>
          </cell>
          <cell r="B603" t="str">
            <v>09</v>
          </cell>
          <cell r="C603">
            <v>300</v>
          </cell>
          <cell r="D603" t="str">
            <v>0574</v>
          </cell>
          <cell r="E603" t="str">
            <v>Q</v>
          </cell>
          <cell r="F603">
            <v>4</v>
          </cell>
        </row>
        <row r="604">
          <cell r="A604" t="str">
            <v>095000574</v>
          </cell>
          <cell r="B604" t="str">
            <v>09</v>
          </cell>
          <cell r="C604">
            <v>500</v>
          </cell>
          <cell r="D604" t="str">
            <v>0574</v>
          </cell>
          <cell r="E604" t="str">
            <v>J</v>
          </cell>
          <cell r="F604">
            <v>1</v>
          </cell>
        </row>
        <row r="605">
          <cell r="A605" t="str">
            <v>095010574</v>
          </cell>
          <cell r="B605" t="str">
            <v>09</v>
          </cell>
          <cell r="C605">
            <v>501</v>
          </cell>
          <cell r="D605" t="str">
            <v>0574</v>
          </cell>
          <cell r="E605" t="str">
            <v>Q</v>
          </cell>
          <cell r="F605">
            <v>1</v>
          </cell>
        </row>
        <row r="606">
          <cell r="A606" t="str">
            <v>095090574</v>
          </cell>
          <cell r="B606" t="str">
            <v>09</v>
          </cell>
          <cell r="C606">
            <v>509</v>
          </cell>
          <cell r="D606" t="str">
            <v>0574</v>
          </cell>
          <cell r="E606" t="str">
            <v>J</v>
          </cell>
          <cell r="F606">
            <v>1</v>
          </cell>
        </row>
        <row r="607">
          <cell r="A607" t="str">
            <v>096010574</v>
          </cell>
          <cell r="B607" t="str">
            <v>09</v>
          </cell>
          <cell r="C607">
            <v>601</v>
          </cell>
          <cell r="D607" t="str">
            <v>0574</v>
          </cell>
          <cell r="E607" t="str">
            <v>Q</v>
          </cell>
          <cell r="F607">
            <v>5</v>
          </cell>
        </row>
        <row r="608">
          <cell r="A608" t="str">
            <v>096020574</v>
          </cell>
          <cell r="B608" t="str">
            <v>09</v>
          </cell>
          <cell r="C608">
            <v>602</v>
          </cell>
          <cell r="D608" t="str">
            <v>0574</v>
          </cell>
          <cell r="E608" t="str">
            <v>R</v>
          </cell>
          <cell r="F608">
            <v>6</v>
          </cell>
        </row>
        <row r="609">
          <cell r="A609" t="str">
            <v>096030574</v>
          </cell>
          <cell r="B609" t="str">
            <v>09</v>
          </cell>
          <cell r="C609">
            <v>603</v>
          </cell>
          <cell r="D609" t="str">
            <v>0574</v>
          </cell>
          <cell r="E609" t="str">
            <v>S</v>
          </cell>
          <cell r="F609">
            <v>6</v>
          </cell>
        </row>
        <row r="610">
          <cell r="A610" t="str">
            <v>992000577</v>
          </cell>
          <cell r="B610">
            <v>99</v>
          </cell>
          <cell r="C610">
            <v>200</v>
          </cell>
          <cell r="D610" t="str">
            <v>0577</v>
          </cell>
          <cell r="E610" t="str">
            <v>Q</v>
          </cell>
          <cell r="F610">
            <v>4</v>
          </cell>
        </row>
        <row r="611">
          <cell r="A611" t="str">
            <v>993000577</v>
          </cell>
          <cell r="B611">
            <v>99</v>
          </cell>
          <cell r="C611">
            <v>300</v>
          </cell>
          <cell r="D611" t="str">
            <v>0577</v>
          </cell>
          <cell r="E611" t="str">
            <v>Q</v>
          </cell>
          <cell r="F611">
            <v>4</v>
          </cell>
        </row>
        <row r="612">
          <cell r="A612" t="str">
            <v>994000577</v>
          </cell>
          <cell r="B612">
            <v>99</v>
          </cell>
          <cell r="C612">
            <v>400</v>
          </cell>
          <cell r="D612" t="str">
            <v>0577</v>
          </cell>
          <cell r="E612" t="str">
            <v>R</v>
          </cell>
          <cell r="F612">
            <v>5</v>
          </cell>
        </row>
        <row r="613">
          <cell r="A613" t="str">
            <v>995000577</v>
          </cell>
          <cell r="B613">
            <v>99</v>
          </cell>
          <cell r="C613">
            <v>500</v>
          </cell>
          <cell r="D613" t="str">
            <v>0577</v>
          </cell>
          <cell r="E613" t="str">
            <v>R</v>
          </cell>
          <cell r="F613">
            <v>1</v>
          </cell>
        </row>
        <row r="614">
          <cell r="A614" t="str">
            <v>995010577</v>
          </cell>
          <cell r="B614">
            <v>99</v>
          </cell>
          <cell r="C614">
            <v>501</v>
          </cell>
          <cell r="D614" t="str">
            <v>0577</v>
          </cell>
          <cell r="E614" t="str">
            <v>Q</v>
          </cell>
          <cell r="F614">
            <v>1</v>
          </cell>
        </row>
        <row r="615">
          <cell r="A615" t="str">
            <v>996000577</v>
          </cell>
          <cell r="B615">
            <v>99</v>
          </cell>
          <cell r="C615">
            <v>600</v>
          </cell>
          <cell r="D615" t="str">
            <v>0577</v>
          </cell>
          <cell r="E615" t="str">
            <v>R</v>
          </cell>
          <cell r="F615">
            <v>5</v>
          </cell>
        </row>
        <row r="616">
          <cell r="A616" t="str">
            <v>996010577</v>
          </cell>
          <cell r="B616">
            <v>99</v>
          </cell>
          <cell r="C616">
            <v>601</v>
          </cell>
          <cell r="D616" t="str">
            <v>0577</v>
          </cell>
          <cell r="E616" t="str">
            <v>Q</v>
          </cell>
          <cell r="F616">
            <v>5</v>
          </cell>
        </row>
        <row r="617">
          <cell r="A617" t="str">
            <v>996020577</v>
          </cell>
          <cell r="B617">
            <v>99</v>
          </cell>
          <cell r="C617">
            <v>602</v>
          </cell>
          <cell r="D617" t="str">
            <v>0577</v>
          </cell>
          <cell r="E617" t="str">
            <v>R</v>
          </cell>
          <cell r="F617">
            <v>6</v>
          </cell>
        </row>
        <row r="618">
          <cell r="A618" t="str">
            <v>996030577</v>
          </cell>
          <cell r="B618">
            <v>99</v>
          </cell>
          <cell r="C618">
            <v>603</v>
          </cell>
          <cell r="D618" t="str">
            <v>0577</v>
          </cell>
          <cell r="E618" t="str">
            <v>S</v>
          </cell>
          <cell r="F618">
            <v>6</v>
          </cell>
        </row>
        <row r="619">
          <cell r="A619" t="str">
            <v>092000577</v>
          </cell>
          <cell r="B619" t="str">
            <v>09</v>
          </cell>
          <cell r="C619">
            <v>200</v>
          </cell>
          <cell r="D619" t="str">
            <v>0577</v>
          </cell>
          <cell r="E619" t="str">
            <v>Q</v>
          </cell>
          <cell r="F619">
            <v>4</v>
          </cell>
        </row>
        <row r="620">
          <cell r="A620" t="str">
            <v>093000577</v>
          </cell>
          <cell r="B620" t="str">
            <v>09</v>
          </cell>
          <cell r="C620">
            <v>300</v>
          </cell>
          <cell r="D620" t="str">
            <v>0577</v>
          </cell>
          <cell r="E620" t="str">
            <v>Q</v>
          </cell>
          <cell r="F620">
            <v>4</v>
          </cell>
        </row>
        <row r="621">
          <cell r="A621" t="str">
            <v>094000577</v>
          </cell>
          <cell r="B621" t="str">
            <v>09</v>
          </cell>
          <cell r="C621">
            <v>400</v>
          </cell>
          <cell r="D621" t="str">
            <v>0577</v>
          </cell>
          <cell r="E621" t="str">
            <v>R</v>
          </cell>
          <cell r="F621">
            <v>5</v>
          </cell>
        </row>
        <row r="622">
          <cell r="A622" t="str">
            <v>095000577</v>
          </cell>
          <cell r="B622" t="str">
            <v>09</v>
          </cell>
          <cell r="C622">
            <v>500</v>
          </cell>
          <cell r="D622" t="str">
            <v>0577</v>
          </cell>
          <cell r="E622" t="str">
            <v>R</v>
          </cell>
          <cell r="F622">
            <v>1</v>
          </cell>
        </row>
        <row r="623">
          <cell r="A623" t="str">
            <v>095010577</v>
          </cell>
          <cell r="B623" t="str">
            <v>09</v>
          </cell>
          <cell r="C623">
            <v>501</v>
          </cell>
          <cell r="D623" t="str">
            <v>0577</v>
          </cell>
          <cell r="E623" t="str">
            <v>Q</v>
          </cell>
          <cell r="F623">
            <v>1</v>
          </cell>
        </row>
        <row r="624">
          <cell r="A624" t="str">
            <v>096000577</v>
          </cell>
          <cell r="B624" t="str">
            <v>09</v>
          </cell>
          <cell r="C624">
            <v>600</v>
          </cell>
          <cell r="D624" t="str">
            <v>0577</v>
          </cell>
          <cell r="E624" t="str">
            <v>R</v>
          </cell>
          <cell r="F624">
            <v>5</v>
          </cell>
        </row>
        <row r="625">
          <cell r="A625" t="str">
            <v>096010577</v>
          </cell>
          <cell r="B625" t="str">
            <v>09</v>
          </cell>
          <cell r="C625">
            <v>601</v>
          </cell>
          <cell r="D625" t="str">
            <v>0577</v>
          </cell>
          <cell r="E625" t="str">
            <v>Q</v>
          </cell>
          <cell r="F625">
            <v>5</v>
          </cell>
        </row>
        <row r="626">
          <cell r="A626" t="str">
            <v>096020577</v>
          </cell>
          <cell r="B626" t="str">
            <v>09</v>
          </cell>
          <cell r="C626">
            <v>602</v>
          </cell>
          <cell r="D626" t="str">
            <v>0577</v>
          </cell>
          <cell r="E626" t="str">
            <v>R</v>
          </cell>
          <cell r="F626">
            <v>6</v>
          </cell>
        </row>
        <row r="627">
          <cell r="A627" t="str">
            <v>096030577</v>
          </cell>
          <cell r="B627" t="str">
            <v>09</v>
          </cell>
          <cell r="C627">
            <v>603</v>
          </cell>
          <cell r="D627" t="str">
            <v>0577</v>
          </cell>
          <cell r="E627" t="str">
            <v>S</v>
          </cell>
          <cell r="F627">
            <v>6</v>
          </cell>
        </row>
        <row r="628">
          <cell r="A628" t="str">
            <v>992000578</v>
          </cell>
          <cell r="B628">
            <v>99</v>
          </cell>
          <cell r="C628">
            <v>200</v>
          </cell>
          <cell r="D628" t="str">
            <v>0578</v>
          </cell>
          <cell r="E628" t="str">
            <v>Q</v>
          </cell>
          <cell r="F628">
            <v>4</v>
          </cell>
        </row>
        <row r="629">
          <cell r="A629" t="str">
            <v>993000578</v>
          </cell>
          <cell r="B629">
            <v>99</v>
          </cell>
          <cell r="C629">
            <v>300</v>
          </cell>
          <cell r="D629" t="str">
            <v>0578</v>
          </cell>
          <cell r="E629" t="str">
            <v>Q</v>
          </cell>
          <cell r="F629">
            <v>4</v>
          </cell>
        </row>
        <row r="630">
          <cell r="A630" t="str">
            <v>994000578</v>
          </cell>
          <cell r="B630">
            <v>99</v>
          </cell>
          <cell r="C630">
            <v>400</v>
          </cell>
          <cell r="D630" t="str">
            <v>0578</v>
          </cell>
          <cell r="E630" t="str">
            <v>M</v>
          </cell>
          <cell r="F630">
            <v>5</v>
          </cell>
        </row>
        <row r="631">
          <cell r="A631" t="str">
            <v>995000578</v>
          </cell>
          <cell r="B631">
            <v>99</v>
          </cell>
          <cell r="C631">
            <v>500</v>
          </cell>
          <cell r="D631" t="str">
            <v>0578</v>
          </cell>
          <cell r="E631" t="str">
            <v>H</v>
          </cell>
          <cell r="F631">
            <v>2</v>
          </cell>
        </row>
        <row r="632">
          <cell r="A632" t="str">
            <v>995010578</v>
          </cell>
          <cell r="B632">
            <v>99</v>
          </cell>
          <cell r="C632">
            <v>501</v>
          </cell>
          <cell r="D632" t="str">
            <v>0578</v>
          </cell>
          <cell r="E632" t="str">
            <v>Q</v>
          </cell>
          <cell r="F632">
            <v>2</v>
          </cell>
        </row>
        <row r="633">
          <cell r="A633" t="str">
            <v>996000578</v>
          </cell>
          <cell r="B633">
            <v>99</v>
          </cell>
          <cell r="C633">
            <v>600</v>
          </cell>
          <cell r="D633" t="str">
            <v>0578</v>
          </cell>
          <cell r="E633" t="str">
            <v>M</v>
          </cell>
          <cell r="F633">
            <v>5</v>
          </cell>
        </row>
        <row r="634">
          <cell r="A634" t="str">
            <v>996010578</v>
          </cell>
          <cell r="B634">
            <v>99</v>
          </cell>
          <cell r="C634">
            <v>601</v>
          </cell>
          <cell r="D634" t="str">
            <v>0578</v>
          </cell>
          <cell r="E634" t="str">
            <v>Q</v>
          </cell>
          <cell r="F634">
            <v>5</v>
          </cell>
        </row>
        <row r="635">
          <cell r="A635" t="str">
            <v>996020578</v>
          </cell>
          <cell r="B635">
            <v>99</v>
          </cell>
          <cell r="C635">
            <v>602</v>
          </cell>
          <cell r="D635" t="str">
            <v>0578</v>
          </cell>
          <cell r="E635" t="str">
            <v>R</v>
          </cell>
          <cell r="F635">
            <v>6</v>
          </cell>
        </row>
        <row r="636">
          <cell r="A636" t="str">
            <v>996030578</v>
          </cell>
          <cell r="B636">
            <v>99</v>
          </cell>
          <cell r="C636">
            <v>603</v>
          </cell>
          <cell r="D636" t="str">
            <v>0578</v>
          </cell>
          <cell r="E636" t="str">
            <v>S</v>
          </cell>
          <cell r="F636">
            <v>6</v>
          </cell>
        </row>
        <row r="637">
          <cell r="A637" t="str">
            <v>092000578</v>
          </cell>
          <cell r="B637" t="str">
            <v>09</v>
          </cell>
          <cell r="C637">
            <v>200</v>
          </cell>
          <cell r="D637" t="str">
            <v>0578</v>
          </cell>
          <cell r="E637" t="str">
            <v>Q</v>
          </cell>
          <cell r="F637">
            <v>4</v>
          </cell>
        </row>
        <row r="638">
          <cell r="A638" t="str">
            <v>093000578</v>
          </cell>
          <cell r="B638" t="str">
            <v>09</v>
          </cell>
          <cell r="C638">
            <v>300</v>
          </cell>
          <cell r="D638" t="str">
            <v>0578</v>
          </cell>
          <cell r="E638" t="str">
            <v>Q</v>
          </cell>
          <cell r="F638">
            <v>4</v>
          </cell>
        </row>
        <row r="639">
          <cell r="A639" t="str">
            <v>094000578</v>
          </cell>
          <cell r="B639" t="str">
            <v>09</v>
          </cell>
          <cell r="C639">
            <v>400</v>
          </cell>
          <cell r="D639" t="str">
            <v>0578</v>
          </cell>
          <cell r="E639" t="str">
            <v>M</v>
          </cell>
          <cell r="F639">
            <v>5</v>
          </cell>
        </row>
        <row r="640">
          <cell r="A640" t="str">
            <v>095000578</v>
          </cell>
          <cell r="B640" t="str">
            <v>09</v>
          </cell>
          <cell r="C640">
            <v>500</v>
          </cell>
          <cell r="D640" t="str">
            <v>0578</v>
          </cell>
          <cell r="E640" t="str">
            <v>H</v>
          </cell>
          <cell r="F640">
            <v>2</v>
          </cell>
        </row>
        <row r="641">
          <cell r="A641" t="str">
            <v>095010578</v>
          </cell>
          <cell r="B641" t="str">
            <v>09</v>
          </cell>
          <cell r="C641">
            <v>501</v>
          </cell>
          <cell r="D641" t="str">
            <v>0578</v>
          </cell>
          <cell r="E641" t="str">
            <v>Q</v>
          </cell>
          <cell r="F641">
            <v>2</v>
          </cell>
        </row>
        <row r="642">
          <cell r="A642" t="str">
            <v>096000578</v>
          </cell>
          <cell r="B642" t="str">
            <v>09</v>
          </cell>
          <cell r="C642">
            <v>600</v>
          </cell>
          <cell r="D642" t="str">
            <v>0578</v>
          </cell>
          <cell r="E642" t="str">
            <v>M</v>
          </cell>
          <cell r="F642">
            <v>5</v>
          </cell>
        </row>
        <row r="643">
          <cell r="A643" t="str">
            <v>096010578</v>
          </cell>
          <cell r="B643" t="str">
            <v>09</v>
          </cell>
          <cell r="C643">
            <v>601</v>
          </cell>
          <cell r="D643" t="str">
            <v>0578</v>
          </cell>
          <cell r="E643" t="str">
            <v>Q</v>
          </cell>
          <cell r="F643">
            <v>5</v>
          </cell>
        </row>
        <row r="644">
          <cell r="A644" t="str">
            <v>096020578</v>
          </cell>
          <cell r="B644" t="str">
            <v>09</v>
          </cell>
          <cell r="C644">
            <v>602</v>
          </cell>
          <cell r="D644" t="str">
            <v>0578</v>
          </cell>
          <cell r="E644" t="str">
            <v>R</v>
          </cell>
          <cell r="F644">
            <v>6</v>
          </cell>
        </row>
        <row r="645">
          <cell r="A645" t="str">
            <v>096030578</v>
          </cell>
          <cell r="B645" t="str">
            <v>09</v>
          </cell>
          <cell r="C645">
            <v>603</v>
          </cell>
          <cell r="D645" t="str">
            <v>0578</v>
          </cell>
          <cell r="E645" t="str">
            <v>S</v>
          </cell>
          <cell r="F645">
            <v>6</v>
          </cell>
        </row>
        <row r="646">
          <cell r="A646" t="str">
            <v>992000581</v>
          </cell>
          <cell r="B646">
            <v>99</v>
          </cell>
          <cell r="C646">
            <v>200</v>
          </cell>
          <cell r="D646" t="str">
            <v>0581</v>
          </cell>
          <cell r="E646" t="str">
            <v>Q</v>
          </cell>
          <cell r="F646">
            <v>4</v>
          </cell>
        </row>
        <row r="647">
          <cell r="A647" t="str">
            <v>993000581</v>
          </cell>
          <cell r="B647">
            <v>99</v>
          </cell>
          <cell r="C647">
            <v>300</v>
          </cell>
          <cell r="D647" t="str">
            <v>0581</v>
          </cell>
          <cell r="E647" t="str">
            <v>Q</v>
          </cell>
          <cell r="F647">
            <v>4</v>
          </cell>
        </row>
        <row r="648">
          <cell r="A648" t="str">
            <v>994000581</v>
          </cell>
          <cell r="B648">
            <v>99</v>
          </cell>
          <cell r="C648">
            <v>400</v>
          </cell>
          <cell r="D648" t="str">
            <v>0581</v>
          </cell>
          <cell r="E648" t="str">
            <v>S</v>
          </cell>
          <cell r="F648">
            <v>5</v>
          </cell>
        </row>
        <row r="649">
          <cell r="A649" t="str">
            <v>995000581</v>
          </cell>
          <cell r="B649">
            <v>99</v>
          </cell>
          <cell r="C649">
            <v>500</v>
          </cell>
          <cell r="D649" t="str">
            <v>0581</v>
          </cell>
          <cell r="E649" t="str">
            <v>S</v>
          </cell>
          <cell r="F649">
            <v>1</v>
          </cell>
        </row>
        <row r="650">
          <cell r="A650" t="str">
            <v>995010581</v>
          </cell>
          <cell r="B650">
            <v>99</v>
          </cell>
          <cell r="C650">
            <v>501</v>
          </cell>
          <cell r="D650" t="str">
            <v>0581</v>
          </cell>
          <cell r="E650" t="str">
            <v>Q</v>
          </cell>
          <cell r="F650">
            <v>1</v>
          </cell>
        </row>
        <row r="651">
          <cell r="A651" t="str">
            <v>996000581</v>
          </cell>
          <cell r="B651">
            <v>99</v>
          </cell>
          <cell r="C651">
            <v>600</v>
          </cell>
          <cell r="D651" t="str">
            <v>0581</v>
          </cell>
          <cell r="E651" t="str">
            <v>S</v>
          </cell>
          <cell r="F651">
            <v>5</v>
          </cell>
        </row>
        <row r="652">
          <cell r="A652" t="str">
            <v>996010581</v>
          </cell>
          <cell r="B652">
            <v>99</v>
          </cell>
          <cell r="C652">
            <v>601</v>
          </cell>
          <cell r="D652" t="str">
            <v>0581</v>
          </cell>
          <cell r="E652" t="str">
            <v>Q</v>
          </cell>
          <cell r="F652">
            <v>5</v>
          </cell>
        </row>
        <row r="653">
          <cell r="A653" t="str">
            <v>996020581</v>
          </cell>
          <cell r="B653">
            <v>99</v>
          </cell>
          <cell r="C653">
            <v>602</v>
          </cell>
          <cell r="D653" t="str">
            <v>0581</v>
          </cell>
          <cell r="E653" t="str">
            <v>R</v>
          </cell>
          <cell r="F653">
            <v>6</v>
          </cell>
        </row>
        <row r="654">
          <cell r="A654" t="str">
            <v>996030581</v>
          </cell>
          <cell r="B654">
            <v>99</v>
          </cell>
          <cell r="C654">
            <v>603</v>
          </cell>
          <cell r="D654" t="str">
            <v>0581</v>
          </cell>
          <cell r="E654" t="str">
            <v>S</v>
          </cell>
          <cell r="F654">
            <v>6</v>
          </cell>
        </row>
        <row r="655">
          <cell r="A655" t="str">
            <v>092000581</v>
          </cell>
          <cell r="B655" t="str">
            <v>09</v>
          </cell>
          <cell r="C655">
            <v>200</v>
          </cell>
          <cell r="D655" t="str">
            <v>0581</v>
          </cell>
          <cell r="E655" t="str">
            <v>Q</v>
          </cell>
          <cell r="F655">
            <v>4</v>
          </cell>
        </row>
        <row r="656">
          <cell r="A656" t="str">
            <v>093000581</v>
          </cell>
          <cell r="B656" t="str">
            <v>09</v>
          </cell>
          <cell r="C656">
            <v>300</v>
          </cell>
          <cell r="D656" t="str">
            <v>0581</v>
          </cell>
          <cell r="E656" t="str">
            <v>Q</v>
          </cell>
          <cell r="F656">
            <v>4</v>
          </cell>
        </row>
        <row r="657">
          <cell r="A657" t="str">
            <v>094000581</v>
          </cell>
          <cell r="B657" t="str">
            <v>09</v>
          </cell>
          <cell r="C657">
            <v>400</v>
          </cell>
          <cell r="D657" t="str">
            <v>0581</v>
          </cell>
          <cell r="E657" t="str">
            <v>S</v>
          </cell>
          <cell r="F657">
            <v>5</v>
          </cell>
        </row>
        <row r="658">
          <cell r="A658" t="str">
            <v>095000581</v>
          </cell>
          <cell r="B658" t="str">
            <v>09</v>
          </cell>
          <cell r="C658">
            <v>500</v>
          </cell>
          <cell r="D658" t="str">
            <v>0581</v>
          </cell>
          <cell r="E658" t="str">
            <v>S</v>
          </cell>
          <cell r="F658">
            <v>1</v>
          </cell>
        </row>
        <row r="659">
          <cell r="A659" t="str">
            <v>095010581</v>
          </cell>
          <cell r="B659" t="str">
            <v>09</v>
          </cell>
          <cell r="C659">
            <v>501</v>
          </cell>
          <cell r="D659" t="str">
            <v>0581</v>
          </cell>
          <cell r="E659" t="str">
            <v>Q</v>
          </cell>
          <cell r="F659">
            <v>1</v>
          </cell>
        </row>
        <row r="660">
          <cell r="A660" t="str">
            <v>096000581</v>
          </cell>
          <cell r="B660" t="str">
            <v>09</v>
          </cell>
          <cell r="C660">
            <v>600</v>
          </cell>
          <cell r="D660" t="str">
            <v>0581</v>
          </cell>
          <cell r="E660" t="str">
            <v>S</v>
          </cell>
          <cell r="F660">
            <v>5</v>
          </cell>
        </row>
        <row r="661">
          <cell r="A661" t="str">
            <v>096010581</v>
          </cell>
          <cell r="B661" t="str">
            <v>09</v>
          </cell>
          <cell r="C661">
            <v>601</v>
          </cell>
          <cell r="D661" t="str">
            <v>0581</v>
          </cell>
          <cell r="E661" t="str">
            <v>Q</v>
          </cell>
          <cell r="F661">
            <v>5</v>
          </cell>
        </row>
        <row r="662">
          <cell r="A662" t="str">
            <v>096020581</v>
          </cell>
          <cell r="B662" t="str">
            <v>09</v>
          </cell>
          <cell r="C662">
            <v>602</v>
          </cell>
          <cell r="D662" t="str">
            <v>0581</v>
          </cell>
          <cell r="E662" t="str">
            <v>R</v>
          </cell>
          <cell r="F662">
            <v>6</v>
          </cell>
        </row>
        <row r="663">
          <cell r="A663" t="str">
            <v>096030581</v>
          </cell>
          <cell r="B663" t="str">
            <v>09</v>
          </cell>
          <cell r="C663">
            <v>603</v>
          </cell>
          <cell r="D663" t="str">
            <v>0581</v>
          </cell>
          <cell r="E663" t="str">
            <v>S</v>
          </cell>
          <cell r="F663">
            <v>6</v>
          </cell>
        </row>
        <row r="664">
          <cell r="A664" t="str">
            <v>992001999</v>
          </cell>
          <cell r="B664">
            <v>99</v>
          </cell>
          <cell r="C664">
            <v>200</v>
          </cell>
          <cell r="D664" t="str">
            <v>1999</v>
          </cell>
          <cell r="E664" t="str">
            <v>Q</v>
          </cell>
          <cell r="F664">
            <v>4</v>
          </cell>
        </row>
        <row r="665">
          <cell r="A665" t="str">
            <v>993001999</v>
          </cell>
          <cell r="B665">
            <v>99</v>
          </cell>
          <cell r="C665">
            <v>300</v>
          </cell>
          <cell r="D665" t="str">
            <v>1999</v>
          </cell>
          <cell r="E665" t="str">
            <v>Q</v>
          </cell>
          <cell r="F665">
            <v>4</v>
          </cell>
        </row>
        <row r="666">
          <cell r="A666" t="str">
            <v>994001999</v>
          </cell>
          <cell r="B666">
            <v>99</v>
          </cell>
          <cell r="C666">
            <v>400</v>
          </cell>
          <cell r="D666" t="str">
            <v>1999</v>
          </cell>
          <cell r="E666" t="str">
            <v>M</v>
          </cell>
          <cell r="F666">
            <v>5</v>
          </cell>
        </row>
        <row r="667">
          <cell r="A667" t="str">
            <v>995001999</v>
          </cell>
          <cell r="B667">
            <v>99</v>
          </cell>
          <cell r="C667">
            <v>500</v>
          </cell>
          <cell r="D667" t="str">
            <v>1999</v>
          </cell>
          <cell r="E667" t="str">
            <v>Q</v>
          </cell>
          <cell r="F667">
            <v>4</v>
          </cell>
        </row>
        <row r="668">
          <cell r="A668" t="str">
            <v>995011999</v>
          </cell>
          <cell r="B668">
            <v>99</v>
          </cell>
          <cell r="C668">
            <v>501</v>
          </cell>
          <cell r="D668" t="str">
            <v>1999</v>
          </cell>
          <cell r="E668" t="str">
            <v>Q</v>
          </cell>
          <cell r="F668">
            <v>4</v>
          </cell>
        </row>
        <row r="669">
          <cell r="A669" t="str">
            <v>996001999</v>
          </cell>
          <cell r="B669">
            <v>99</v>
          </cell>
          <cell r="C669">
            <v>600</v>
          </cell>
          <cell r="D669" t="str">
            <v>1999</v>
          </cell>
          <cell r="E669" t="str">
            <v>M</v>
          </cell>
          <cell r="F669">
            <v>5</v>
          </cell>
        </row>
        <row r="670">
          <cell r="A670" t="str">
            <v>996011999</v>
          </cell>
          <cell r="B670">
            <v>99</v>
          </cell>
          <cell r="C670">
            <v>601</v>
          </cell>
          <cell r="D670" t="str">
            <v>1999</v>
          </cell>
          <cell r="E670" t="str">
            <v>Q</v>
          </cell>
          <cell r="F670">
            <v>5</v>
          </cell>
        </row>
        <row r="671">
          <cell r="A671" t="str">
            <v>996021999</v>
          </cell>
          <cell r="B671">
            <v>99</v>
          </cell>
          <cell r="C671">
            <v>602</v>
          </cell>
          <cell r="D671" t="str">
            <v>1999</v>
          </cell>
          <cell r="E671" t="str">
            <v>R</v>
          </cell>
          <cell r="F671">
            <v>6</v>
          </cell>
        </row>
        <row r="672">
          <cell r="A672" t="str">
            <v>996031999</v>
          </cell>
          <cell r="B672">
            <v>99</v>
          </cell>
          <cell r="C672">
            <v>603</v>
          </cell>
          <cell r="D672" t="str">
            <v>1999</v>
          </cell>
          <cell r="E672" t="str">
            <v>S</v>
          </cell>
          <cell r="F672">
            <v>6</v>
          </cell>
        </row>
        <row r="673">
          <cell r="A673" t="str">
            <v>092001999</v>
          </cell>
          <cell r="B673" t="str">
            <v>09</v>
          </cell>
          <cell r="C673">
            <v>200</v>
          </cell>
          <cell r="D673" t="str">
            <v>1999</v>
          </cell>
          <cell r="E673" t="str">
            <v>Q</v>
          </cell>
          <cell r="F673">
            <v>4</v>
          </cell>
        </row>
        <row r="674">
          <cell r="A674" t="str">
            <v>093001999</v>
          </cell>
          <cell r="B674" t="str">
            <v>09</v>
          </cell>
          <cell r="C674">
            <v>300</v>
          </cell>
          <cell r="D674" t="str">
            <v>1999</v>
          </cell>
          <cell r="E674" t="str">
            <v>Q</v>
          </cell>
          <cell r="F674">
            <v>4</v>
          </cell>
        </row>
        <row r="675">
          <cell r="A675" t="str">
            <v>094001999</v>
          </cell>
          <cell r="B675" t="str">
            <v>09</v>
          </cell>
          <cell r="C675">
            <v>400</v>
          </cell>
          <cell r="D675" t="str">
            <v>1999</v>
          </cell>
          <cell r="E675" t="str">
            <v>M</v>
          </cell>
          <cell r="F675">
            <v>5</v>
          </cell>
        </row>
        <row r="676">
          <cell r="A676" t="str">
            <v>095001999</v>
          </cell>
          <cell r="B676" t="str">
            <v>09</v>
          </cell>
          <cell r="C676">
            <v>500</v>
          </cell>
          <cell r="D676" t="str">
            <v>1999</v>
          </cell>
          <cell r="E676" t="str">
            <v>Q</v>
          </cell>
          <cell r="F676">
            <v>4</v>
          </cell>
        </row>
        <row r="677">
          <cell r="A677" t="str">
            <v>095011999</v>
          </cell>
          <cell r="B677" t="str">
            <v>09</v>
          </cell>
          <cell r="C677">
            <v>501</v>
          </cell>
          <cell r="D677" t="str">
            <v>1999</v>
          </cell>
          <cell r="E677" t="str">
            <v>Q</v>
          </cell>
          <cell r="F677">
            <v>4</v>
          </cell>
        </row>
        <row r="678">
          <cell r="A678" t="str">
            <v>096001999</v>
          </cell>
          <cell r="B678" t="str">
            <v>09</v>
          </cell>
          <cell r="C678">
            <v>600</v>
          </cell>
          <cell r="D678" t="str">
            <v>1999</v>
          </cell>
          <cell r="E678" t="str">
            <v>M</v>
          </cell>
          <cell r="F678">
            <v>5</v>
          </cell>
        </row>
        <row r="679">
          <cell r="A679" t="str">
            <v>096011999</v>
          </cell>
          <cell r="B679" t="str">
            <v>09</v>
          </cell>
          <cell r="C679">
            <v>601</v>
          </cell>
          <cell r="D679" t="str">
            <v>1999</v>
          </cell>
          <cell r="E679" t="str">
            <v>Q</v>
          </cell>
          <cell r="F679">
            <v>5</v>
          </cell>
        </row>
        <row r="680">
          <cell r="A680" t="str">
            <v>096021999</v>
          </cell>
          <cell r="B680" t="str">
            <v>09</v>
          </cell>
          <cell r="C680">
            <v>602</v>
          </cell>
          <cell r="D680" t="str">
            <v>1999</v>
          </cell>
          <cell r="E680" t="str">
            <v>R</v>
          </cell>
          <cell r="F680">
            <v>6</v>
          </cell>
        </row>
        <row r="681">
          <cell r="A681" t="str">
            <v>096031999</v>
          </cell>
          <cell r="B681" t="str">
            <v>09</v>
          </cell>
          <cell r="C681">
            <v>603</v>
          </cell>
          <cell r="D681" t="str">
            <v>1999</v>
          </cell>
          <cell r="E681" t="str">
            <v>S</v>
          </cell>
          <cell r="F681">
            <v>6</v>
          </cell>
        </row>
        <row r="682">
          <cell r="A682" t="str">
            <v>992002001</v>
          </cell>
          <cell r="B682">
            <v>99</v>
          </cell>
          <cell r="C682">
            <v>200</v>
          </cell>
          <cell r="D682" t="str">
            <v>2001</v>
          </cell>
          <cell r="E682" t="str">
            <v>Q</v>
          </cell>
          <cell r="F682">
            <v>4</v>
          </cell>
        </row>
        <row r="683">
          <cell r="A683" t="str">
            <v>993002001</v>
          </cell>
          <cell r="B683">
            <v>99</v>
          </cell>
          <cell r="C683">
            <v>300</v>
          </cell>
          <cell r="D683" t="str">
            <v>2001</v>
          </cell>
          <cell r="E683" t="str">
            <v>Q</v>
          </cell>
          <cell r="F683">
            <v>4</v>
          </cell>
        </row>
        <row r="684">
          <cell r="A684" t="str">
            <v>994002001</v>
          </cell>
          <cell r="B684">
            <v>99</v>
          </cell>
          <cell r="C684">
            <v>400</v>
          </cell>
          <cell r="D684" t="str">
            <v>2001</v>
          </cell>
          <cell r="E684" t="str">
            <v>M</v>
          </cell>
          <cell r="F684">
            <v>5</v>
          </cell>
        </row>
        <row r="685">
          <cell r="A685" t="str">
            <v>995002001</v>
          </cell>
          <cell r="B685">
            <v>99</v>
          </cell>
          <cell r="C685">
            <v>500</v>
          </cell>
          <cell r="D685" t="str">
            <v>2001</v>
          </cell>
          <cell r="E685" t="str">
            <v>Q</v>
          </cell>
          <cell r="F685">
            <v>4</v>
          </cell>
        </row>
        <row r="686">
          <cell r="A686" t="str">
            <v>995012001</v>
          </cell>
          <cell r="B686">
            <v>99</v>
          </cell>
          <cell r="C686">
            <v>501</v>
          </cell>
          <cell r="D686" t="str">
            <v>2001</v>
          </cell>
          <cell r="E686" t="str">
            <v>Q</v>
          </cell>
          <cell r="F686">
            <v>4</v>
          </cell>
        </row>
        <row r="687">
          <cell r="A687" t="str">
            <v>996002001</v>
          </cell>
          <cell r="B687">
            <v>99</v>
          </cell>
          <cell r="C687">
            <v>600</v>
          </cell>
          <cell r="D687" t="str">
            <v>2001</v>
          </cell>
          <cell r="E687" t="str">
            <v>M</v>
          </cell>
          <cell r="F687">
            <v>5</v>
          </cell>
        </row>
        <row r="688">
          <cell r="A688" t="str">
            <v>996012001</v>
          </cell>
          <cell r="B688">
            <v>99</v>
          </cell>
          <cell r="C688">
            <v>601</v>
          </cell>
          <cell r="D688" t="str">
            <v>2001</v>
          </cell>
          <cell r="E688" t="str">
            <v>Q</v>
          </cell>
          <cell r="F688">
            <v>5</v>
          </cell>
        </row>
        <row r="689">
          <cell r="A689" t="str">
            <v>996022001</v>
          </cell>
          <cell r="B689">
            <v>99</v>
          </cell>
          <cell r="C689">
            <v>602</v>
          </cell>
          <cell r="D689" t="str">
            <v>2001</v>
          </cell>
          <cell r="E689" t="str">
            <v>R</v>
          </cell>
          <cell r="F689">
            <v>6</v>
          </cell>
        </row>
        <row r="690">
          <cell r="A690" t="str">
            <v>996032001</v>
          </cell>
          <cell r="B690">
            <v>99</v>
          </cell>
          <cell r="C690">
            <v>603</v>
          </cell>
          <cell r="D690" t="str">
            <v>2001</v>
          </cell>
          <cell r="E690" t="str">
            <v>S</v>
          </cell>
          <cell r="F690">
            <v>6</v>
          </cell>
        </row>
        <row r="691">
          <cell r="A691" t="str">
            <v>092002001</v>
          </cell>
          <cell r="B691" t="str">
            <v>09</v>
          </cell>
          <cell r="C691">
            <v>200</v>
          </cell>
          <cell r="D691" t="str">
            <v>2001</v>
          </cell>
          <cell r="E691" t="str">
            <v>Q</v>
          </cell>
          <cell r="F691">
            <v>4</v>
          </cell>
        </row>
        <row r="692">
          <cell r="A692" t="str">
            <v>093002001</v>
          </cell>
          <cell r="B692" t="str">
            <v>09</v>
          </cell>
          <cell r="C692">
            <v>300</v>
          </cell>
          <cell r="D692" t="str">
            <v>2001</v>
          </cell>
          <cell r="E692" t="str">
            <v>Q</v>
          </cell>
          <cell r="F692">
            <v>4</v>
          </cell>
        </row>
        <row r="693">
          <cell r="A693" t="str">
            <v>094002001</v>
          </cell>
          <cell r="B693" t="str">
            <v>09</v>
          </cell>
          <cell r="C693">
            <v>400</v>
          </cell>
          <cell r="D693" t="str">
            <v>2001</v>
          </cell>
          <cell r="E693" t="str">
            <v>M</v>
          </cell>
          <cell r="F693">
            <v>5</v>
          </cell>
        </row>
        <row r="694">
          <cell r="A694" t="str">
            <v>095002001</v>
          </cell>
          <cell r="B694" t="str">
            <v>09</v>
          </cell>
          <cell r="C694">
            <v>500</v>
          </cell>
          <cell r="D694" t="str">
            <v>2001</v>
          </cell>
          <cell r="E694" t="str">
            <v>Q</v>
          </cell>
          <cell r="F694">
            <v>4</v>
          </cell>
        </row>
        <row r="695">
          <cell r="A695" t="str">
            <v>095012001</v>
          </cell>
          <cell r="B695" t="str">
            <v>09</v>
          </cell>
          <cell r="C695">
            <v>501</v>
          </cell>
          <cell r="D695" t="str">
            <v>2001</v>
          </cell>
          <cell r="E695" t="str">
            <v>Q</v>
          </cell>
          <cell r="F695">
            <v>4</v>
          </cell>
        </row>
        <row r="696">
          <cell r="A696" t="str">
            <v>096002001</v>
          </cell>
          <cell r="B696" t="str">
            <v>09</v>
          </cell>
          <cell r="C696">
            <v>600</v>
          </cell>
          <cell r="D696" t="str">
            <v>2001</v>
          </cell>
          <cell r="E696" t="str">
            <v>M</v>
          </cell>
          <cell r="F696">
            <v>5</v>
          </cell>
        </row>
        <row r="697">
          <cell r="A697" t="str">
            <v>096012001</v>
          </cell>
          <cell r="B697" t="str">
            <v>09</v>
          </cell>
          <cell r="C697">
            <v>601</v>
          </cell>
          <cell r="D697" t="str">
            <v>2001</v>
          </cell>
          <cell r="E697" t="str">
            <v>Q</v>
          </cell>
          <cell r="F697">
            <v>5</v>
          </cell>
        </row>
        <row r="698">
          <cell r="A698" t="str">
            <v>096022001</v>
          </cell>
          <cell r="B698" t="str">
            <v>09</v>
          </cell>
          <cell r="C698">
            <v>602</v>
          </cell>
          <cell r="D698" t="str">
            <v>2001</v>
          </cell>
          <cell r="E698" t="str">
            <v>R</v>
          </cell>
          <cell r="F698">
            <v>6</v>
          </cell>
        </row>
        <row r="699">
          <cell r="A699" t="str">
            <v>096032001</v>
          </cell>
          <cell r="B699" t="str">
            <v>09</v>
          </cell>
          <cell r="C699">
            <v>603</v>
          </cell>
          <cell r="D699" t="str">
            <v>2001</v>
          </cell>
          <cell r="E699" t="str">
            <v>S</v>
          </cell>
          <cell r="F699">
            <v>6</v>
          </cell>
        </row>
        <row r="700">
          <cell r="A700" t="str">
            <v>992002002</v>
          </cell>
          <cell r="B700">
            <v>99</v>
          </cell>
          <cell r="C700">
            <v>200</v>
          </cell>
          <cell r="D700" t="str">
            <v>2002</v>
          </cell>
          <cell r="E700" t="str">
            <v>Q</v>
          </cell>
          <cell r="F700">
            <v>4</v>
          </cell>
        </row>
        <row r="701">
          <cell r="A701" t="str">
            <v>993002002</v>
          </cell>
          <cell r="B701">
            <v>99</v>
          </cell>
          <cell r="C701">
            <v>300</v>
          </cell>
          <cell r="D701" t="str">
            <v>2002</v>
          </cell>
          <cell r="E701" t="str">
            <v>Q</v>
          </cell>
          <cell r="F701">
            <v>4</v>
          </cell>
        </row>
        <row r="702">
          <cell r="A702" t="str">
            <v>995002002</v>
          </cell>
          <cell r="B702">
            <v>99</v>
          </cell>
          <cell r="C702">
            <v>500</v>
          </cell>
          <cell r="D702" t="str">
            <v>2002</v>
          </cell>
          <cell r="E702" t="str">
            <v>Q</v>
          </cell>
          <cell r="F702">
            <v>4</v>
          </cell>
        </row>
        <row r="703">
          <cell r="A703" t="str">
            <v>995012002</v>
          </cell>
          <cell r="B703">
            <v>99</v>
          </cell>
          <cell r="C703">
            <v>501</v>
          </cell>
          <cell r="D703" t="str">
            <v>2002</v>
          </cell>
          <cell r="E703" t="str">
            <v>Q</v>
          </cell>
          <cell r="F703">
            <v>4</v>
          </cell>
        </row>
        <row r="704">
          <cell r="A704" t="str">
            <v>996012002</v>
          </cell>
          <cell r="B704">
            <v>99</v>
          </cell>
          <cell r="C704">
            <v>601</v>
          </cell>
          <cell r="D704" t="str">
            <v>2002</v>
          </cell>
          <cell r="E704" t="str">
            <v>Q</v>
          </cell>
          <cell r="F704">
            <v>5</v>
          </cell>
        </row>
        <row r="705">
          <cell r="A705" t="str">
            <v>996022002</v>
          </cell>
          <cell r="B705">
            <v>99</v>
          </cell>
          <cell r="C705">
            <v>602</v>
          </cell>
          <cell r="D705" t="str">
            <v>2002</v>
          </cell>
          <cell r="E705" t="str">
            <v>R</v>
          </cell>
          <cell r="F705">
            <v>6</v>
          </cell>
        </row>
        <row r="706">
          <cell r="A706" t="str">
            <v>996032002</v>
          </cell>
          <cell r="B706">
            <v>99</v>
          </cell>
          <cell r="C706">
            <v>603</v>
          </cell>
          <cell r="D706" t="str">
            <v>2002</v>
          </cell>
          <cell r="E706" t="str">
            <v>S</v>
          </cell>
          <cell r="F706">
            <v>6</v>
          </cell>
        </row>
        <row r="707">
          <cell r="A707" t="str">
            <v>092002002</v>
          </cell>
          <cell r="B707" t="str">
            <v>09</v>
          </cell>
          <cell r="C707">
            <v>200</v>
          </cell>
          <cell r="D707" t="str">
            <v>2002</v>
          </cell>
          <cell r="E707" t="str">
            <v>Q</v>
          </cell>
          <cell r="F707">
            <v>4</v>
          </cell>
        </row>
        <row r="708">
          <cell r="A708" t="str">
            <v>093002002</v>
          </cell>
          <cell r="B708" t="str">
            <v>09</v>
          </cell>
          <cell r="C708">
            <v>300</v>
          </cell>
          <cell r="D708" t="str">
            <v>2002</v>
          </cell>
          <cell r="E708" t="str">
            <v>Q</v>
          </cell>
          <cell r="F708">
            <v>4</v>
          </cell>
        </row>
        <row r="709">
          <cell r="A709" t="str">
            <v>095002002</v>
          </cell>
          <cell r="B709" t="str">
            <v>09</v>
          </cell>
          <cell r="C709">
            <v>500</v>
          </cell>
          <cell r="D709" t="str">
            <v>2002</v>
          </cell>
          <cell r="E709" t="str">
            <v>Q</v>
          </cell>
          <cell r="F709">
            <v>4</v>
          </cell>
        </row>
        <row r="710">
          <cell r="A710" t="str">
            <v>095012002</v>
          </cell>
          <cell r="B710" t="str">
            <v>09</v>
          </cell>
          <cell r="C710">
            <v>501</v>
          </cell>
          <cell r="D710" t="str">
            <v>2002</v>
          </cell>
          <cell r="E710" t="str">
            <v>Q</v>
          </cell>
          <cell r="F710">
            <v>4</v>
          </cell>
        </row>
        <row r="711">
          <cell r="A711" t="str">
            <v>096012002</v>
          </cell>
          <cell r="B711" t="str">
            <v>09</v>
          </cell>
          <cell r="C711">
            <v>601</v>
          </cell>
          <cell r="D711" t="str">
            <v>2002</v>
          </cell>
          <cell r="E711" t="str">
            <v>Q</v>
          </cell>
          <cell r="F711">
            <v>5</v>
          </cell>
        </row>
        <row r="712">
          <cell r="A712" t="str">
            <v>096022002</v>
          </cell>
          <cell r="B712" t="str">
            <v>09</v>
          </cell>
          <cell r="C712">
            <v>602</v>
          </cell>
          <cell r="D712" t="str">
            <v>2002</v>
          </cell>
          <cell r="E712" t="str">
            <v>R</v>
          </cell>
          <cell r="F712">
            <v>6</v>
          </cell>
        </row>
        <row r="713">
          <cell r="A713" t="str">
            <v>096032002</v>
          </cell>
          <cell r="B713" t="str">
            <v>09</v>
          </cell>
          <cell r="C713">
            <v>603</v>
          </cell>
          <cell r="D713" t="str">
            <v>2002</v>
          </cell>
          <cell r="E713" t="str">
            <v>S</v>
          </cell>
          <cell r="F713">
            <v>6</v>
          </cell>
        </row>
        <row r="714">
          <cell r="A714" t="str">
            <v>992002003</v>
          </cell>
          <cell r="B714">
            <v>99</v>
          </cell>
          <cell r="C714">
            <v>200</v>
          </cell>
          <cell r="D714" t="str">
            <v>2003</v>
          </cell>
          <cell r="E714" t="str">
            <v>Q</v>
          </cell>
          <cell r="F714">
            <v>4</v>
          </cell>
        </row>
        <row r="715">
          <cell r="A715" t="str">
            <v>993002003</v>
          </cell>
          <cell r="B715">
            <v>99</v>
          </cell>
          <cell r="C715">
            <v>300</v>
          </cell>
          <cell r="D715" t="str">
            <v>2003</v>
          </cell>
          <cell r="E715" t="str">
            <v>Q</v>
          </cell>
          <cell r="F715">
            <v>4</v>
          </cell>
        </row>
        <row r="716">
          <cell r="A716" t="str">
            <v>994002003</v>
          </cell>
          <cell r="B716">
            <v>99</v>
          </cell>
          <cell r="C716">
            <v>400</v>
          </cell>
          <cell r="D716" t="str">
            <v>2003</v>
          </cell>
          <cell r="E716" t="str">
            <v>M</v>
          </cell>
          <cell r="F716">
            <v>5</v>
          </cell>
        </row>
        <row r="717">
          <cell r="A717" t="str">
            <v>995002003</v>
          </cell>
          <cell r="B717">
            <v>99</v>
          </cell>
          <cell r="C717">
            <v>500</v>
          </cell>
          <cell r="D717" t="str">
            <v>2003</v>
          </cell>
          <cell r="E717" t="str">
            <v>H</v>
          </cell>
          <cell r="F717">
            <v>2</v>
          </cell>
        </row>
        <row r="718">
          <cell r="A718" t="str">
            <v>995012003</v>
          </cell>
          <cell r="B718">
            <v>99</v>
          </cell>
          <cell r="C718">
            <v>501</v>
          </cell>
          <cell r="D718" t="str">
            <v>2003</v>
          </cell>
          <cell r="E718" t="str">
            <v>Q</v>
          </cell>
          <cell r="F718">
            <v>2</v>
          </cell>
        </row>
        <row r="719">
          <cell r="A719" t="str">
            <v>996002003</v>
          </cell>
          <cell r="B719">
            <v>99</v>
          </cell>
          <cell r="C719">
            <v>600</v>
          </cell>
          <cell r="D719" t="str">
            <v>2003</v>
          </cell>
          <cell r="E719" t="str">
            <v>M</v>
          </cell>
          <cell r="F719">
            <v>5</v>
          </cell>
        </row>
        <row r="720">
          <cell r="A720" t="str">
            <v>996012003</v>
          </cell>
          <cell r="B720">
            <v>99</v>
          </cell>
          <cell r="C720">
            <v>601</v>
          </cell>
          <cell r="D720" t="str">
            <v>2003</v>
          </cell>
          <cell r="E720" t="str">
            <v>Q</v>
          </cell>
          <cell r="F720">
            <v>5</v>
          </cell>
        </row>
        <row r="721">
          <cell r="A721" t="str">
            <v>996022003</v>
          </cell>
          <cell r="B721">
            <v>99</v>
          </cell>
          <cell r="C721">
            <v>602</v>
          </cell>
          <cell r="D721" t="str">
            <v>2003</v>
          </cell>
          <cell r="E721" t="str">
            <v>R</v>
          </cell>
          <cell r="F721">
            <v>6</v>
          </cell>
        </row>
        <row r="722">
          <cell r="A722" t="str">
            <v>996032003</v>
          </cell>
          <cell r="B722">
            <v>99</v>
          </cell>
          <cell r="C722">
            <v>603</v>
          </cell>
          <cell r="D722" t="str">
            <v>2003</v>
          </cell>
          <cell r="E722" t="str">
            <v>S</v>
          </cell>
          <cell r="F722">
            <v>6</v>
          </cell>
        </row>
        <row r="723">
          <cell r="A723" t="str">
            <v>092002003</v>
          </cell>
          <cell r="B723" t="str">
            <v>09</v>
          </cell>
          <cell r="C723">
            <v>200</v>
          </cell>
          <cell r="D723" t="str">
            <v>2003</v>
          </cell>
          <cell r="E723" t="str">
            <v>Q</v>
          </cell>
          <cell r="F723">
            <v>4</v>
          </cell>
        </row>
        <row r="724">
          <cell r="A724" t="str">
            <v>093002003</v>
          </cell>
          <cell r="B724" t="str">
            <v>09</v>
          </cell>
          <cell r="C724">
            <v>300</v>
          </cell>
          <cell r="D724" t="str">
            <v>2003</v>
          </cell>
          <cell r="E724" t="str">
            <v>Q</v>
          </cell>
          <cell r="F724">
            <v>4</v>
          </cell>
        </row>
        <row r="725">
          <cell r="A725" t="str">
            <v>094002003</v>
          </cell>
          <cell r="B725" t="str">
            <v>09</v>
          </cell>
          <cell r="C725">
            <v>400</v>
          </cell>
          <cell r="D725" t="str">
            <v>2003</v>
          </cell>
          <cell r="E725" t="str">
            <v>M</v>
          </cell>
          <cell r="F725">
            <v>5</v>
          </cell>
        </row>
        <row r="726">
          <cell r="A726" t="str">
            <v>095002003</v>
          </cell>
          <cell r="B726" t="str">
            <v>09</v>
          </cell>
          <cell r="C726">
            <v>500</v>
          </cell>
          <cell r="D726" t="str">
            <v>2003</v>
          </cell>
          <cell r="E726" t="str">
            <v>H</v>
          </cell>
          <cell r="F726">
            <v>2</v>
          </cell>
        </row>
        <row r="727">
          <cell r="A727" t="str">
            <v>095012003</v>
          </cell>
          <cell r="B727" t="str">
            <v>09</v>
          </cell>
          <cell r="C727">
            <v>501</v>
          </cell>
          <cell r="D727" t="str">
            <v>2003</v>
          </cell>
          <cell r="E727" t="str">
            <v>Q</v>
          </cell>
          <cell r="F727">
            <v>2</v>
          </cell>
        </row>
        <row r="728">
          <cell r="A728" t="str">
            <v>096002003</v>
          </cell>
          <cell r="B728" t="str">
            <v>09</v>
          </cell>
          <cell r="C728">
            <v>600</v>
          </cell>
          <cell r="D728" t="str">
            <v>2003</v>
          </cell>
          <cell r="E728" t="str">
            <v>M</v>
          </cell>
          <cell r="F728">
            <v>5</v>
          </cell>
        </row>
        <row r="729">
          <cell r="A729" t="str">
            <v>096012003</v>
          </cell>
          <cell r="B729" t="str">
            <v>09</v>
          </cell>
          <cell r="C729">
            <v>601</v>
          </cell>
          <cell r="D729" t="str">
            <v>2003</v>
          </cell>
          <cell r="E729" t="str">
            <v>Q</v>
          </cell>
          <cell r="F729">
            <v>5</v>
          </cell>
        </row>
        <row r="730">
          <cell r="A730" t="str">
            <v>096022003</v>
          </cell>
          <cell r="B730" t="str">
            <v>09</v>
          </cell>
          <cell r="C730">
            <v>602</v>
          </cell>
          <cell r="D730" t="str">
            <v>2003</v>
          </cell>
          <cell r="E730" t="str">
            <v>R</v>
          </cell>
          <cell r="F730">
            <v>6</v>
          </cell>
        </row>
        <row r="731">
          <cell r="A731" t="str">
            <v>096032003</v>
          </cell>
          <cell r="B731" t="str">
            <v>09</v>
          </cell>
          <cell r="C731">
            <v>603</v>
          </cell>
          <cell r="D731" t="str">
            <v>2003</v>
          </cell>
          <cell r="E731" t="str">
            <v>S</v>
          </cell>
          <cell r="F731">
            <v>6</v>
          </cell>
        </row>
        <row r="732">
          <cell r="A732" t="str">
            <v>992002004</v>
          </cell>
          <cell r="B732">
            <v>99</v>
          </cell>
          <cell r="C732">
            <v>200</v>
          </cell>
          <cell r="D732" t="str">
            <v>2004</v>
          </cell>
          <cell r="E732" t="str">
            <v>Q</v>
          </cell>
          <cell r="F732">
            <v>4</v>
          </cell>
        </row>
        <row r="733">
          <cell r="A733" t="str">
            <v>993002004</v>
          </cell>
          <cell r="B733">
            <v>99</v>
          </cell>
          <cell r="C733">
            <v>300</v>
          </cell>
          <cell r="D733" t="str">
            <v>2004</v>
          </cell>
          <cell r="E733" t="str">
            <v>Q</v>
          </cell>
          <cell r="F733">
            <v>4</v>
          </cell>
        </row>
        <row r="734">
          <cell r="A734" t="str">
            <v>994002004</v>
          </cell>
          <cell r="B734">
            <v>99</v>
          </cell>
          <cell r="C734">
            <v>400</v>
          </cell>
          <cell r="D734" t="str">
            <v>2004</v>
          </cell>
          <cell r="E734" t="str">
            <v>M</v>
          </cell>
          <cell r="F734">
            <v>5</v>
          </cell>
        </row>
        <row r="735">
          <cell r="A735" t="str">
            <v>995002004</v>
          </cell>
          <cell r="B735">
            <v>99</v>
          </cell>
          <cell r="C735">
            <v>500</v>
          </cell>
          <cell r="D735" t="str">
            <v>2004</v>
          </cell>
          <cell r="E735" t="str">
            <v>H</v>
          </cell>
          <cell r="F735">
            <v>2</v>
          </cell>
        </row>
        <row r="736">
          <cell r="A736" t="str">
            <v>995012004</v>
          </cell>
          <cell r="B736">
            <v>99</v>
          </cell>
          <cell r="C736">
            <v>501</v>
          </cell>
          <cell r="D736" t="str">
            <v>2004</v>
          </cell>
          <cell r="E736" t="str">
            <v>Q</v>
          </cell>
          <cell r="F736">
            <v>2</v>
          </cell>
        </row>
        <row r="737">
          <cell r="A737" t="str">
            <v>996002004</v>
          </cell>
          <cell r="B737">
            <v>99</v>
          </cell>
          <cell r="C737">
            <v>600</v>
          </cell>
          <cell r="D737" t="str">
            <v>2004</v>
          </cell>
          <cell r="E737" t="str">
            <v>M</v>
          </cell>
          <cell r="F737">
            <v>5</v>
          </cell>
        </row>
        <row r="738">
          <cell r="A738" t="str">
            <v>996012004</v>
          </cell>
          <cell r="B738">
            <v>99</v>
          </cell>
          <cell r="C738">
            <v>601</v>
          </cell>
          <cell r="D738" t="str">
            <v>2004</v>
          </cell>
          <cell r="E738" t="str">
            <v>Q</v>
          </cell>
          <cell r="F738">
            <v>5</v>
          </cell>
        </row>
        <row r="739">
          <cell r="A739" t="str">
            <v>996022004</v>
          </cell>
          <cell r="B739">
            <v>99</v>
          </cell>
          <cell r="C739">
            <v>602</v>
          </cell>
          <cell r="D739" t="str">
            <v>2004</v>
          </cell>
          <cell r="E739" t="str">
            <v>R</v>
          </cell>
          <cell r="F739">
            <v>6</v>
          </cell>
        </row>
        <row r="740">
          <cell r="A740" t="str">
            <v>996032004</v>
          </cell>
          <cell r="B740">
            <v>99</v>
          </cell>
          <cell r="C740">
            <v>603</v>
          </cell>
          <cell r="D740" t="str">
            <v>2004</v>
          </cell>
          <cell r="E740" t="str">
            <v>S</v>
          </cell>
          <cell r="F740">
            <v>6</v>
          </cell>
        </row>
        <row r="741">
          <cell r="A741" t="str">
            <v>092002004</v>
          </cell>
          <cell r="B741" t="str">
            <v>09</v>
          </cell>
          <cell r="C741">
            <v>200</v>
          </cell>
          <cell r="D741" t="str">
            <v>2004</v>
          </cell>
          <cell r="E741" t="str">
            <v>Q</v>
          </cell>
          <cell r="F741">
            <v>4</v>
          </cell>
        </row>
        <row r="742">
          <cell r="A742" t="str">
            <v>093002004</v>
          </cell>
          <cell r="B742" t="str">
            <v>09</v>
          </cell>
          <cell r="C742">
            <v>300</v>
          </cell>
          <cell r="D742" t="str">
            <v>2004</v>
          </cell>
          <cell r="E742" t="str">
            <v>Q</v>
          </cell>
          <cell r="F742">
            <v>4</v>
          </cell>
        </row>
        <row r="743">
          <cell r="A743" t="str">
            <v>094002004</v>
          </cell>
          <cell r="B743" t="str">
            <v>09</v>
          </cell>
          <cell r="C743">
            <v>400</v>
          </cell>
          <cell r="D743" t="str">
            <v>2004</v>
          </cell>
          <cell r="E743" t="str">
            <v>M</v>
          </cell>
          <cell r="F743">
            <v>5</v>
          </cell>
        </row>
        <row r="744">
          <cell r="A744" t="str">
            <v>095002004</v>
          </cell>
          <cell r="B744" t="str">
            <v>09</v>
          </cell>
          <cell r="C744">
            <v>500</v>
          </cell>
          <cell r="D744" t="str">
            <v>2004</v>
          </cell>
          <cell r="E744" t="str">
            <v>H</v>
          </cell>
          <cell r="F744">
            <v>2</v>
          </cell>
        </row>
        <row r="745">
          <cell r="A745" t="str">
            <v>095012004</v>
          </cell>
          <cell r="B745" t="str">
            <v>09</v>
          </cell>
          <cell r="C745">
            <v>501</v>
          </cell>
          <cell r="D745" t="str">
            <v>2004</v>
          </cell>
          <cell r="E745" t="str">
            <v>Q</v>
          </cell>
          <cell r="F745">
            <v>2</v>
          </cell>
        </row>
        <row r="746">
          <cell r="A746" t="str">
            <v>096002004</v>
          </cell>
          <cell r="B746" t="str">
            <v>09</v>
          </cell>
          <cell r="C746">
            <v>600</v>
          </cell>
          <cell r="D746" t="str">
            <v>2004</v>
          </cell>
          <cell r="E746" t="str">
            <v>M</v>
          </cell>
          <cell r="F746">
            <v>5</v>
          </cell>
        </row>
        <row r="747">
          <cell r="A747" t="str">
            <v>096012004</v>
          </cell>
          <cell r="B747" t="str">
            <v>09</v>
          </cell>
          <cell r="C747">
            <v>601</v>
          </cell>
          <cell r="D747" t="str">
            <v>2004</v>
          </cell>
          <cell r="E747" t="str">
            <v>Q</v>
          </cell>
          <cell r="F747">
            <v>5</v>
          </cell>
        </row>
        <row r="748">
          <cell r="A748" t="str">
            <v>096022004</v>
          </cell>
          <cell r="B748" t="str">
            <v>09</v>
          </cell>
          <cell r="C748">
            <v>602</v>
          </cell>
          <cell r="D748" t="str">
            <v>2004</v>
          </cell>
          <cell r="E748" t="str">
            <v>R</v>
          </cell>
          <cell r="F748">
            <v>6</v>
          </cell>
        </row>
        <row r="749">
          <cell r="A749" t="str">
            <v>096032004</v>
          </cell>
          <cell r="B749" t="str">
            <v>09</v>
          </cell>
          <cell r="C749">
            <v>603</v>
          </cell>
          <cell r="D749" t="str">
            <v>2004</v>
          </cell>
          <cell r="E749" t="str">
            <v>S</v>
          </cell>
          <cell r="F749">
            <v>6</v>
          </cell>
        </row>
        <row r="750">
          <cell r="A750" t="str">
            <v>992002005</v>
          </cell>
          <cell r="B750">
            <v>99</v>
          </cell>
          <cell r="C750">
            <v>200</v>
          </cell>
          <cell r="D750" t="str">
            <v>2005</v>
          </cell>
          <cell r="E750" t="str">
            <v>Q</v>
          </cell>
          <cell r="F750">
            <v>4</v>
          </cell>
        </row>
        <row r="751">
          <cell r="A751" t="str">
            <v>993002005</v>
          </cell>
          <cell r="B751">
            <v>99</v>
          </cell>
          <cell r="C751">
            <v>300</v>
          </cell>
          <cell r="D751" t="str">
            <v>2005</v>
          </cell>
          <cell r="E751" t="str">
            <v>Q</v>
          </cell>
          <cell r="F751">
            <v>4</v>
          </cell>
        </row>
        <row r="752">
          <cell r="A752" t="str">
            <v>994002005</v>
          </cell>
          <cell r="B752">
            <v>99</v>
          </cell>
          <cell r="C752">
            <v>400</v>
          </cell>
          <cell r="D752" t="str">
            <v>2005</v>
          </cell>
          <cell r="E752" t="str">
            <v>M</v>
          </cell>
          <cell r="F752">
            <v>5</v>
          </cell>
        </row>
        <row r="753">
          <cell r="A753" t="str">
            <v>995002005</v>
          </cell>
          <cell r="B753">
            <v>99</v>
          </cell>
          <cell r="C753">
            <v>500</v>
          </cell>
          <cell r="D753" t="str">
            <v>2005</v>
          </cell>
          <cell r="E753" t="str">
            <v>H</v>
          </cell>
          <cell r="F753">
            <v>2</v>
          </cell>
        </row>
        <row r="754">
          <cell r="A754" t="str">
            <v>995012005</v>
          </cell>
          <cell r="B754">
            <v>99</v>
          </cell>
          <cell r="C754">
            <v>501</v>
          </cell>
          <cell r="D754" t="str">
            <v>2005</v>
          </cell>
          <cell r="E754" t="str">
            <v>Q</v>
          </cell>
          <cell r="F754">
            <v>2</v>
          </cell>
        </row>
        <row r="755">
          <cell r="A755" t="str">
            <v>996002005</v>
          </cell>
          <cell r="B755">
            <v>99</v>
          </cell>
          <cell r="C755">
            <v>600</v>
          </cell>
          <cell r="D755" t="str">
            <v>2005</v>
          </cell>
          <cell r="E755" t="str">
            <v>M</v>
          </cell>
          <cell r="F755">
            <v>5</v>
          </cell>
        </row>
        <row r="756">
          <cell r="A756" t="str">
            <v>996012005</v>
          </cell>
          <cell r="B756">
            <v>99</v>
          </cell>
          <cell r="C756">
            <v>601</v>
          </cell>
          <cell r="D756" t="str">
            <v>2005</v>
          </cell>
          <cell r="E756" t="str">
            <v>Q</v>
          </cell>
          <cell r="F756">
            <v>5</v>
          </cell>
        </row>
        <row r="757">
          <cell r="A757" t="str">
            <v>996022005</v>
          </cell>
          <cell r="B757">
            <v>99</v>
          </cell>
          <cell r="C757">
            <v>602</v>
          </cell>
          <cell r="D757" t="str">
            <v>2005</v>
          </cell>
          <cell r="E757" t="str">
            <v>R</v>
          </cell>
          <cell r="F757">
            <v>6</v>
          </cell>
        </row>
        <row r="758">
          <cell r="A758" t="str">
            <v>996032005</v>
          </cell>
          <cell r="B758">
            <v>99</v>
          </cell>
          <cell r="C758">
            <v>603</v>
          </cell>
          <cell r="D758" t="str">
            <v>2005</v>
          </cell>
          <cell r="E758" t="str">
            <v>S</v>
          </cell>
          <cell r="F758">
            <v>6</v>
          </cell>
        </row>
        <row r="759">
          <cell r="A759" t="str">
            <v>092002005</v>
          </cell>
          <cell r="B759" t="str">
            <v>09</v>
          </cell>
          <cell r="C759">
            <v>200</v>
          </cell>
          <cell r="D759" t="str">
            <v>2005</v>
          </cell>
          <cell r="E759" t="str">
            <v>Q</v>
          </cell>
          <cell r="F759">
            <v>4</v>
          </cell>
        </row>
        <row r="760">
          <cell r="A760" t="str">
            <v>093002005</v>
          </cell>
          <cell r="B760" t="str">
            <v>09</v>
          </cell>
          <cell r="C760">
            <v>300</v>
          </cell>
          <cell r="D760" t="str">
            <v>2005</v>
          </cell>
          <cell r="E760" t="str">
            <v>Q</v>
          </cell>
          <cell r="F760">
            <v>4</v>
          </cell>
        </row>
        <row r="761">
          <cell r="A761" t="str">
            <v>094002005</v>
          </cell>
          <cell r="B761" t="str">
            <v>09</v>
          </cell>
          <cell r="C761">
            <v>400</v>
          </cell>
          <cell r="D761" t="str">
            <v>2005</v>
          </cell>
          <cell r="E761" t="str">
            <v>M</v>
          </cell>
          <cell r="F761">
            <v>5</v>
          </cell>
        </row>
        <row r="762">
          <cell r="A762" t="str">
            <v>095002005</v>
          </cell>
          <cell r="B762" t="str">
            <v>09</v>
          </cell>
          <cell r="C762">
            <v>500</v>
          </cell>
          <cell r="D762" t="str">
            <v>2005</v>
          </cell>
          <cell r="E762" t="str">
            <v>H</v>
          </cell>
          <cell r="F762">
            <v>2</v>
          </cell>
        </row>
        <row r="763">
          <cell r="A763" t="str">
            <v>095012005</v>
          </cell>
          <cell r="B763" t="str">
            <v>09</v>
          </cell>
          <cell r="C763">
            <v>501</v>
          </cell>
          <cell r="D763" t="str">
            <v>2005</v>
          </cell>
          <cell r="E763" t="str">
            <v>Q</v>
          </cell>
          <cell r="F763">
            <v>2</v>
          </cell>
        </row>
        <row r="764">
          <cell r="A764" t="str">
            <v>096002005</v>
          </cell>
          <cell r="B764" t="str">
            <v>09</v>
          </cell>
          <cell r="C764">
            <v>600</v>
          </cell>
          <cell r="D764" t="str">
            <v>2005</v>
          </cell>
          <cell r="E764" t="str">
            <v>M</v>
          </cell>
          <cell r="F764">
            <v>5</v>
          </cell>
        </row>
        <row r="765">
          <cell r="A765" t="str">
            <v>096012005</v>
          </cell>
          <cell r="B765" t="str">
            <v>09</v>
          </cell>
          <cell r="C765">
            <v>601</v>
          </cell>
          <cell r="D765" t="str">
            <v>2005</v>
          </cell>
          <cell r="E765" t="str">
            <v>Q</v>
          </cell>
          <cell r="F765">
            <v>5</v>
          </cell>
        </row>
        <row r="766">
          <cell r="A766" t="str">
            <v>096022005</v>
          </cell>
          <cell r="B766" t="str">
            <v>09</v>
          </cell>
          <cell r="C766">
            <v>602</v>
          </cell>
          <cell r="D766" t="str">
            <v>2005</v>
          </cell>
          <cell r="E766" t="str">
            <v>R</v>
          </cell>
          <cell r="F766">
            <v>6</v>
          </cell>
        </row>
        <row r="767">
          <cell r="A767" t="str">
            <v>096032005</v>
          </cell>
          <cell r="B767" t="str">
            <v>09</v>
          </cell>
          <cell r="C767">
            <v>603</v>
          </cell>
          <cell r="D767" t="str">
            <v>2005</v>
          </cell>
          <cell r="E767" t="str">
            <v>S</v>
          </cell>
          <cell r="F767">
            <v>6</v>
          </cell>
        </row>
        <row r="768">
          <cell r="A768" t="str">
            <v>992002006</v>
          </cell>
          <cell r="B768">
            <v>99</v>
          </cell>
          <cell r="C768">
            <v>200</v>
          </cell>
          <cell r="D768" t="str">
            <v>2006</v>
          </cell>
          <cell r="E768" t="str">
            <v>Q</v>
          </cell>
          <cell r="F768">
            <v>4</v>
          </cell>
        </row>
        <row r="769">
          <cell r="A769" t="str">
            <v>993002006</v>
          </cell>
          <cell r="B769">
            <v>99</v>
          </cell>
          <cell r="C769">
            <v>300</v>
          </cell>
          <cell r="D769" t="str">
            <v>2006</v>
          </cell>
          <cell r="E769" t="str">
            <v>Q</v>
          </cell>
          <cell r="F769">
            <v>4</v>
          </cell>
        </row>
        <row r="770">
          <cell r="A770" t="str">
            <v>994002006</v>
          </cell>
          <cell r="B770">
            <v>99</v>
          </cell>
          <cell r="C770">
            <v>400</v>
          </cell>
          <cell r="D770" t="str">
            <v>2006</v>
          </cell>
          <cell r="E770" t="str">
            <v>M</v>
          </cell>
          <cell r="F770">
            <v>5</v>
          </cell>
        </row>
        <row r="771">
          <cell r="A771" t="str">
            <v>995002006</v>
          </cell>
          <cell r="B771">
            <v>99</v>
          </cell>
          <cell r="C771">
            <v>500</v>
          </cell>
          <cell r="D771" t="str">
            <v>2006</v>
          </cell>
          <cell r="E771" t="str">
            <v>H</v>
          </cell>
          <cell r="F771">
            <v>2</v>
          </cell>
        </row>
        <row r="772">
          <cell r="A772" t="str">
            <v>995012006</v>
          </cell>
          <cell r="B772">
            <v>99</v>
          </cell>
          <cell r="C772">
            <v>501</v>
          </cell>
          <cell r="D772" t="str">
            <v>2006</v>
          </cell>
          <cell r="E772" t="str">
            <v>Q</v>
          </cell>
          <cell r="F772">
            <v>2</v>
          </cell>
        </row>
        <row r="773">
          <cell r="A773" t="str">
            <v>996002006</v>
          </cell>
          <cell r="B773">
            <v>99</v>
          </cell>
          <cell r="C773">
            <v>600</v>
          </cell>
          <cell r="D773" t="str">
            <v>2006</v>
          </cell>
          <cell r="E773" t="str">
            <v>M</v>
          </cell>
          <cell r="F773">
            <v>5</v>
          </cell>
        </row>
        <row r="774">
          <cell r="A774" t="str">
            <v>996012006</v>
          </cell>
          <cell r="B774">
            <v>99</v>
          </cell>
          <cell r="C774">
            <v>601</v>
          </cell>
          <cell r="D774" t="str">
            <v>2006</v>
          </cell>
          <cell r="E774" t="str">
            <v>Q</v>
          </cell>
          <cell r="F774">
            <v>5</v>
          </cell>
        </row>
        <row r="775">
          <cell r="A775" t="str">
            <v>996022006</v>
          </cell>
          <cell r="B775">
            <v>99</v>
          </cell>
          <cell r="C775">
            <v>602</v>
          </cell>
          <cell r="D775" t="str">
            <v>2006</v>
          </cell>
          <cell r="E775" t="str">
            <v>R</v>
          </cell>
          <cell r="F775">
            <v>6</v>
          </cell>
        </row>
        <row r="776">
          <cell r="A776" t="str">
            <v>996032006</v>
          </cell>
          <cell r="B776">
            <v>99</v>
          </cell>
          <cell r="C776">
            <v>603</v>
          </cell>
          <cell r="D776" t="str">
            <v>2006</v>
          </cell>
          <cell r="E776" t="str">
            <v>S</v>
          </cell>
          <cell r="F776">
            <v>6</v>
          </cell>
        </row>
        <row r="777">
          <cell r="A777" t="str">
            <v>092002006</v>
          </cell>
          <cell r="B777" t="str">
            <v>09</v>
          </cell>
          <cell r="C777">
            <v>200</v>
          </cell>
          <cell r="D777" t="str">
            <v>2006</v>
          </cell>
          <cell r="E777" t="str">
            <v>Q</v>
          </cell>
          <cell r="F777">
            <v>4</v>
          </cell>
        </row>
        <row r="778">
          <cell r="A778" t="str">
            <v>093002006</v>
          </cell>
          <cell r="B778" t="str">
            <v>09</v>
          </cell>
          <cell r="C778">
            <v>300</v>
          </cell>
          <cell r="D778" t="str">
            <v>2006</v>
          </cell>
          <cell r="E778" t="str">
            <v>Q</v>
          </cell>
          <cell r="F778">
            <v>4</v>
          </cell>
        </row>
        <row r="779">
          <cell r="A779" t="str">
            <v>094002006</v>
          </cell>
          <cell r="B779" t="str">
            <v>09</v>
          </cell>
          <cell r="C779">
            <v>400</v>
          </cell>
          <cell r="D779" t="str">
            <v>2006</v>
          </cell>
          <cell r="E779" t="str">
            <v>M</v>
          </cell>
          <cell r="F779">
            <v>5</v>
          </cell>
        </row>
        <row r="780">
          <cell r="A780" t="str">
            <v>095002006</v>
          </cell>
          <cell r="B780" t="str">
            <v>09</v>
          </cell>
          <cell r="C780">
            <v>500</v>
          </cell>
          <cell r="D780" t="str">
            <v>2006</v>
          </cell>
          <cell r="E780" t="str">
            <v>K</v>
          </cell>
          <cell r="F780">
            <v>2</v>
          </cell>
        </row>
        <row r="781">
          <cell r="A781" t="str">
            <v>095012006</v>
          </cell>
          <cell r="B781" t="str">
            <v>09</v>
          </cell>
          <cell r="C781">
            <v>501</v>
          </cell>
          <cell r="D781" t="str">
            <v>2006</v>
          </cell>
          <cell r="E781" t="str">
            <v>Q</v>
          </cell>
          <cell r="F781">
            <v>2</v>
          </cell>
        </row>
        <row r="782">
          <cell r="A782" t="str">
            <v>096002006</v>
          </cell>
          <cell r="B782" t="str">
            <v>09</v>
          </cell>
          <cell r="C782">
            <v>600</v>
          </cell>
          <cell r="D782" t="str">
            <v>2006</v>
          </cell>
          <cell r="E782" t="str">
            <v>M</v>
          </cell>
          <cell r="F782">
            <v>5</v>
          </cell>
        </row>
        <row r="783">
          <cell r="A783" t="str">
            <v>096012006</v>
          </cell>
          <cell r="B783" t="str">
            <v>09</v>
          </cell>
          <cell r="C783">
            <v>601</v>
          </cell>
          <cell r="D783" t="str">
            <v>2006</v>
          </cell>
          <cell r="E783" t="str">
            <v>Q</v>
          </cell>
          <cell r="F783">
            <v>5</v>
          </cell>
        </row>
        <row r="784">
          <cell r="A784" t="str">
            <v>096022006</v>
          </cell>
          <cell r="B784" t="str">
            <v>09</v>
          </cell>
          <cell r="C784">
            <v>602</v>
          </cell>
          <cell r="D784" t="str">
            <v>2006</v>
          </cell>
          <cell r="E784" t="str">
            <v>R</v>
          </cell>
          <cell r="F784">
            <v>6</v>
          </cell>
        </row>
        <row r="785">
          <cell r="A785" t="str">
            <v>096032006</v>
          </cell>
          <cell r="B785" t="str">
            <v>09</v>
          </cell>
          <cell r="C785">
            <v>603</v>
          </cell>
          <cell r="D785" t="str">
            <v>2006</v>
          </cell>
          <cell r="E785" t="str">
            <v>S</v>
          </cell>
          <cell r="F785">
            <v>6</v>
          </cell>
        </row>
        <row r="786">
          <cell r="A786" t="str">
            <v>992002007</v>
          </cell>
          <cell r="B786">
            <v>99</v>
          </cell>
          <cell r="C786">
            <v>200</v>
          </cell>
          <cell r="D786" t="str">
            <v>2007</v>
          </cell>
          <cell r="E786" t="str">
            <v>Q</v>
          </cell>
          <cell r="F786">
            <v>4</v>
          </cell>
        </row>
        <row r="787">
          <cell r="A787" t="str">
            <v>993002007</v>
          </cell>
          <cell r="B787">
            <v>99</v>
          </cell>
          <cell r="C787">
            <v>300</v>
          </cell>
          <cell r="D787" t="str">
            <v>2007</v>
          </cell>
          <cell r="E787" t="str">
            <v>Q</v>
          </cell>
          <cell r="F787">
            <v>4</v>
          </cell>
        </row>
        <row r="788">
          <cell r="A788" t="str">
            <v>994002007</v>
          </cell>
          <cell r="B788">
            <v>99</v>
          </cell>
          <cell r="C788">
            <v>400</v>
          </cell>
          <cell r="D788" t="str">
            <v>2007</v>
          </cell>
          <cell r="E788" t="str">
            <v>M</v>
          </cell>
          <cell r="F788">
            <v>5</v>
          </cell>
        </row>
        <row r="789">
          <cell r="A789" t="str">
            <v>995002007</v>
          </cell>
          <cell r="B789">
            <v>99</v>
          </cell>
          <cell r="C789">
            <v>500</v>
          </cell>
          <cell r="D789" t="str">
            <v>2007</v>
          </cell>
          <cell r="E789" t="str">
            <v>H</v>
          </cell>
          <cell r="F789">
            <v>2</v>
          </cell>
        </row>
        <row r="790">
          <cell r="A790" t="str">
            <v>995012007</v>
          </cell>
          <cell r="B790">
            <v>99</v>
          </cell>
          <cell r="C790">
            <v>501</v>
          </cell>
          <cell r="D790" t="str">
            <v>2007</v>
          </cell>
          <cell r="E790" t="str">
            <v>Q</v>
          </cell>
          <cell r="F790">
            <v>2</v>
          </cell>
        </row>
        <row r="791">
          <cell r="A791" t="str">
            <v>996002007</v>
          </cell>
          <cell r="B791">
            <v>99</v>
          </cell>
          <cell r="C791">
            <v>600</v>
          </cell>
          <cell r="D791" t="str">
            <v>2007</v>
          </cell>
          <cell r="E791" t="str">
            <v>M</v>
          </cell>
          <cell r="F791">
            <v>5</v>
          </cell>
        </row>
        <row r="792">
          <cell r="A792" t="str">
            <v>996012007</v>
          </cell>
          <cell r="B792">
            <v>99</v>
          </cell>
          <cell r="C792">
            <v>601</v>
          </cell>
          <cell r="D792" t="str">
            <v>2007</v>
          </cell>
          <cell r="E792" t="str">
            <v>Q</v>
          </cell>
          <cell r="F792">
            <v>5</v>
          </cell>
        </row>
        <row r="793">
          <cell r="A793" t="str">
            <v>996022007</v>
          </cell>
          <cell r="B793">
            <v>99</v>
          </cell>
          <cell r="C793">
            <v>602</v>
          </cell>
          <cell r="D793" t="str">
            <v>2007</v>
          </cell>
          <cell r="E793" t="str">
            <v>R</v>
          </cell>
          <cell r="F793">
            <v>6</v>
          </cell>
        </row>
        <row r="794">
          <cell r="A794" t="str">
            <v>996032007</v>
          </cell>
          <cell r="B794">
            <v>99</v>
          </cell>
          <cell r="C794">
            <v>603</v>
          </cell>
          <cell r="D794" t="str">
            <v>2007</v>
          </cell>
          <cell r="E794" t="str">
            <v>S</v>
          </cell>
          <cell r="F794">
            <v>6</v>
          </cell>
        </row>
        <row r="795">
          <cell r="A795" t="str">
            <v>092002007</v>
          </cell>
          <cell r="B795" t="str">
            <v>09</v>
          </cell>
          <cell r="C795">
            <v>200</v>
          </cell>
          <cell r="D795" t="str">
            <v>2007</v>
          </cell>
          <cell r="E795" t="str">
            <v>Q</v>
          </cell>
          <cell r="F795">
            <v>4</v>
          </cell>
        </row>
        <row r="796">
          <cell r="A796" t="str">
            <v>093002007</v>
          </cell>
          <cell r="B796" t="str">
            <v>09</v>
          </cell>
          <cell r="C796">
            <v>300</v>
          </cell>
          <cell r="D796" t="str">
            <v>2007</v>
          </cell>
          <cell r="E796" t="str">
            <v>Q</v>
          </cell>
          <cell r="F796">
            <v>4</v>
          </cell>
        </row>
        <row r="797">
          <cell r="A797" t="str">
            <v>094002007</v>
          </cell>
          <cell r="B797" t="str">
            <v>09</v>
          </cell>
          <cell r="C797">
            <v>400</v>
          </cell>
          <cell r="D797" t="str">
            <v>2007</v>
          </cell>
          <cell r="E797" t="str">
            <v>M</v>
          </cell>
          <cell r="F797">
            <v>5</v>
          </cell>
        </row>
        <row r="798">
          <cell r="A798" t="str">
            <v>095002007</v>
          </cell>
          <cell r="B798" t="str">
            <v>09</v>
          </cell>
          <cell r="C798">
            <v>500</v>
          </cell>
          <cell r="D798" t="str">
            <v>2007</v>
          </cell>
          <cell r="E798" t="str">
            <v>H</v>
          </cell>
          <cell r="F798">
            <v>2</v>
          </cell>
        </row>
        <row r="799">
          <cell r="A799" t="str">
            <v>095012007</v>
          </cell>
          <cell r="B799" t="str">
            <v>09</v>
          </cell>
          <cell r="C799">
            <v>501</v>
          </cell>
          <cell r="D799" t="str">
            <v>2007</v>
          </cell>
          <cell r="E799" t="str">
            <v>Q</v>
          </cell>
          <cell r="F799">
            <v>2</v>
          </cell>
        </row>
        <row r="800">
          <cell r="A800" t="str">
            <v>096002007</v>
          </cell>
          <cell r="B800" t="str">
            <v>09</v>
          </cell>
          <cell r="C800">
            <v>600</v>
          </cell>
          <cell r="D800" t="str">
            <v>2007</v>
          </cell>
          <cell r="E800" t="str">
            <v>M</v>
          </cell>
          <cell r="F800">
            <v>5</v>
          </cell>
        </row>
        <row r="801">
          <cell r="A801" t="str">
            <v>096012007</v>
          </cell>
          <cell r="B801" t="str">
            <v>09</v>
          </cell>
          <cell r="C801">
            <v>601</v>
          </cell>
          <cell r="D801" t="str">
            <v>2007</v>
          </cell>
          <cell r="E801" t="str">
            <v>Q</v>
          </cell>
          <cell r="F801">
            <v>5</v>
          </cell>
        </row>
        <row r="802">
          <cell r="A802" t="str">
            <v>096022007</v>
          </cell>
          <cell r="B802" t="str">
            <v>09</v>
          </cell>
          <cell r="C802">
            <v>602</v>
          </cell>
          <cell r="D802" t="str">
            <v>2007</v>
          </cell>
          <cell r="E802" t="str">
            <v>R</v>
          </cell>
          <cell r="F802">
            <v>6</v>
          </cell>
        </row>
        <row r="803">
          <cell r="A803" t="str">
            <v>096032007</v>
          </cell>
          <cell r="B803" t="str">
            <v>09</v>
          </cell>
          <cell r="C803">
            <v>603</v>
          </cell>
          <cell r="D803" t="str">
            <v>2007</v>
          </cell>
          <cell r="E803" t="str">
            <v>S</v>
          </cell>
          <cell r="F803">
            <v>6</v>
          </cell>
        </row>
        <row r="804">
          <cell r="A804" t="str">
            <v>992002008</v>
          </cell>
          <cell r="B804">
            <v>99</v>
          </cell>
          <cell r="C804">
            <v>200</v>
          </cell>
          <cell r="D804" t="str">
            <v>2008</v>
          </cell>
          <cell r="E804" t="str">
            <v>Q</v>
          </cell>
          <cell r="F804">
            <v>4</v>
          </cell>
        </row>
        <row r="805">
          <cell r="A805" t="str">
            <v>993002008</v>
          </cell>
          <cell r="B805">
            <v>99</v>
          </cell>
          <cell r="C805">
            <v>300</v>
          </cell>
          <cell r="D805" t="str">
            <v>2008</v>
          </cell>
          <cell r="E805" t="str">
            <v>Q</v>
          </cell>
          <cell r="F805">
            <v>4</v>
          </cell>
        </row>
        <row r="806">
          <cell r="A806" t="str">
            <v>994002008</v>
          </cell>
          <cell r="B806">
            <v>99</v>
          </cell>
          <cell r="C806">
            <v>400</v>
          </cell>
          <cell r="D806" t="str">
            <v>2008</v>
          </cell>
          <cell r="E806" t="str">
            <v>M</v>
          </cell>
          <cell r="F806">
            <v>5</v>
          </cell>
        </row>
        <row r="807">
          <cell r="A807" t="str">
            <v>995002008</v>
          </cell>
          <cell r="B807">
            <v>99</v>
          </cell>
          <cell r="C807">
            <v>500</v>
          </cell>
          <cell r="D807" t="str">
            <v>2008</v>
          </cell>
          <cell r="E807" t="str">
            <v>H</v>
          </cell>
          <cell r="F807">
            <v>2</v>
          </cell>
        </row>
        <row r="808">
          <cell r="A808" t="str">
            <v>995012008</v>
          </cell>
          <cell r="B808">
            <v>99</v>
          </cell>
          <cell r="C808">
            <v>501</v>
          </cell>
          <cell r="D808" t="str">
            <v>2008</v>
          </cell>
          <cell r="E808" t="str">
            <v>Q</v>
          </cell>
          <cell r="F808">
            <v>2</v>
          </cell>
        </row>
        <row r="809">
          <cell r="A809" t="str">
            <v>996002008</v>
          </cell>
          <cell r="B809">
            <v>99</v>
          </cell>
          <cell r="C809">
            <v>600</v>
          </cell>
          <cell r="D809" t="str">
            <v>2008</v>
          </cell>
          <cell r="E809" t="str">
            <v>M</v>
          </cell>
          <cell r="F809">
            <v>5</v>
          </cell>
        </row>
        <row r="810">
          <cell r="A810" t="str">
            <v>996012008</v>
          </cell>
          <cell r="B810">
            <v>99</v>
          </cell>
          <cell r="C810">
            <v>601</v>
          </cell>
          <cell r="D810" t="str">
            <v>2008</v>
          </cell>
          <cell r="E810" t="str">
            <v>Q</v>
          </cell>
          <cell r="F810">
            <v>5</v>
          </cell>
        </row>
        <row r="811">
          <cell r="A811" t="str">
            <v>996022008</v>
          </cell>
          <cell r="B811">
            <v>99</v>
          </cell>
          <cell r="C811">
            <v>602</v>
          </cell>
          <cell r="D811" t="str">
            <v>2008</v>
          </cell>
          <cell r="E811" t="str">
            <v>R</v>
          </cell>
          <cell r="F811">
            <v>6</v>
          </cell>
        </row>
        <row r="812">
          <cell r="A812" t="str">
            <v>996032008</v>
          </cell>
          <cell r="B812">
            <v>99</v>
          </cell>
          <cell r="C812">
            <v>603</v>
          </cell>
          <cell r="D812" t="str">
            <v>2008</v>
          </cell>
          <cell r="E812" t="str">
            <v>S</v>
          </cell>
          <cell r="F812">
            <v>6</v>
          </cell>
        </row>
        <row r="813">
          <cell r="A813" t="str">
            <v>092002008</v>
          </cell>
          <cell r="B813" t="str">
            <v>09</v>
          </cell>
          <cell r="C813">
            <v>200</v>
          </cell>
          <cell r="D813" t="str">
            <v>2008</v>
          </cell>
          <cell r="E813" t="str">
            <v>Q</v>
          </cell>
          <cell r="F813">
            <v>4</v>
          </cell>
        </row>
        <row r="814">
          <cell r="A814" t="str">
            <v>093002008</v>
          </cell>
          <cell r="B814" t="str">
            <v>09</v>
          </cell>
          <cell r="C814">
            <v>300</v>
          </cell>
          <cell r="D814" t="str">
            <v>2008</v>
          </cell>
          <cell r="E814" t="str">
            <v>Q</v>
          </cell>
          <cell r="F814">
            <v>4</v>
          </cell>
        </row>
        <row r="815">
          <cell r="A815" t="str">
            <v>094002008</v>
          </cell>
          <cell r="B815" t="str">
            <v>09</v>
          </cell>
          <cell r="C815">
            <v>400</v>
          </cell>
          <cell r="D815" t="str">
            <v>2008</v>
          </cell>
          <cell r="E815" t="str">
            <v>M</v>
          </cell>
          <cell r="F815">
            <v>5</v>
          </cell>
        </row>
        <row r="816">
          <cell r="A816" t="str">
            <v>095002008</v>
          </cell>
          <cell r="B816" t="str">
            <v>09</v>
          </cell>
          <cell r="C816">
            <v>500</v>
          </cell>
          <cell r="D816" t="str">
            <v>2008</v>
          </cell>
          <cell r="E816" t="str">
            <v>H</v>
          </cell>
          <cell r="F816">
            <v>2</v>
          </cell>
        </row>
        <row r="817">
          <cell r="A817" t="str">
            <v>095012008</v>
          </cell>
          <cell r="B817" t="str">
            <v>09</v>
          </cell>
          <cell r="C817">
            <v>501</v>
          </cell>
          <cell r="D817" t="str">
            <v>2008</v>
          </cell>
          <cell r="E817" t="str">
            <v>Q</v>
          </cell>
          <cell r="F817">
            <v>2</v>
          </cell>
        </row>
        <row r="818">
          <cell r="A818" t="str">
            <v>096002008</v>
          </cell>
          <cell r="B818" t="str">
            <v>09</v>
          </cell>
          <cell r="C818">
            <v>600</v>
          </cell>
          <cell r="D818" t="str">
            <v>2008</v>
          </cell>
          <cell r="E818" t="str">
            <v>M</v>
          </cell>
          <cell r="F818">
            <v>5</v>
          </cell>
        </row>
        <row r="819">
          <cell r="A819" t="str">
            <v>096012008</v>
          </cell>
          <cell r="B819" t="str">
            <v>09</v>
          </cell>
          <cell r="C819">
            <v>601</v>
          </cell>
          <cell r="D819" t="str">
            <v>2008</v>
          </cell>
          <cell r="E819" t="str">
            <v>Q</v>
          </cell>
          <cell r="F819">
            <v>5</v>
          </cell>
        </row>
        <row r="820">
          <cell r="A820" t="str">
            <v>096022008</v>
          </cell>
          <cell r="B820" t="str">
            <v>09</v>
          </cell>
          <cell r="C820">
            <v>602</v>
          </cell>
          <cell r="D820" t="str">
            <v>2008</v>
          </cell>
          <cell r="E820" t="str">
            <v>R</v>
          </cell>
          <cell r="F820">
            <v>6</v>
          </cell>
        </row>
        <row r="821">
          <cell r="A821" t="str">
            <v>096032008</v>
          </cell>
          <cell r="B821" t="str">
            <v>09</v>
          </cell>
          <cell r="C821">
            <v>603</v>
          </cell>
          <cell r="D821" t="str">
            <v>2008</v>
          </cell>
          <cell r="E821" t="str">
            <v>S</v>
          </cell>
          <cell r="F821">
            <v>6</v>
          </cell>
        </row>
        <row r="822">
          <cell r="A822" t="str">
            <v>992002024</v>
          </cell>
          <cell r="B822">
            <v>99</v>
          </cell>
          <cell r="C822">
            <v>200</v>
          </cell>
          <cell r="D822" t="str">
            <v>2024</v>
          </cell>
          <cell r="E822" t="str">
            <v>Q</v>
          </cell>
          <cell r="F822">
            <v>4</v>
          </cell>
        </row>
        <row r="823">
          <cell r="A823" t="str">
            <v>993002024</v>
          </cell>
          <cell r="B823">
            <v>99</v>
          </cell>
          <cell r="C823">
            <v>300</v>
          </cell>
          <cell r="D823" t="str">
            <v>2024</v>
          </cell>
          <cell r="E823" t="str">
            <v>Q</v>
          </cell>
          <cell r="F823">
            <v>4</v>
          </cell>
        </row>
        <row r="824">
          <cell r="A824" t="str">
            <v>994002024</v>
          </cell>
          <cell r="B824">
            <v>99</v>
          </cell>
          <cell r="C824">
            <v>400</v>
          </cell>
          <cell r="D824" t="str">
            <v>2024</v>
          </cell>
          <cell r="E824" t="str">
            <v>N</v>
          </cell>
          <cell r="F824">
            <v>5</v>
          </cell>
        </row>
        <row r="825">
          <cell r="A825" t="str">
            <v>995002024</v>
          </cell>
          <cell r="B825">
            <v>99</v>
          </cell>
          <cell r="C825">
            <v>500</v>
          </cell>
          <cell r="D825" t="str">
            <v>2024</v>
          </cell>
          <cell r="E825" t="str">
            <v>K</v>
          </cell>
          <cell r="F825">
            <v>3</v>
          </cell>
        </row>
        <row r="826">
          <cell r="A826" t="str">
            <v>995012024</v>
          </cell>
          <cell r="B826">
            <v>99</v>
          </cell>
          <cell r="C826">
            <v>501</v>
          </cell>
          <cell r="D826" t="str">
            <v>2024</v>
          </cell>
          <cell r="E826" t="str">
            <v>Q</v>
          </cell>
          <cell r="F826">
            <v>3</v>
          </cell>
        </row>
        <row r="827">
          <cell r="A827" t="str">
            <v>996002024</v>
          </cell>
          <cell r="B827">
            <v>99</v>
          </cell>
          <cell r="C827">
            <v>600</v>
          </cell>
          <cell r="D827" t="str">
            <v>2024</v>
          </cell>
          <cell r="E827" t="str">
            <v>N</v>
          </cell>
          <cell r="F827">
            <v>5</v>
          </cell>
        </row>
        <row r="828">
          <cell r="A828" t="str">
            <v>996012024</v>
          </cell>
          <cell r="B828">
            <v>99</v>
          </cell>
          <cell r="C828">
            <v>601</v>
          </cell>
          <cell r="D828" t="str">
            <v>2024</v>
          </cell>
          <cell r="E828" t="str">
            <v>Q</v>
          </cell>
          <cell r="F828">
            <v>5</v>
          </cell>
        </row>
        <row r="829">
          <cell r="A829" t="str">
            <v>996022024</v>
          </cell>
          <cell r="B829">
            <v>99</v>
          </cell>
          <cell r="C829">
            <v>602</v>
          </cell>
          <cell r="D829" t="str">
            <v>2024</v>
          </cell>
          <cell r="E829" t="str">
            <v>R</v>
          </cell>
          <cell r="F829">
            <v>6</v>
          </cell>
        </row>
        <row r="830">
          <cell r="A830" t="str">
            <v>996032024</v>
          </cell>
          <cell r="B830">
            <v>99</v>
          </cell>
          <cell r="C830">
            <v>603</v>
          </cell>
          <cell r="D830" t="str">
            <v>2024</v>
          </cell>
          <cell r="E830" t="str">
            <v>S</v>
          </cell>
          <cell r="F830">
            <v>6</v>
          </cell>
        </row>
        <row r="831">
          <cell r="A831" t="str">
            <v>092002024</v>
          </cell>
          <cell r="B831" t="str">
            <v>09</v>
          </cell>
          <cell r="C831">
            <v>200</v>
          </cell>
          <cell r="D831" t="str">
            <v>2024</v>
          </cell>
          <cell r="E831" t="str">
            <v>Q</v>
          </cell>
          <cell r="F831">
            <v>4</v>
          </cell>
        </row>
        <row r="832">
          <cell r="A832" t="str">
            <v>093002024</v>
          </cell>
          <cell r="B832" t="str">
            <v>09</v>
          </cell>
          <cell r="C832">
            <v>300</v>
          </cell>
          <cell r="D832" t="str">
            <v>2024</v>
          </cell>
          <cell r="E832" t="str">
            <v>Q</v>
          </cell>
          <cell r="F832">
            <v>4</v>
          </cell>
        </row>
        <row r="833">
          <cell r="A833" t="str">
            <v>094002024</v>
          </cell>
          <cell r="B833" t="str">
            <v>09</v>
          </cell>
          <cell r="C833">
            <v>400</v>
          </cell>
          <cell r="D833" t="str">
            <v>2024</v>
          </cell>
          <cell r="E833" t="str">
            <v>N</v>
          </cell>
          <cell r="F833">
            <v>5</v>
          </cell>
        </row>
        <row r="834">
          <cell r="A834" t="str">
            <v>095002024</v>
          </cell>
          <cell r="B834" t="str">
            <v>09</v>
          </cell>
          <cell r="C834">
            <v>500</v>
          </cell>
          <cell r="D834" t="str">
            <v>2024</v>
          </cell>
          <cell r="E834" t="str">
            <v>K</v>
          </cell>
          <cell r="F834">
            <v>3</v>
          </cell>
        </row>
        <row r="835">
          <cell r="A835" t="str">
            <v>095012024</v>
          </cell>
          <cell r="B835" t="str">
            <v>09</v>
          </cell>
          <cell r="C835">
            <v>501</v>
          </cell>
          <cell r="D835" t="str">
            <v>2024</v>
          </cell>
          <cell r="E835" t="str">
            <v>Q</v>
          </cell>
          <cell r="F835">
            <v>3</v>
          </cell>
        </row>
        <row r="836">
          <cell r="A836" t="str">
            <v>096002024</v>
          </cell>
          <cell r="B836" t="str">
            <v>09</v>
          </cell>
          <cell r="C836">
            <v>600</v>
          </cell>
          <cell r="D836" t="str">
            <v>2024</v>
          </cell>
          <cell r="E836" t="str">
            <v>N</v>
          </cell>
          <cell r="F836">
            <v>5</v>
          </cell>
        </row>
        <row r="837">
          <cell r="A837" t="str">
            <v>096012024</v>
          </cell>
          <cell r="B837" t="str">
            <v>09</v>
          </cell>
          <cell r="C837">
            <v>601</v>
          </cell>
          <cell r="D837" t="str">
            <v>2024</v>
          </cell>
          <cell r="E837" t="str">
            <v>Q</v>
          </cell>
          <cell r="F837">
            <v>5</v>
          </cell>
        </row>
        <row r="838">
          <cell r="A838" t="str">
            <v>096022024</v>
          </cell>
          <cell r="B838" t="str">
            <v>09</v>
          </cell>
          <cell r="C838">
            <v>602</v>
          </cell>
          <cell r="D838" t="str">
            <v>2024</v>
          </cell>
          <cell r="E838" t="str">
            <v>R</v>
          </cell>
          <cell r="F838">
            <v>6</v>
          </cell>
        </row>
        <row r="839">
          <cell r="A839" t="str">
            <v>096032024</v>
          </cell>
          <cell r="B839" t="str">
            <v>09</v>
          </cell>
          <cell r="C839">
            <v>603</v>
          </cell>
          <cell r="D839" t="str">
            <v>2024</v>
          </cell>
          <cell r="E839" t="str">
            <v>S</v>
          </cell>
          <cell r="F839">
            <v>6</v>
          </cell>
        </row>
        <row r="840">
          <cell r="A840" t="str">
            <v>992002025</v>
          </cell>
          <cell r="B840">
            <v>99</v>
          </cell>
          <cell r="C840">
            <v>200</v>
          </cell>
          <cell r="D840" t="str">
            <v>2025</v>
          </cell>
          <cell r="E840" t="str">
            <v>Q</v>
          </cell>
          <cell r="F840">
            <v>4</v>
          </cell>
        </row>
        <row r="841">
          <cell r="A841" t="str">
            <v>993002025</v>
          </cell>
          <cell r="B841">
            <v>99</v>
          </cell>
          <cell r="C841">
            <v>300</v>
          </cell>
          <cell r="D841" t="str">
            <v>2025</v>
          </cell>
          <cell r="E841" t="str">
            <v>Q</v>
          </cell>
          <cell r="F841">
            <v>4</v>
          </cell>
        </row>
        <row r="842">
          <cell r="A842" t="str">
            <v>994002025</v>
          </cell>
          <cell r="B842">
            <v>99</v>
          </cell>
          <cell r="C842">
            <v>400</v>
          </cell>
          <cell r="D842" t="str">
            <v>2025</v>
          </cell>
          <cell r="E842" t="str">
            <v>N</v>
          </cell>
          <cell r="F842">
            <v>5</v>
          </cell>
        </row>
        <row r="843">
          <cell r="A843" t="str">
            <v>995002025</v>
          </cell>
          <cell r="B843">
            <v>99</v>
          </cell>
          <cell r="C843">
            <v>500</v>
          </cell>
          <cell r="D843" t="str">
            <v>2025</v>
          </cell>
          <cell r="E843" t="str">
            <v>K</v>
          </cell>
          <cell r="F843">
            <v>3</v>
          </cell>
        </row>
        <row r="844">
          <cell r="A844" t="str">
            <v>995012025</v>
          </cell>
          <cell r="B844">
            <v>99</v>
          </cell>
          <cell r="C844">
            <v>501</v>
          </cell>
          <cell r="D844" t="str">
            <v>2025</v>
          </cell>
          <cell r="E844" t="str">
            <v>Q</v>
          </cell>
          <cell r="F844">
            <v>3</v>
          </cell>
        </row>
        <row r="845">
          <cell r="A845" t="str">
            <v>996002025</v>
          </cell>
          <cell r="B845">
            <v>99</v>
          </cell>
          <cell r="C845">
            <v>600</v>
          </cell>
          <cell r="D845" t="str">
            <v>2025</v>
          </cell>
          <cell r="E845" t="str">
            <v>N</v>
          </cell>
          <cell r="F845">
            <v>5</v>
          </cell>
        </row>
        <row r="846">
          <cell r="A846" t="str">
            <v>996012025</v>
          </cell>
          <cell r="B846">
            <v>99</v>
          </cell>
          <cell r="C846">
            <v>601</v>
          </cell>
          <cell r="D846" t="str">
            <v>2025</v>
          </cell>
          <cell r="E846" t="str">
            <v>Q</v>
          </cell>
          <cell r="F846">
            <v>5</v>
          </cell>
        </row>
        <row r="847">
          <cell r="A847" t="str">
            <v>996022025</v>
          </cell>
          <cell r="B847">
            <v>99</v>
          </cell>
          <cell r="C847">
            <v>602</v>
          </cell>
          <cell r="D847" t="str">
            <v>2025</v>
          </cell>
          <cell r="E847" t="str">
            <v>R</v>
          </cell>
          <cell r="F847">
            <v>6</v>
          </cell>
        </row>
        <row r="848">
          <cell r="A848" t="str">
            <v>996032025</v>
          </cell>
          <cell r="B848">
            <v>99</v>
          </cell>
          <cell r="C848">
            <v>603</v>
          </cell>
          <cell r="D848" t="str">
            <v>2025</v>
          </cell>
          <cell r="E848" t="str">
            <v>S</v>
          </cell>
          <cell r="F848">
            <v>6</v>
          </cell>
        </row>
        <row r="849">
          <cell r="A849" t="str">
            <v>092002025</v>
          </cell>
          <cell r="B849" t="str">
            <v>09</v>
          </cell>
          <cell r="C849">
            <v>200</v>
          </cell>
          <cell r="D849" t="str">
            <v>2025</v>
          </cell>
          <cell r="E849" t="str">
            <v>Q</v>
          </cell>
          <cell r="F849">
            <v>4</v>
          </cell>
        </row>
        <row r="850">
          <cell r="A850" t="str">
            <v>093002025</v>
          </cell>
          <cell r="B850" t="str">
            <v>09</v>
          </cell>
          <cell r="C850">
            <v>300</v>
          </cell>
          <cell r="D850" t="str">
            <v>2025</v>
          </cell>
          <cell r="E850" t="str">
            <v>Q</v>
          </cell>
          <cell r="F850">
            <v>4</v>
          </cell>
        </row>
        <row r="851">
          <cell r="A851" t="str">
            <v>094002025</v>
          </cell>
          <cell r="B851" t="str">
            <v>09</v>
          </cell>
          <cell r="C851">
            <v>400</v>
          </cell>
          <cell r="D851" t="str">
            <v>2025</v>
          </cell>
          <cell r="E851" t="str">
            <v>N</v>
          </cell>
          <cell r="F851">
            <v>5</v>
          </cell>
        </row>
        <row r="852">
          <cell r="A852" t="str">
            <v>095002025</v>
          </cell>
          <cell r="B852" t="str">
            <v>09</v>
          </cell>
          <cell r="C852">
            <v>500</v>
          </cell>
          <cell r="D852" t="str">
            <v>2025</v>
          </cell>
          <cell r="E852" t="str">
            <v>K</v>
          </cell>
          <cell r="F852">
            <v>3</v>
          </cell>
        </row>
        <row r="853">
          <cell r="A853" t="str">
            <v>095012025</v>
          </cell>
          <cell r="B853" t="str">
            <v>09</v>
          </cell>
          <cell r="C853">
            <v>501</v>
          </cell>
          <cell r="D853" t="str">
            <v>2025</v>
          </cell>
          <cell r="E853" t="str">
            <v>Q</v>
          </cell>
          <cell r="F853">
            <v>3</v>
          </cell>
        </row>
        <row r="854">
          <cell r="A854" t="str">
            <v>096002025</v>
          </cell>
          <cell r="B854" t="str">
            <v>09</v>
          </cell>
          <cell r="C854">
            <v>600</v>
          </cell>
          <cell r="D854" t="str">
            <v>2025</v>
          </cell>
          <cell r="E854" t="str">
            <v>N</v>
          </cell>
          <cell r="F854">
            <v>5</v>
          </cell>
        </row>
        <row r="855">
          <cell r="A855" t="str">
            <v>096012025</v>
          </cell>
          <cell r="B855" t="str">
            <v>09</v>
          </cell>
          <cell r="C855">
            <v>601</v>
          </cell>
          <cell r="D855" t="str">
            <v>2025</v>
          </cell>
          <cell r="E855" t="str">
            <v>Q</v>
          </cell>
          <cell r="F855">
            <v>5</v>
          </cell>
        </row>
        <row r="856">
          <cell r="A856" t="str">
            <v>096022025</v>
          </cell>
          <cell r="B856" t="str">
            <v>09</v>
          </cell>
          <cell r="C856">
            <v>602</v>
          </cell>
          <cell r="D856" t="str">
            <v>2025</v>
          </cell>
          <cell r="E856" t="str">
            <v>R</v>
          </cell>
          <cell r="F856">
            <v>6</v>
          </cell>
        </row>
        <row r="857">
          <cell r="A857" t="str">
            <v>096032025</v>
          </cell>
          <cell r="B857" t="str">
            <v>09</v>
          </cell>
          <cell r="C857">
            <v>603</v>
          </cell>
          <cell r="D857" t="str">
            <v>2025</v>
          </cell>
          <cell r="E857" t="str">
            <v>S</v>
          </cell>
          <cell r="F857">
            <v>6</v>
          </cell>
        </row>
        <row r="858">
          <cell r="A858" t="str">
            <v>992002026</v>
          </cell>
          <cell r="B858">
            <v>99</v>
          </cell>
          <cell r="C858">
            <v>200</v>
          </cell>
          <cell r="D858" t="str">
            <v>2026</v>
          </cell>
          <cell r="E858" t="str">
            <v>Q</v>
          </cell>
          <cell r="F858">
            <v>4</v>
          </cell>
        </row>
        <row r="859">
          <cell r="A859" t="str">
            <v>993002026</v>
          </cell>
          <cell r="B859">
            <v>99</v>
          </cell>
          <cell r="C859">
            <v>300</v>
          </cell>
          <cell r="D859" t="str">
            <v>2026</v>
          </cell>
          <cell r="E859" t="str">
            <v>Q</v>
          </cell>
          <cell r="F859">
            <v>4</v>
          </cell>
        </row>
        <row r="860">
          <cell r="A860" t="str">
            <v>994002026</v>
          </cell>
          <cell r="B860">
            <v>99</v>
          </cell>
          <cell r="C860">
            <v>400</v>
          </cell>
          <cell r="D860" t="str">
            <v>2026</v>
          </cell>
          <cell r="E860" t="str">
            <v>N</v>
          </cell>
          <cell r="F860">
            <v>5</v>
          </cell>
        </row>
        <row r="861">
          <cell r="A861" t="str">
            <v>995002026</v>
          </cell>
          <cell r="B861">
            <v>99</v>
          </cell>
          <cell r="C861">
            <v>500</v>
          </cell>
          <cell r="D861" t="str">
            <v>2026</v>
          </cell>
          <cell r="E861" t="str">
            <v>K</v>
          </cell>
          <cell r="F861">
            <v>3</v>
          </cell>
        </row>
        <row r="862">
          <cell r="A862" t="str">
            <v>995012026</v>
          </cell>
          <cell r="B862">
            <v>99</v>
          </cell>
          <cell r="C862">
            <v>501</v>
          </cell>
          <cell r="D862" t="str">
            <v>2026</v>
          </cell>
          <cell r="E862" t="str">
            <v>Q</v>
          </cell>
          <cell r="F862">
            <v>3</v>
          </cell>
        </row>
        <row r="863">
          <cell r="A863" t="str">
            <v>996002026</v>
          </cell>
          <cell r="B863">
            <v>99</v>
          </cell>
          <cell r="C863">
            <v>600</v>
          </cell>
          <cell r="D863" t="str">
            <v>2026</v>
          </cell>
          <cell r="E863" t="str">
            <v>N</v>
          </cell>
          <cell r="F863">
            <v>5</v>
          </cell>
        </row>
        <row r="864">
          <cell r="A864" t="str">
            <v>996012026</v>
          </cell>
          <cell r="B864">
            <v>99</v>
          </cell>
          <cell r="C864">
            <v>601</v>
          </cell>
          <cell r="D864" t="str">
            <v>2026</v>
          </cell>
          <cell r="E864" t="str">
            <v>Q</v>
          </cell>
          <cell r="F864">
            <v>5</v>
          </cell>
        </row>
        <row r="865">
          <cell r="A865" t="str">
            <v>996022026</v>
          </cell>
          <cell r="B865">
            <v>99</v>
          </cell>
          <cell r="C865">
            <v>602</v>
          </cell>
          <cell r="D865" t="str">
            <v>2026</v>
          </cell>
          <cell r="E865" t="str">
            <v>R</v>
          </cell>
          <cell r="F865">
            <v>6</v>
          </cell>
        </row>
        <row r="866">
          <cell r="A866" t="str">
            <v>996032026</v>
          </cell>
          <cell r="B866">
            <v>99</v>
          </cell>
          <cell r="C866">
            <v>603</v>
          </cell>
          <cell r="D866" t="str">
            <v>2026</v>
          </cell>
          <cell r="E866" t="str">
            <v>S</v>
          </cell>
          <cell r="F866">
            <v>6</v>
          </cell>
        </row>
        <row r="867">
          <cell r="A867" t="str">
            <v>092002026</v>
          </cell>
          <cell r="B867" t="str">
            <v>09</v>
          </cell>
          <cell r="C867">
            <v>200</v>
          </cell>
          <cell r="D867" t="str">
            <v>2026</v>
          </cell>
          <cell r="E867" t="str">
            <v>Q</v>
          </cell>
          <cell r="F867">
            <v>4</v>
          </cell>
        </row>
        <row r="868">
          <cell r="A868" t="str">
            <v>093002026</v>
          </cell>
          <cell r="B868" t="str">
            <v>09</v>
          </cell>
          <cell r="C868">
            <v>300</v>
          </cell>
          <cell r="D868" t="str">
            <v>2026</v>
          </cell>
          <cell r="E868" t="str">
            <v>Q</v>
          </cell>
          <cell r="F868">
            <v>4</v>
          </cell>
        </row>
        <row r="869">
          <cell r="A869" t="str">
            <v>094002026</v>
          </cell>
          <cell r="B869" t="str">
            <v>09</v>
          </cell>
          <cell r="C869">
            <v>400</v>
          </cell>
          <cell r="D869" t="str">
            <v>2026</v>
          </cell>
          <cell r="E869" t="str">
            <v>N</v>
          </cell>
          <cell r="F869">
            <v>5</v>
          </cell>
        </row>
        <row r="870">
          <cell r="A870" t="str">
            <v>095002026</v>
          </cell>
          <cell r="B870" t="str">
            <v>09</v>
          </cell>
          <cell r="C870">
            <v>500</v>
          </cell>
          <cell r="D870" t="str">
            <v>2026</v>
          </cell>
          <cell r="E870" t="str">
            <v>K</v>
          </cell>
          <cell r="F870">
            <v>3</v>
          </cell>
        </row>
        <row r="871">
          <cell r="A871" t="str">
            <v>095012026</v>
          </cell>
          <cell r="B871" t="str">
            <v>09</v>
          </cell>
          <cell r="C871">
            <v>501</v>
          </cell>
          <cell r="D871" t="str">
            <v>2026</v>
          </cell>
          <cell r="E871" t="str">
            <v>Q</v>
          </cell>
          <cell r="F871">
            <v>3</v>
          </cell>
        </row>
        <row r="872">
          <cell r="A872" t="str">
            <v>096002026</v>
          </cell>
          <cell r="B872" t="str">
            <v>09</v>
          </cell>
          <cell r="C872">
            <v>600</v>
          </cell>
          <cell r="D872" t="str">
            <v>2026</v>
          </cell>
          <cell r="E872" t="str">
            <v>N</v>
          </cell>
          <cell r="F872">
            <v>5</v>
          </cell>
        </row>
        <row r="873">
          <cell r="A873" t="str">
            <v>096012026</v>
          </cell>
          <cell r="B873" t="str">
            <v>09</v>
          </cell>
          <cell r="C873">
            <v>601</v>
          </cell>
          <cell r="D873" t="str">
            <v>2026</v>
          </cell>
          <cell r="E873" t="str">
            <v>Q</v>
          </cell>
          <cell r="F873">
            <v>5</v>
          </cell>
        </row>
        <row r="874">
          <cell r="A874" t="str">
            <v>096022026</v>
          </cell>
          <cell r="B874" t="str">
            <v>09</v>
          </cell>
          <cell r="C874">
            <v>602</v>
          </cell>
          <cell r="D874" t="str">
            <v>2026</v>
          </cell>
          <cell r="E874" t="str">
            <v>R</v>
          </cell>
          <cell r="F874">
            <v>6</v>
          </cell>
        </row>
        <row r="875">
          <cell r="A875" t="str">
            <v>096032026</v>
          </cell>
          <cell r="B875" t="str">
            <v>09</v>
          </cell>
          <cell r="C875">
            <v>603</v>
          </cell>
          <cell r="D875" t="str">
            <v>2026</v>
          </cell>
          <cell r="E875" t="str">
            <v>S</v>
          </cell>
          <cell r="F875">
            <v>6</v>
          </cell>
        </row>
        <row r="876">
          <cell r="A876" t="str">
            <v>992002027</v>
          </cell>
          <cell r="B876">
            <v>99</v>
          </cell>
          <cell r="C876">
            <v>200</v>
          </cell>
          <cell r="D876" t="str">
            <v>2027</v>
          </cell>
          <cell r="E876" t="str">
            <v>Q</v>
          </cell>
          <cell r="F876">
            <v>4</v>
          </cell>
        </row>
        <row r="877">
          <cell r="A877" t="str">
            <v>993002027</v>
          </cell>
          <cell r="B877">
            <v>99</v>
          </cell>
          <cell r="C877">
            <v>300</v>
          </cell>
          <cell r="D877" t="str">
            <v>2027</v>
          </cell>
          <cell r="E877" t="str">
            <v>Q</v>
          </cell>
          <cell r="F877">
            <v>4</v>
          </cell>
        </row>
        <row r="878">
          <cell r="A878" t="str">
            <v>994002027</v>
          </cell>
          <cell r="B878">
            <v>99</v>
          </cell>
          <cell r="C878">
            <v>400</v>
          </cell>
          <cell r="D878" t="str">
            <v>2027</v>
          </cell>
          <cell r="E878" t="str">
            <v>N</v>
          </cell>
          <cell r="F878">
            <v>5</v>
          </cell>
        </row>
        <row r="879">
          <cell r="A879" t="str">
            <v>995002027</v>
          </cell>
          <cell r="B879">
            <v>99</v>
          </cell>
          <cell r="C879">
            <v>500</v>
          </cell>
          <cell r="D879" t="str">
            <v>2027</v>
          </cell>
          <cell r="E879" t="str">
            <v>K</v>
          </cell>
          <cell r="F879">
            <v>3</v>
          </cell>
        </row>
        <row r="880">
          <cell r="A880" t="str">
            <v>995012027</v>
          </cell>
          <cell r="B880">
            <v>99</v>
          </cell>
          <cell r="C880">
            <v>501</v>
          </cell>
          <cell r="D880" t="str">
            <v>2027</v>
          </cell>
          <cell r="E880" t="str">
            <v>Q</v>
          </cell>
          <cell r="F880">
            <v>3</v>
          </cell>
        </row>
        <row r="881">
          <cell r="A881" t="str">
            <v>996002027</v>
          </cell>
          <cell r="B881">
            <v>99</v>
          </cell>
          <cell r="C881">
            <v>600</v>
          </cell>
          <cell r="D881" t="str">
            <v>2027</v>
          </cell>
          <cell r="E881" t="str">
            <v>N</v>
          </cell>
          <cell r="F881">
            <v>5</v>
          </cell>
        </row>
        <row r="882">
          <cell r="A882" t="str">
            <v>996012027</v>
          </cell>
          <cell r="B882">
            <v>99</v>
          </cell>
          <cell r="C882">
            <v>601</v>
          </cell>
          <cell r="D882" t="str">
            <v>2027</v>
          </cell>
          <cell r="E882" t="str">
            <v>Q</v>
          </cell>
          <cell r="F882">
            <v>5</v>
          </cell>
        </row>
        <row r="883">
          <cell r="A883" t="str">
            <v>996022027</v>
          </cell>
          <cell r="B883">
            <v>99</v>
          </cell>
          <cell r="C883">
            <v>602</v>
          </cell>
          <cell r="D883" t="str">
            <v>2027</v>
          </cell>
          <cell r="E883" t="str">
            <v>R</v>
          </cell>
          <cell r="F883">
            <v>6</v>
          </cell>
        </row>
        <row r="884">
          <cell r="A884" t="str">
            <v>996032027</v>
          </cell>
          <cell r="B884">
            <v>99</v>
          </cell>
          <cell r="C884">
            <v>603</v>
          </cell>
          <cell r="D884" t="str">
            <v>2027</v>
          </cell>
          <cell r="E884" t="str">
            <v>S</v>
          </cell>
          <cell r="F884">
            <v>6</v>
          </cell>
        </row>
        <row r="885">
          <cell r="A885" t="str">
            <v>092002027</v>
          </cell>
          <cell r="B885" t="str">
            <v>09</v>
          </cell>
          <cell r="C885">
            <v>200</v>
          </cell>
          <cell r="D885" t="str">
            <v>2027</v>
          </cell>
          <cell r="E885" t="str">
            <v>Q</v>
          </cell>
          <cell r="F885">
            <v>4</v>
          </cell>
        </row>
        <row r="886">
          <cell r="A886" t="str">
            <v>093002027</v>
          </cell>
          <cell r="B886" t="str">
            <v>09</v>
          </cell>
          <cell r="C886">
            <v>300</v>
          </cell>
          <cell r="D886" t="str">
            <v>2027</v>
          </cell>
          <cell r="E886" t="str">
            <v>Q</v>
          </cell>
          <cell r="F886">
            <v>4</v>
          </cell>
        </row>
        <row r="887">
          <cell r="A887" t="str">
            <v>094002027</v>
          </cell>
          <cell r="B887" t="str">
            <v>09</v>
          </cell>
          <cell r="C887">
            <v>400</v>
          </cell>
          <cell r="D887" t="str">
            <v>2027</v>
          </cell>
          <cell r="E887" t="str">
            <v>N</v>
          </cell>
          <cell r="F887">
            <v>5</v>
          </cell>
        </row>
        <row r="888">
          <cell r="A888" t="str">
            <v>095002027</v>
          </cell>
          <cell r="B888" t="str">
            <v>09</v>
          </cell>
          <cell r="C888">
            <v>500</v>
          </cell>
          <cell r="D888" t="str">
            <v>2027</v>
          </cell>
          <cell r="E888" t="str">
            <v>K</v>
          </cell>
          <cell r="F888">
            <v>3</v>
          </cell>
        </row>
        <row r="889">
          <cell r="A889" t="str">
            <v>095012027</v>
          </cell>
          <cell r="B889" t="str">
            <v>09</v>
          </cell>
          <cell r="C889">
            <v>501</v>
          </cell>
          <cell r="D889" t="str">
            <v>2027</v>
          </cell>
          <cell r="E889" t="str">
            <v>Q</v>
          </cell>
          <cell r="F889">
            <v>3</v>
          </cell>
        </row>
        <row r="890">
          <cell r="A890" t="str">
            <v>096002027</v>
          </cell>
          <cell r="B890" t="str">
            <v>09</v>
          </cell>
          <cell r="C890">
            <v>600</v>
          </cell>
          <cell r="D890" t="str">
            <v>2027</v>
          </cell>
          <cell r="E890" t="str">
            <v>N</v>
          </cell>
          <cell r="F890">
            <v>5</v>
          </cell>
        </row>
        <row r="891">
          <cell r="A891" t="str">
            <v>096012027</v>
          </cell>
          <cell r="B891" t="str">
            <v>09</v>
          </cell>
          <cell r="C891">
            <v>601</v>
          </cell>
          <cell r="D891" t="str">
            <v>2027</v>
          </cell>
          <cell r="E891" t="str">
            <v>Q</v>
          </cell>
          <cell r="F891">
            <v>5</v>
          </cell>
        </row>
        <row r="892">
          <cell r="A892" t="str">
            <v>096022027</v>
          </cell>
          <cell r="B892" t="str">
            <v>09</v>
          </cell>
          <cell r="C892">
            <v>602</v>
          </cell>
          <cell r="D892" t="str">
            <v>2027</v>
          </cell>
          <cell r="E892" t="str">
            <v>R</v>
          </cell>
          <cell r="F892">
            <v>6</v>
          </cell>
        </row>
        <row r="893">
          <cell r="A893" t="str">
            <v>096032027</v>
          </cell>
          <cell r="B893" t="str">
            <v>09</v>
          </cell>
          <cell r="C893">
            <v>603</v>
          </cell>
          <cell r="D893" t="str">
            <v>2027</v>
          </cell>
          <cell r="E893" t="str">
            <v>S</v>
          </cell>
          <cell r="F893">
            <v>6</v>
          </cell>
        </row>
        <row r="894">
          <cell r="A894" t="str">
            <v>992002028</v>
          </cell>
          <cell r="B894">
            <v>99</v>
          </cell>
          <cell r="C894">
            <v>200</v>
          </cell>
          <cell r="D894" t="str">
            <v>2028</v>
          </cell>
          <cell r="E894" t="str">
            <v>Q</v>
          </cell>
          <cell r="F894">
            <v>4</v>
          </cell>
        </row>
        <row r="895">
          <cell r="A895" t="str">
            <v>993002028</v>
          </cell>
          <cell r="B895">
            <v>99</v>
          </cell>
          <cell r="C895">
            <v>300</v>
          </cell>
          <cell r="D895" t="str">
            <v>2028</v>
          </cell>
          <cell r="E895" t="str">
            <v>Q</v>
          </cell>
          <cell r="F895">
            <v>4</v>
          </cell>
        </row>
        <row r="896">
          <cell r="A896" t="str">
            <v>994002028</v>
          </cell>
          <cell r="B896">
            <v>99</v>
          </cell>
          <cell r="C896">
            <v>400</v>
          </cell>
          <cell r="D896" t="str">
            <v>2028</v>
          </cell>
          <cell r="E896" t="str">
            <v>N</v>
          </cell>
          <cell r="F896">
            <v>5</v>
          </cell>
        </row>
        <row r="897">
          <cell r="A897" t="str">
            <v>995002028</v>
          </cell>
          <cell r="B897">
            <v>99</v>
          </cell>
          <cell r="C897">
            <v>500</v>
          </cell>
          <cell r="D897" t="str">
            <v>2028</v>
          </cell>
          <cell r="E897" t="str">
            <v>K</v>
          </cell>
          <cell r="F897">
            <v>3</v>
          </cell>
        </row>
        <row r="898">
          <cell r="A898" t="str">
            <v>995012028</v>
          </cell>
          <cell r="B898">
            <v>99</v>
          </cell>
          <cell r="C898">
            <v>501</v>
          </cell>
          <cell r="D898" t="str">
            <v>2028</v>
          </cell>
          <cell r="E898" t="str">
            <v>Q</v>
          </cell>
          <cell r="F898">
            <v>3</v>
          </cell>
        </row>
        <row r="899">
          <cell r="A899" t="str">
            <v>996002028</v>
          </cell>
          <cell r="B899">
            <v>99</v>
          </cell>
          <cell r="C899">
            <v>600</v>
          </cell>
          <cell r="D899" t="str">
            <v>2028</v>
          </cell>
          <cell r="E899" t="str">
            <v>N</v>
          </cell>
          <cell r="F899">
            <v>5</v>
          </cell>
        </row>
        <row r="900">
          <cell r="A900" t="str">
            <v>996012028</v>
          </cell>
          <cell r="B900">
            <v>99</v>
          </cell>
          <cell r="C900">
            <v>601</v>
          </cell>
          <cell r="D900" t="str">
            <v>2028</v>
          </cell>
          <cell r="E900" t="str">
            <v>Q</v>
          </cell>
          <cell r="F900">
            <v>5</v>
          </cell>
        </row>
        <row r="901">
          <cell r="A901" t="str">
            <v>996022028</v>
          </cell>
          <cell r="B901">
            <v>99</v>
          </cell>
          <cell r="C901">
            <v>602</v>
          </cell>
          <cell r="D901" t="str">
            <v>2028</v>
          </cell>
          <cell r="E901" t="str">
            <v>R</v>
          </cell>
          <cell r="F901">
            <v>6</v>
          </cell>
        </row>
        <row r="902">
          <cell r="A902" t="str">
            <v>996032028</v>
          </cell>
          <cell r="B902">
            <v>99</v>
          </cell>
          <cell r="C902">
            <v>603</v>
          </cell>
          <cell r="D902" t="str">
            <v>2028</v>
          </cell>
          <cell r="E902" t="str">
            <v>S</v>
          </cell>
          <cell r="F902">
            <v>6</v>
          </cell>
        </row>
        <row r="903">
          <cell r="A903" t="str">
            <v>092002028</v>
          </cell>
          <cell r="B903" t="str">
            <v>09</v>
          </cell>
          <cell r="C903">
            <v>200</v>
          </cell>
          <cell r="D903" t="str">
            <v>2028</v>
          </cell>
          <cell r="E903" t="str">
            <v>Q</v>
          </cell>
          <cell r="F903">
            <v>4</v>
          </cell>
        </row>
        <row r="904">
          <cell r="A904" t="str">
            <v>093002028</v>
          </cell>
          <cell r="B904" t="str">
            <v>09</v>
          </cell>
          <cell r="C904">
            <v>300</v>
          </cell>
          <cell r="D904" t="str">
            <v>2028</v>
          </cell>
          <cell r="E904" t="str">
            <v>Q</v>
          </cell>
          <cell r="F904">
            <v>4</v>
          </cell>
        </row>
        <row r="905">
          <cell r="A905" t="str">
            <v>094002028</v>
          </cell>
          <cell r="B905" t="str">
            <v>09</v>
          </cell>
          <cell r="C905">
            <v>400</v>
          </cell>
          <cell r="D905" t="str">
            <v>2028</v>
          </cell>
          <cell r="E905" t="str">
            <v>N</v>
          </cell>
          <cell r="F905">
            <v>5</v>
          </cell>
        </row>
        <row r="906">
          <cell r="A906" t="str">
            <v>095002028</v>
          </cell>
          <cell r="B906" t="str">
            <v>09</v>
          </cell>
          <cell r="C906">
            <v>500</v>
          </cell>
          <cell r="D906" t="str">
            <v>2028</v>
          </cell>
          <cell r="E906" t="str">
            <v>K</v>
          </cell>
          <cell r="F906">
            <v>3</v>
          </cell>
        </row>
        <row r="907">
          <cell r="A907" t="str">
            <v>095012028</v>
          </cell>
          <cell r="B907" t="str">
            <v>09</v>
          </cell>
          <cell r="C907">
            <v>501</v>
          </cell>
          <cell r="D907" t="str">
            <v>2028</v>
          </cell>
          <cell r="E907" t="str">
            <v>Q</v>
          </cell>
          <cell r="F907">
            <v>3</v>
          </cell>
        </row>
        <row r="908">
          <cell r="A908" t="str">
            <v>096002028</v>
          </cell>
          <cell r="B908" t="str">
            <v>09</v>
          </cell>
          <cell r="C908">
            <v>600</v>
          </cell>
          <cell r="D908" t="str">
            <v>2028</v>
          </cell>
          <cell r="E908" t="str">
            <v>N</v>
          </cell>
          <cell r="F908">
            <v>5</v>
          </cell>
        </row>
        <row r="909">
          <cell r="A909" t="str">
            <v>096012028</v>
          </cell>
          <cell r="B909" t="str">
            <v>09</v>
          </cell>
          <cell r="C909">
            <v>601</v>
          </cell>
          <cell r="D909" t="str">
            <v>2028</v>
          </cell>
          <cell r="E909" t="str">
            <v>Q</v>
          </cell>
          <cell r="F909">
            <v>5</v>
          </cell>
        </row>
        <row r="910">
          <cell r="A910" t="str">
            <v>096022028</v>
          </cell>
          <cell r="B910" t="str">
            <v>09</v>
          </cell>
          <cell r="C910">
            <v>602</v>
          </cell>
          <cell r="D910" t="str">
            <v>2028</v>
          </cell>
          <cell r="E910" t="str">
            <v>R</v>
          </cell>
          <cell r="F910">
            <v>6</v>
          </cell>
        </row>
        <row r="911">
          <cell r="A911" t="str">
            <v>096032028</v>
          </cell>
          <cell r="B911" t="str">
            <v>09</v>
          </cell>
          <cell r="C911">
            <v>603</v>
          </cell>
          <cell r="D911" t="str">
            <v>2028</v>
          </cell>
          <cell r="E911" t="str">
            <v>S</v>
          </cell>
          <cell r="F911">
            <v>6</v>
          </cell>
        </row>
        <row r="912">
          <cell r="A912" t="str">
            <v>992002029</v>
          </cell>
          <cell r="B912">
            <v>99</v>
          </cell>
          <cell r="C912">
            <v>200</v>
          </cell>
          <cell r="D912" t="str">
            <v>2029</v>
          </cell>
          <cell r="E912" t="str">
            <v>Q</v>
          </cell>
          <cell r="F912">
            <v>4</v>
          </cell>
        </row>
        <row r="913">
          <cell r="A913" t="str">
            <v>993002029</v>
          </cell>
          <cell r="B913">
            <v>99</v>
          </cell>
          <cell r="C913">
            <v>300</v>
          </cell>
          <cell r="D913" t="str">
            <v>2029</v>
          </cell>
          <cell r="E913" t="str">
            <v>Q</v>
          </cell>
          <cell r="F913">
            <v>4</v>
          </cell>
        </row>
        <row r="914">
          <cell r="A914" t="str">
            <v>994002029</v>
          </cell>
          <cell r="B914">
            <v>99</v>
          </cell>
          <cell r="C914">
            <v>400</v>
          </cell>
          <cell r="D914" t="str">
            <v>2029</v>
          </cell>
          <cell r="E914" t="str">
            <v>N</v>
          </cell>
          <cell r="F914">
            <v>5</v>
          </cell>
        </row>
        <row r="915">
          <cell r="A915" t="str">
            <v>995002029</v>
          </cell>
          <cell r="B915">
            <v>99</v>
          </cell>
          <cell r="C915">
            <v>500</v>
          </cell>
          <cell r="D915" t="str">
            <v>2029</v>
          </cell>
          <cell r="E915" t="str">
            <v>K</v>
          </cell>
          <cell r="F915">
            <v>3</v>
          </cell>
        </row>
        <row r="916">
          <cell r="A916" t="str">
            <v>995012029</v>
          </cell>
          <cell r="B916">
            <v>99</v>
          </cell>
          <cell r="C916">
            <v>501</v>
          </cell>
          <cell r="D916" t="str">
            <v>2029</v>
          </cell>
          <cell r="E916" t="str">
            <v>Q</v>
          </cell>
          <cell r="F916">
            <v>3</v>
          </cell>
        </row>
        <row r="917">
          <cell r="A917" t="str">
            <v>996002029</v>
          </cell>
          <cell r="B917">
            <v>99</v>
          </cell>
          <cell r="C917">
            <v>600</v>
          </cell>
          <cell r="D917" t="str">
            <v>2029</v>
          </cell>
          <cell r="E917" t="str">
            <v>N</v>
          </cell>
          <cell r="F917">
            <v>5</v>
          </cell>
        </row>
        <row r="918">
          <cell r="A918" t="str">
            <v>996012029</v>
          </cell>
          <cell r="B918">
            <v>99</v>
          </cell>
          <cell r="C918">
            <v>601</v>
          </cell>
          <cell r="D918" t="str">
            <v>2029</v>
          </cell>
          <cell r="E918" t="str">
            <v>Q</v>
          </cell>
          <cell r="F918">
            <v>5</v>
          </cell>
        </row>
        <row r="919">
          <cell r="A919" t="str">
            <v>996022029</v>
          </cell>
          <cell r="B919">
            <v>99</v>
          </cell>
          <cell r="C919">
            <v>602</v>
          </cell>
          <cell r="D919" t="str">
            <v>2029</v>
          </cell>
          <cell r="E919" t="str">
            <v>R</v>
          </cell>
          <cell r="F919">
            <v>6</v>
          </cell>
        </row>
        <row r="920">
          <cell r="A920" t="str">
            <v>996032029</v>
          </cell>
          <cell r="B920">
            <v>99</v>
          </cell>
          <cell r="C920">
            <v>603</v>
          </cell>
          <cell r="D920" t="str">
            <v>2029</v>
          </cell>
          <cell r="E920" t="str">
            <v>S</v>
          </cell>
          <cell r="F920">
            <v>6</v>
          </cell>
        </row>
        <row r="921">
          <cell r="A921" t="str">
            <v>092002029</v>
          </cell>
          <cell r="B921" t="str">
            <v>09</v>
          </cell>
          <cell r="C921">
            <v>200</v>
          </cell>
          <cell r="D921" t="str">
            <v>2029</v>
          </cell>
          <cell r="E921" t="str">
            <v>Q</v>
          </cell>
          <cell r="F921">
            <v>4</v>
          </cell>
        </row>
        <row r="922">
          <cell r="A922" t="str">
            <v>093002029</v>
          </cell>
          <cell r="B922" t="str">
            <v>09</v>
          </cell>
          <cell r="C922">
            <v>300</v>
          </cell>
          <cell r="D922" t="str">
            <v>2029</v>
          </cell>
          <cell r="E922" t="str">
            <v>Q</v>
          </cell>
          <cell r="F922">
            <v>4</v>
          </cell>
        </row>
        <row r="923">
          <cell r="A923" t="str">
            <v>094002029</v>
          </cell>
          <cell r="B923" t="str">
            <v>09</v>
          </cell>
          <cell r="C923">
            <v>400</v>
          </cell>
          <cell r="D923" t="str">
            <v>2029</v>
          </cell>
          <cell r="E923" t="str">
            <v>N</v>
          </cell>
          <cell r="F923">
            <v>5</v>
          </cell>
        </row>
        <row r="924">
          <cell r="A924" t="str">
            <v>095002029</v>
          </cell>
          <cell r="B924" t="str">
            <v>09</v>
          </cell>
          <cell r="C924">
            <v>500</v>
          </cell>
          <cell r="D924" t="str">
            <v>2029</v>
          </cell>
          <cell r="E924" t="str">
            <v>K</v>
          </cell>
          <cell r="F924">
            <v>3</v>
          </cell>
        </row>
        <row r="925">
          <cell r="A925" t="str">
            <v>095012029</v>
          </cell>
          <cell r="B925" t="str">
            <v>09</v>
          </cell>
          <cell r="C925">
            <v>501</v>
          </cell>
          <cell r="D925" t="str">
            <v>2029</v>
          </cell>
          <cell r="E925" t="str">
            <v>Q</v>
          </cell>
          <cell r="F925">
            <v>3</v>
          </cell>
        </row>
        <row r="926">
          <cell r="A926" t="str">
            <v>096002029</v>
          </cell>
          <cell r="B926" t="str">
            <v>09</v>
          </cell>
          <cell r="C926">
            <v>600</v>
          </cell>
          <cell r="D926" t="str">
            <v>2029</v>
          </cell>
          <cell r="E926" t="str">
            <v>N</v>
          </cell>
          <cell r="F926">
            <v>5</v>
          </cell>
        </row>
        <row r="927">
          <cell r="A927" t="str">
            <v>096012029</v>
          </cell>
          <cell r="B927" t="str">
            <v>09</v>
          </cell>
          <cell r="C927">
            <v>601</v>
          </cell>
          <cell r="D927" t="str">
            <v>2029</v>
          </cell>
          <cell r="E927" t="str">
            <v>Q</v>
          </cell>
          <cell r="F927">
            <v>5</v>
          </cell>
        </row>
        <row r="928">
          <cell r="A928" t="str">
            <v>096022029</v>
          </cell>
          <cell r="B928" t="str">
            <v>09</v>
          </cell>
          <cell r="C928">
            <v>602</v>
          </cell>
          <cell r="D928" t="str">
            <v>2029</v>
          </cell>
          <cell r="E928" t="str">
            <v>R</v>
          </cell>
          <cell r="F928">
            <v>6</v>
          </cell>
        </row>
        <row r="929">
          <cell r="A929" t="str">
            <v>096032029</v>
          </cell>
          <cell r="B929" t="str">
            <v>09</v>
          </cell>
          <cell r="C929">
            <v>603</v>
          </cell>
          <cell r="D929" t="str">
            <v>2029</v>
          </cell>
          <cell r="E929" t="str">
            <v>S</v>
          </cell>
          <cell r="F929">
            <v>6</v>
          </cell>
        </row>
        <row r="930">
          <cell r="A930" t="str">
            <v>992002035</v>
          </cell>
          <cell r="B930">
            <v>99</v>
          </cell>
          <cell r="C930">
            <v>200</v>
          </cell>
          <cell r="D930" t="str">
            <v>2035</v>
          </cell>
          <cell r="E930" t="str">
            <v>Q</v>
          </cell>
          <cell r="F930">
            <v>4</v>
          </cell>
        </row>
        <row r="931">
          <cell r="A931" t="str">
            <v>993002035</v>
          </cell>
          <cell r="B931">
            <v>99</v>
          </cell>
          <cell r="C931">
            <v>300</v>
          </cell>
          <cell r="D931" t="str">
            <v>2035</v>
          </cell>
          <cell r="E931" t="str">
            <v>Q</v>
          </cell>
          <cell r="F931">
            <v>4</v>
          </cell>
        </row>
        <row r="932">
          <cell r="A932" t="str">
            <v>994002035</v>
          </cell>
          <cell r="B932">
            <v>99</v>
          </cell>
          <cell r="C932">
            <v>400</v>
          </cell>
          <cell r="D932" t="str">
            <v>2035</v>
          </cell>
          <cell r="E932" t="str">
            <v>N</v>
          </cell>
          <cell r="F932">
            <v>5</v>
          </cell>
        </row>
        <row r="933">
          <cell r="A933" t="str">
            <v>995002035</v>
          </cell>
          <cell r="B933">
            <v>99</v>
          </cell>
          <cell r="C933">
            <v>500</v>
          </cell>
          <cell r="D933" t="str">
            <v>2035</v>
          </cell>
          <cell r="E933" t="str">
            <v>K</v>
          </cell>
          <cell r="F933">
            <v>3</v>
          </cell>
        </row>
        <row r="934">
          <cell r="A934" t="str">
            <v>995012035</v>
          </cell>
          <cell r="B934">
            <v>99</v>
          </cell>
          <cell r="C934">
            <v>501</v>
          </cell>
          <cell r="D934" t="str">
            <v>2035</v>
          </cell>
          <cell r="E934" t="str">
            <v>Q</v>
          </cell>
          <cell r="F934">
            <v>3</v>
          </cell>
        </row>
        <row r="935">
          <cell r="A935" t="str">
            <v>996002035</v>
          </cell>
          <cell r="B935">
            <v>99</v>
          </cell>
          <cell r="C935">
            <v>600</v>
          </cell>
          <cell r="D935" t="str">
            <v>2035</v>
          </cell>
          <cell r="E935" t="str">
            <v>N</v>
          </cell>
          <cell r="F935">
            <v>5</v>
          </cell>
        </row>
        <row r="936">
          <cell r="A936" t="str">
            <v>996012035</v>
          </cell>
          <cell r="B936">
            <v>99</v>
          </cell>
          <cell r="C936">
            <v>601</v>
          </cell>
          <cell r="D936" t="str">
            <v>2035</v>
          </cell>
          <cell r="E936" t="str">
            <v>Q</v>
          </cell>
          <cell r="F936">
            <v>5</v>
          </cell>
        </row>
        <row r="937">
          <cell r="A937" t="str">
            <v>996022035</v>
          </cell>
          <cell r="B937">
            <v>99</v>
          </cell>
          <cell r="C937">
            <v>602</v>
          </cell>
          <cell r="D937" t="str">
            <v>2035</v>
          </cell>
          <cell r="E937" t="str">
            <v>R</v>
          </cell>
          <cell r="F937">
            <v>6</v>
          </cell>
        </row>
        <row r="938">
          <cell r="A938" t="str">
            <v>996032035</v>
          </cell>
          <cell r="B938">
            <v>99</v>
          </cell>
          <cell r="C938">
            <v>603</v>
          </cell>
          <cell r="D938" t="str">
            <v>2035</v>
          </cell>
          <cell r="E938" t="str">
            <v>S</v>
          </cell>
          <cell r="F938">
            <v>6</v>
          </cell>
        </row>
        <row r="939">
          <cell r="A939" t="str">
            <v>092002035</v>
          </cell>
          <cell r="B939" t="str">
            <v>09</v>
          </cell>
          <cell r="C939">
            <v>200</v>
          </cell>
          <cell r="D939" t="str">
            <v>2035</v>
          </cell>
          <cell r="E939" t="str">
            <v>Q</v>
          </cell>
          <cell r="F939">
            <v>4</v>
          </cell>
        </row>
        <row r="940">
          <cell r="A940" t="str">
            <v>093002035</v>
          </cell>
          <cell r="B940" t="str">
            <v>09</v>
          </cell>
          <cell r="C940">
            <v>300</v>
          </cell>
          <cell r="D940" t="str">
            <v>2035</v>
          </cell>
          <cell r="E940" t="str">
            <v>Q</v>
          </cell>
          <cell r="F940">
            <v>4</v>
          </cell>
        </row>
        <row r="941">
          <cell r="A941" t="str">
            <v>094002035</v>
          </cell>
          <cell r="B941" t="str">
            <v>09</v>
          </cell>
          <cell r="C941">
            <v>400</v>
          </cell>
          <cell r="D941" t="str">
            <v>2035</v>
          </cell>
          <cell r="E941" t="str">
            <v>N</v>
          </cell>
          <cell r="F941">
            <v>5</v>
          </cell>
        </row>
        <row r="942">
          <cell r="A942" t="str">
            <v>095002035</v>
          </cell>
          <cell r="B942" t="str">
            <v>09</v>
          </cell>
          <cell r="C942">
            <v>500</v>
          </cell>
          <cell r="D942" t="str">
            <v>2035</v>
          </cell>
          <cell r="E942" t="str">
            <v>K</v>
          </cell>
          <cell r="F942">
            <v>3</v>
          </cell>
        </row>
        <row r="943">
          <cell r="A943" t="str">
            <v>095012035</v>
          </cell>
          <cell r="B943" t="str">
            <v>09</v>
          </cell>
          <cell r="C943">
            <v>501</v>
          </cell>
          <cell r="D943" t="str">
            <v>2035</v>
          </cell>
          <cell r="E943" t="str">
            <v>Q</v>
          </cell>
          <cell r="F943">
            <v>3</v>
          </cell>
        </row>
        <row r="944">
          <cell r="A944" t="str">
            <v>096002035</v>
          </cell>
          <cell r="B944" t="str">
            <v>09</v>
          </cell>
          <cell r="C944">
            <v>600</v>
          </cell>
          <cell r="D944" t="str">
            <v>2035</v>
          </cell>
          <cell r="E944" t="str">
            <v>N</v>
          </cell>
          <cell r="F944">
            <v>5</v>
          </cell>
        </row>
        <row r="945">
          <cell r="A945" t="str">
            <v>096012035</v>
          </cell>
          <cell r="B945" t="str">
            <v>09</v>
          </cell>
          <cell r="C945">
            <v>601</v>
          </cell>
          <cell r="D945" t="str">
            <v>2035</v>
          </cell>
          <cell r="E945" t="str">
            <v>Q</v>
          </cell>
          <cell r="F945">
            <v>5</v>
          </cell>
        </row>
        <row r="946">
          <cell r="A946" t="str">
            <v>096022035</v>
          </cell>
          <cell r="B946" t="str">
            <v>09</v>
          </cell>
          <cell r="C946">
            <v>602</v>
          </cell>
          <cell r="D946" t="str">
            <v>2035</v>
          </cell>
          <cell r="E946" t="str">
            <v>R</v>
          </cell>
          <cell r="F946">
            <v>6</v>
          </cell>
        </row>
        <row r="947">
          <cell r="A947" t="str">
            <v>096032035</v>
          </cell>
          <cell r="B947" t="str">
            <v>09</v>
          </cell>
          <cell r="C947">
            <v>603</v>
          </cell>
          <cell r="D947" t="str">
            <v>2035</v>
          </cell>
          <cell r="E947" t="str">
            <v>S</v>
          </cell>
          <cell r="F947">
            <v>6</v>
          </cell>
        </row>
        <row r="948">
          <cell r="A948" t="str">
            <v>992003011</v>
          </cell>
          <cell r="B948">
            <v>99</v>
          </cell>
          <cell r="C948">
            <v>200</v>
          </cell>
          <cell r="D948" t="str">
            <v>3011</v>
          </cell>
          <cell r="E948" t="str">
            <v>Q</v>
          </cell>
          <cell r="F948">
            <v>4</v>
          </cell>
        </row>
        <row r="949">
          <cell r="A949" t="str">
            <v>993003011</v>
          </cell>
          <cell r="B949">
            <v>99</v>
          </cell>
          <cell r="C949">
            <v>300</v>
          </cell>
          <cell r="D949" t="str">
            <v>3011</v>
          </cell>
          <cell r="E949" t="str">
            <v>Q</v>
          </cell>
          <cell r="F949">
            <v>4</v>
          </cell>
        </row>
        <row r="950">
          <cell r="A950" t="str">
            <v>994003011</v>
          </cell>
          <cell r="B950">
            <v>99</v>
          </cell>
          <cell r="C950">
            <v>400</v>
          </cell>
          <cell r="D950" t="str">
            <v>3011</v>
          </cell>
          <cell r="E950" t="str">
            <v>M</v>
          </cell>
          <cell r="F950">
            <v>5</v>
          </cell>
        </row>
        <row r="951">
          <cell r="A951" t="str">
            <v>995003011</v>
          </cell>
          <cell r="B951">
            <v>99</v>
          </cell>
          <cell r="C951">
            <v>500</v>
          </cell>
          <cell r="D951" t="str">
            <v>3011</v>
          </cell>
          <cell r="E951" t="str">
            <v>H</v>
          </cell>
          <cell r="F951">
            <v>2</v>
          </cell>
        </row>
        <row r="952">
          <cell r="A952" t="str">
            <v>995013011</v>
          </cell>
          <cell r="B952">
            <v>99</v>
          </cell>
          <cell r="C952">
            <v>501</v>
          </cell>
          <cell r="D952" t="str">
            <v>3011</v>
          </cell>
          <cell r="E952" t="str">
            <v>Q</v>
          </cell>
          <cell r="F952">
            <v>2</v>
          </cell>
        </row>
        <row r="953">
          <cell r="A953" t="str">
            <v>996003011</v>
          </cell>
          <cell r="B953">
            <v>99</v>
          </cell>
          <cell r="C953">
            <v>600</v>
          </cell>
          <cell r="D953" t="str">
            <v>3011</v>
          </cell>
          <cell r="E953" t="str">
            <v>M</v>
          </cell>
          <cell r="F953">
            <v>5</v>
          </cell>
        </row>
        <row r="954">
          <cell r="A954" t="str">
            <v>996013011</v>
          </cell>
          <cell r="B954">
            <v>99</v>
          </cell>
          <cell r="C954">
            <v>601</v>
          </cell>
          <cell r="D954" t="str">
            <v>3011</v>
          </cell>
          <cell r="E954" t="str">
            <v>Q</v>
          </cell>
          <cell r="F954">
            <v>5</v>
          </cell>
        </row>
        <row r="955">
          <cell r="A955" t="str">
            <v>996023011</v>
          </cell>
          <cell r="B955">
            <v>99</v>
          </cell>
          <cell r="C955">
            <v>602</v>
          </cell>
          <cell r="D955" t="str">
            <v>3011</v>
          </cell>
          <cell r="E955" t="str">
            <v>R</v>
          </cell>
          <cell r="F955">
            <v>6</v>
          </cell>
        </row>
        <row r="956">
          <cell r="A956" t="str">
            <v>996033011</v>
          </cell>
          <cell r="B956">
            <v>99</v>
          </cell>
          <cell r="C956">
            <v>603</v>
          </cell>
          <cell r="D956" t="str">
            <v>3011</v>
          </cell>
          <cell r="E956" t="str">
            <v>S</v>
          </cell>
          <cell r="F956">
            <v>6</v>
          </cell>
        </row>
        <row r="957">
          <cell r="A957" t="str">
            <v>092003011</v>
          </cell>
          <cell r="B957" t="str">
            <v>09</v>
          </cell>
          <cell r="C957">
            <v>200</v>
          </cell>
          <cell r="D957" t="str">
            <v>3011</v>
          </cell>
          <cell r="E957" t="str">
            <v>Q</v>
          </cell>
          <cell r="F957">
            <v>4</v>
          </cell>
        </row>
        <row r="958">
          <cell r="A958" t="str">
            <v>093003011</v>
          </cell>
          <cell r="B958" t="str">
            <v>09</v>
          </cell>
          <cell r="C958">
            <v>300</v>
          </cell>
          <cell r="D958" t="str">
            <v>3011</v>
          </cell>
          <cell r="E958" t="str">
            <v>Q</v>
          </cell>
          <cell r="F958">
            <v>4</v>
          </cell>
        </row>
        <row r="959">
          <cell r="A959" t="str">
            <v>094003011</v>
          </cell>
          <cell r="B959" t="str">
            <v>09</v>
          </cell>
          <cell r="C959">
            <v>400</v>
          </cell>
          <cell r="D959" t="str">
            <v>3011</v>
          </cell>
          <cell r="E959" t="str">
            <v>M</v>
          </cell>
          <cell r="F959">
            <v>5</v>
          </cell>
        </row>
        <row r="960">
          <cell r="A960" t="str">
            <v>095003011</v>
          </cell>
          <cell r="B960" t="str">
            <v>09</v>
          </cell>
          <cell r="C960">
            <v>500</v>
          </cell>
          <cell r="D960" t="str">
            <v>3011</v>
          </cell>
          <cell r="E960" t="str">
            <v>H</v>
          </cell>
          <cell r="F960">
            <v>2</v>
          </cell>
        </row>
        <row r="961">
          <cell r="A961" t="str">
            <v>095013011</v>
          </cell>
          <cell r="B961" t="str">
            <v>09</v>
          </cell>
          <cell r="C961">
            <v>501</v>
          </cell>
          <cell r="D961" t="str">
            <v>3011</v>
          </cell>
          <cell r="E961" t="str">
            <v>Q</v>
          </cell>
          <cell r="F961">
            <v>2</v>
          </cell>
        </row>
        <row r="962">
          <cell r="A962" t="str">
            <v>096003011</v>
          </cell>
          <cell r="B962" t="str">
            <v>09</v>
          </cell>
          <cell r="C962">
            <v>600</v>
          </cell>
          <cell r="D962" t="str">
            <v>3011</v>
          </cell>
          <cell r="E962" t="str">
            <v>M</v>
          </cell>
          <cell r="F962">
            <v>5</v>
          </cell>
        </row>
        <row r="963">
          <cell r="A963" t="str">
            <v>096013011</v>
          </cell>
          <cell r="B963" t="str">
            <v>09</v>
          </cell>
          <cell r="C963">
            <v>601</v>
          </cell>
          <cell r="D963" t="str">
            <v>3011</v>
          </cell>
          <cell r="E963" t="str">
            <v>Q</v>
          </cell>
          <cell r="F963">
            <v>5</v>
          </cell>
        </row>
        <row r="964">
          <cell r="A964" t="str">
            <v>096023011</v>
          </cell>
          <cell r="B964" t="str">
            <v>09</v>
          </cell>
          <cell r="C964">
            <v>602</v>
          </cell>
          <cell r="D964" t="str">
            <v>3011</v>
          </cell>
          <cell r="E964" t="str">
            <v>R</v>
          </cell>
          <cell r="F964">
            <v>6</v>
          </cell>
        </row>
        <row r="965">
          <cell r="A965" t="str">
            <v>096033011</v>
          </cell>
          <cell r="B965" t="str">
            <v>09</v>
          </cell>
          <cell r="C965">
            <v>603</v>
          </cell>
          <cell r="D965" t="str">
            <v>3011</v>
          </cell>
          <cell r="E965" t="str">
            <v>S</v>
          </cell>
          <cell r="F965">
            <v>6</v>
          </cell>
        </row>
        <row r="966">
          <cell r="A966" t="str">
            <v>992005501</v>
          </cell>
          <cell r="B966">
            <v>99</v>
          </cell>
          <cell r="C966">
            <v>200</v>
          </cell>
          <cell r="D966" t="str">
            <v>5501</v>
          </cell>
          <cell r="E966" t="str">
            <v>Q</v>
          </cell>
          <cell r="F966">
            <v>4</v>
          </cell>
        </row>
        <row r="967">
          <cell r="A967" t="str">
            <v>993005501</v>
          </cell>
          <cell r="B967">
            <v>99</v>
          </cell>
          <cell r="C967">
            <v>300</v>
          </cell>
          <cell r="D967" t="str">
            <v>5501</v>
          </cell>
          <cell r="E967" t="str">
            <v>Q</v>
          </cell>
          <cell r="F967">
            <v>4</v>
          </cell>
        </row>
        <row r="968">
          <cell r="A968" t="str">
            <v>994005501</v>
          </cell>
          <cell r="B968">
            <v>99</v>
          </cell>
          <cell r="C968">
            <v>400</v>
          </cell>
          <cell r="D968" t="str">
            <v>5501</v>
          </cell>
          <cell r="E968" t="str">
            <v>M</v>
          </cell>
          <cell r="F968">
            <v>5</v>
          </cell>
        </row>
        <row r="969">
          <cell r="A969" t="str">
            <v>995005501</v>
          </cell>
          <cell r="B969">
            <v>99</v>
          </cell>
          <cell r="C969">
            <v>500</v>
          </cell>
          <cell r="D969" t="str">
            <v>5501</v>
          </cell>
          <cell r="E969" t="str">
            <v>H</v>
          </cell>
          <cell r="F969">
            <v>2</v>
          </cell>
        </row>
        <row r="970">
          <cell r="A970" t="str">
            <v>995015501</v>
          </cell>
          <cell r="B970">
            <v>99</v>
          </cell>
          <cell r="C970">
            <v>501</v>
          </cell>
          <cell r="D970" t="str">
            <v>5501</v>
          </cell>
          <cell r="E970" t="str">
            <v>Q</v>
          </cell>
          <cell r="F970">
            <v>2</v>
          </cell>
        </row>
        <row r="971">
          <cell r="A971" t="str">
            <v>996005501</v>
          </cell>
          <cell r="B971">
            <v>99</v>
          </cell>
          <cell r="C971">
            <v>600</v>
          </cell>
          <cell r="D971" t="str">
            <v>5501</v>
          </cell>
          <cell r="E971" t="str">
            <v>M</v>
          </cell>
          <cell r="F971">
            <v>5</v>
          </cell>
        </row>
        <row r="972">
          <cell r="A972" t="str">
            <v>996015501</v>
          </cell>
          <cell r="B972">
            <v>99</v>
          </cell>
          <cell r="C972">
            <v>601</v>
          </cell>
          <cell r="D972" t="str">
            <v>5501</v>
          </cell>
          <cell r="E972" t="str">
            <v>Q</v>
          </cell>
          <cell r="F972">
            <v>5</v>
          </cell>
        </row>
        <row r="973">
          <cell r="A973" t="str">
            <v>996025501</v>
          </cell>
          <cell r="B973">
            <v>99</v>
          </cell>
          <cell r="C973">
            <v>602</v>
          </cell>
          <cell r="D973" t="str">
            <v>5501</v>
          </cell>
          <cell r="E973" t="str">
            <v>R</v>
          </cell>
          <cell r="F973">
            <v>6</v>
          </cell>
        </row>
        <row r="974">
          <cell r="A974" t="str">
            <v>996035501</v>
          </cell>
          <cell r="B974">
            <v>99</v>
          </cell>
          <cell r="C974">
            <v>603</v>
          </cell>
          <cell r="D974" t="str">
            <v>5501</v>
          </cell>
          <cell r="E974" t="str">
            <v>S</v>
          </cell>
          <cell r="F974">
            <v>6</v>
          </cell>
        </row>
        <row r="975">
          <cell r="A975" t="str">
            <v>092005501</v>
          </cell>
          <cell r="B975" t="str">
            <v>09</v>
          </cell>
          <cell r="C975">
            <v>200</v>
          </cell>
          <cell r="D975" t="str">
            <v>5501</v>
          </cell>
          <cell r="E975" t="str">
            <v>Q</v>
          </cell>
          <cell r="F975">
            <v>4</v>
          </cell>
        </row>
        <row r="976">
          <cell r="A976" t="str">
            <v>093005501</v>
          </cell>
          <cell r="B976" t="str">
            <v>09</v>
          </cell>
          <cell r="C976">
            <v>300</v>
          </cell>
          <cell r="D976" t="str">
            <v>5501</v>
          </cell>
          <cell r="E976" t="str">
            <v>Q</v>
          </cell>
          <cell r="F976">
            <v>4</v>
          </cell>
        </row>
        <row r="977">
          <cell r="A977" t="str">
            <v>094005501</v>
          </cell>
          <cell r="B977" t="str">
            <v>09</v>
          </cell>
          <cell r="C977">
            <v>400</v>
          </cell>
          <cell r="D977" t="str">
            <v>5501</v>
          </cell>
          <cell r="E977" t="str">
            <v>M</v>
          </cell>
          <cell r="F977">
            <v>5</v>
          </cell>
        </row>
        <row r="978">
          <cell r="A978" t="str">
            <v>095005501</v>
          </cell>
          <cell r="B978" t="str">
            <v>09</v>
          </cell>
          <cell r="C978">
            <v>500</v>
          </cell>
          <cell r="D978" t="str">
            <v>5501</v>
          </cell>
          <cell r="E978" t="str">
            <v>H</v>
          </cell>
          <cell r="F978">
            <v>2</v>
          </cell>
        </row>
        <row r="979">
          <cell r="A979" t="str">
            <v>095015501</v>
          </cell>
          <cell r="B979" t="str">
            <v>09</v>
          </cell>
          <cell r="C979">
            <v>501</v>
          </cell>
          <cell r="D979" t="str">
            <v>5501</v>
          </cell>
          <cell r="E979" t="str">
            <v>Q</v>
          </cell>
          <cell r="F979">
            <v>2</v>
          </cell>
        </row>
        <row r="980">
          <cell r="A980" t="str">
            <v>096005501</v>
          </cell>
          <cell r="B980" t="str">
            <v>09</v>
          </cell>
          <cell r="C980">
            <v>600</v>
          </cell>
          <cell r="D980" t="str">
            <v>5501</v>
          </cell>
          <cell r="E980" t="str">
            <v>M</v>
          </cell>
          <cell r="F980">
            <v>5</v>
          </cell>
        </row>
        <row r="981">
          <cell r="A981" t="str">
            <v>096015501</v>
          </cell>
          <cell r="B981" t="str">
            <v>09</v>
          </cell>
          <cell r="C981">
            <v>601</v>
          </cell>
          <cell r="D981" t="str">
            <v>5501</v>
          </cell>
          <cell r="E981" t="str">
            <v>Q</v>
          </cell>
          <cell r="F981">
            <v>5</v>
          </cell>
        </row>
        <row r="982">
          <cell r="A982" t="str">
            <v>096025501</v>
          </cell>
          <cell r="B982" t="str">
            <v>09</v>
          </cell>
          <cell r="C982">
            <v>602</v>
          </cell>
          <cell r="D982" t="str">
            <v>5501</v>
          </cell>
          <cell r="E982" t="str">
            <v>R</v>
          </cell>
          <cell r="F982">
            <v>6</v>
          </cell>
        </row>
        <row r="983">
          <cell r="A983" t="str">
            <v>096035501</v>
          </cell>
          <cell r="B983" t="str">
            <v>09</v>
          </cell>
          <cell r="C983">
            <v>603</v>
          </cell>
          <cell r="D983" t="str">
            <v>5501</v>
          </cell>
          <cell r="E983" t="str">
            <v>S</v>
          </cell>
          <cell r="F983">
            <v>6</v>
          </cell>
        </row>
        <row r="984">
          <cell r="A984" t="str">
            <v>992005502</v>
          </cell>
          <cell r="B984">
            <v>99</v>
          </cell>
          <cell r="C984">
            <v>200</v>
          </cell>
          <cell r="D984" t="str">
            <v>5502</v>
          </cell>
          <cell r="E984" t="str">
            <v>Q</v>
          </cell>
          <cell r="F984">
            <v>4</v>
          </cell>
        </row>
        <row r="985">
          <cell r="A985" t="str">
            <v>993005502</v>
          </cell>
          <cell r="B985">
            <v>99</v>
          </cell>
          <cell r="C985">
            <v>300</v>
          </cell>
          <cell r="D985" t="str">
            <v>5502</v>
          </cell>
          <cell r="E985" t="str">
            <v>Q</v>
          </cell>
          <cell r="F985">
            <v>4</v>
          </cell>
        </row>
        <row r="986">
          <cell r="A986" t="str">
            <v>994005502</v>
          </cell>
          <cell r="B986">
            <v>99</v>
          </cell>
          <cell r="C986">
            <v>400</v>
          </cell>
          <cell r="D986" t="str">
            <v>5502</v>
          </cell>
          <cell r="E986" t="str">
            <v>M</v>
          </cell>
          <cell r="F986">
            <v>5</v>
          </cell>
        </row>
        <row r="987">
          <cell r="A987" t="str">
            <v>995005502</v>
          </cell>
          <cell r="B987">
            <v>99</v>
          </cell>
          <cell r="C987">
            <v>500</v>
          </cell>
          <cell r="D987" t="str">
            <v>5502</v>
          </cell>
          <cell r="E987" t="str">
            <v>H</v>
          </cell>
          <cell r="F987">
            <v>2</v>
          </cell>
        </row>
        <row r="988">
          <cell r="A988" t="str">
            <v>995015502</v>
          </cell>
          <cell r="B988">
            <v>99</v>
          </cell>
          <cell r="C988">
            <v>501</v>
          </cell>
          <cell r="D988" t="str">
            <v>5502</v>
          </cell>
          <cell r="E988" t="str">
            <v>Q</v>
          </cell>
          <cell r="F988">
            <v>2</v>
          </cell>
        </row>
        <row r="989">
          <cell r="A989" t="str">
            <v>996005502</v>
          </cell>
          <cell r="B989">
            <v>99</v>
          </cell>
          <cell r="C989">
            <v>600</v>
          </cell>
          <cell r="D989" t="str">
            <v>5502</v>
          </cell>
          <cell r="E989" t="str">
            <v>M</v>
          </cell>
          <cell r="F989">
            <v>5</v>
          </cell>
        </row>
        <row r="990">
          <cell r="A990" t="str">
            <v>996015502</v>
          </cell>
          <cell r="B990">
            <v>99</v>
          </cell>
          <cell r="C990">
            <v>601</v>
          </cell>
          <cell r="D990" t="str">
            <v>5502</v>
          </cell>
          <cell r="E990" t="str">
            <v>Q</v>
          </cell>
          <cell r="F990">
            <v>5</v>
          </cell>
        </row>
        <row r="991">
          <cell r="A991" t="str">
            <v>996025502</v>
          </cell>
          <cell r="B991">
            <v>99</v>
          </cell>
          <cell r="C991">
            <v>602</v>
          </cell>
          <cell r="D991" t="str">
            <v>5502</v>
          </cell>
          <cell r="E991" t="str">
            <v>R</v>
          </cell>
          <cell r="F991">
            <v>6</v>
          </cell>
        </row>
        <row r="992">
          <cell r="A992" t="str">
            <v>996035502</v>
          </cell>
          <cell r="B992">
            <v>99</v>
          </cell>
          <cell r="C992">
            <v>603</v>
          </cell>
          <cell r="D992" t="str">
            <v>5502</v>
          </cell>
          <cell r="E992" t="str">
            <v>S</v>
          </cell>
          <cell r="F992">
            <v>6</v>
          </cell>
        </row>
        <row r="993">
          <cell r="A993" t="str">
            <v>092005502</v>
          </cell>
          <cell r="B993" t="str">
            <v>09</v>
          </cell>
          <cell r="C993">
            <v>200</v>
          </cell>
          <cell r="D993" t="str">
            <v>5502</v>
          </cell>
          <cell r="E993" t="str">
            <v>Q</v>
          </cell>
          <cell r="F993">
            <v>4</v>
          </cell>
        </row>
        <row r="994">
          <cell r="A994" t="str">
            <v>093005502</v>
          </cell>
          <cell r="B994" t="str">
            <v>09</v>
          </cell>
          <cell r="C994">
            <v>300</v>
          </cell>
          <cell r="D994" t="str">
            <v>5502</v>
          </cell>
          <cell r="E994" t="str">
            <v>Q</v>
          </cell>
          <cell r="F994">
            <v>4</v>
          </cell>
        </row>
        <row r="995">
          <cell r="A995" t="str">
            <v>094005502</v>
          </cell>
          <cell r="B995" t="str">
            <v>09</v>
          </cell>
          <cell r="C995">
            <v>400</v>
          </cell>
          <cell r="D995" t="str">
            <v>5502</v>
          </cell>
          <cell r="E995" t="str">
            <v>M</v>
          </cell>
          <cell r="F995">
            <v>5</v>
          </cell>
        </row>
        <row r="996">
          <cell r="A996" t="str">
            <v>095005502</v>
          </cell>
          <cell r="B996" t="str">
            <v>09</v>
          </cell>
          <cell r="C996">
            <v>500</v>
          </cell>
          <cell r="D996" t="str">
            <v>5502</v>
          </cell>
          <cell r="E996" t="str">
            <v>H</v>
          </cell>
          <cell r="F996">
            <v>2</v>
          </cell>
        </row>
        <row r="997">
          <cell r="A997" t="str">
            <v>095015502</v>
          </cell>
          <cell r="B997" t="str">
            <v>09</v>
          </cell>
          <cell r="C997">
            <v>501</v>
          </cell>
          <cell r="D997" t="str">
            <v>5502</v>
          </cell>
          <cell r="E997" t="str">
            <v>Q</v>
          </cell>
          <cell r="F997">
            <v>2</v>
          </cell>
        </row>
        <row r="998">
          <cell r="A998" t="str">
            <v>096005502</v>
          </cell>
          <cell r="B998" t="str">
            <v>09</v>
          </cell>
          <cell r="C998">
            <v>600</v>
          </cell>
          <cell r="D998" t="str">
            <v>5502</v>
          </cell>
          <cell r="E998" t="str">
            <v>M</v>
          </cell>
          <cell r="F998">
            <v>5</v>
          </cell>
        </row>
        <row r="999">
          <cell r="A999" t="str">
            <v>096015502</v>
          </cell>
          <cell r="B999" t="str">
            <v>09</v>
          </cell>
          <cell r="C999">
            <v>601</v>
          </cell>
          <cell r="D999" t="str">
            <v>5502</v>
          </cell>
          <cell r="E999" t="str">
            <v>Q</v>
          </cell>
          <cell r="F999">
            <v>5</v>
          </cell>
        </row>
        <row r="1000">
          <cell r="A1000" t="str">
            <v>096025502</v>
          </cell>
          <cell r="B1000" t="str">
            <v>09</v>
          </cell>
          <cell r="C1000">
            <v>602</v>
          </cell>
          <cell r="D1000" t="str">
            <v>5502</v>
          </cell>
          <cell r="E1000" t="str">
            <v>R</v>
          </cell>
          <cell r="F1000">
            <v>6</v>
          </cell>
        </row>
        <row r="1001">
          <cell r="A1001" t="str">
            <v>096035502</v>
          </cell>
          <cell r="B1001" t="str">
            <v>09</v>
          </cell>
          <cell r="C1001">
            <v>603</v>
          </cell>
          <cell r="D1001" t="str">
            <v>5502</v>
          </cell>
          <cell r="E1001" t="str">
            <v>S</v>
          </cell>
          <cell r="F1001">
            <v>6</v>
          </cell>
        </row>
        <row r="1002">
          <cell r="A1002" t="str">
            <v>992005504</v>
          </cell>
          <cell r="B1002">
            <v>99</v>
          </cell>
          <cell r="C1002">
            <v>200</v>
          </cell>
          <cell r="D1002" t="str">
            <v>5504</v>
          </cell>
          <cell r="E1002" t="str">
            <v>Q</v>
          </cell>
          <cell r="F1002">
            <v>4</v>
          </cell>
        </row>
        <row r="1003">
          <cell r="A1003" t="str">
            <v>993005504</v>
          </cell>
          <cell r="B1003">
            <v>99</v>
          </cell>
          <cell r="C1003">
            <v>300</v>
          </cell>
          <cell r="D1003" t="str">
            <v>5504</v>
          </cell>
          <cell r="E1003" t="str">
            <v>Q</v>
          </cell>
          <cell r="F1003">
            <v>4</v>
          </cell>
        </row>
        <row r="1004">
          <cell r="A1004" t="str">
            <v>994005504</v>
          </cell>
          <cell r="B1004">
            <v>99</v>
          </cell>
          <cell r="C1004">
            <v>400</v>
          </cell>
          <cell r="D1004" t="str">
            <v>5504</v>
          </cell>
          <cell r="E1004" t="str">
            <v>M</v>
          </cell>
          <cell r="F1004">
            <v>5</v>
          </cell>
        </row>
        <row r="1005">
          <cell r="A1005" t="str">
            <v>995005504</v>
          </cell>
          <cell r="B1005">
            <v>99</v>
          </cell>
          <cell r="C1005">
            <v>500</v>
          </cell>
          <cell r="D1005" t="str">
            <v>5504</v>
          </cell>
          <cell r="E1005" t="str">
            <v>H</v>
          </cell>
          <cell r="F1005">
            <v>2</v>
          </cell>
        </row>
        <row r="1006">
          <cell r="A1006" t="str">
            <v>995015504</v>
          </cell>
          <cell r="B1006">
            <v>99</v>
          </cell>
          <cell r="C1006">
            <v>501</v>
          </cell>
          <cell r="D1006" t="str">
            <v>5504</v>
          </cell>
          <cell r="E1006" t="str">
            <v>Q</v>
          </cell>
          <cell r="F1006">
            <v>2</v>
          </cell>
        </row>
        <row r="1007">
          <cell r="A1007" t="str">
            <v>996005504</v>
          </cell>
          <cell r="B1007">
            <v>99</v>
          </cell>
          <cell r="C1007">
            <v>600</v>
          </cell>
          <cell r="D1007" t="str">
            <v>5504</v>
          </cell>
          <cell r="E1007" t="str">
            <v>M</v>
          </cell>
          <cell r="F1007">
            <v>5</v>
          </cell>
        </row>
        <row r="1008">
          <cell r="A1008" t="str">
            <v>996015504</v>
          </cell>
          <cell r="B1008">
            <v>99</v>
          </cell>
          <cell r="C1008">
            <v>601</v>
          </cell>
          <cell r="D1008" t="str">
            <v>5504</v>
          </cell>
          <cell r="E1008" t="str">
            <v>Q</v>
          </cell>
          <cell r="F1008">
            <v>5</v>
          </cell>
        </row>
        <row r="1009">
          <cell r="A1009" t="str">
            <v>996025504</v>
          </cell>
          <cell r="B1009">
            <v>99</v>
          </cell>
          <cell r="C1009">
            <v>602</v>
          </cell>
          <cell r="D1009" t="str">
            <v>5504</v>
          </cell>
          <cell r="E1009" t="str">
            <v>R</v>
          </cell>
          <cell r="F1009">
            <v>6</v>
          </cell>
        </row>
        <row r="1010">
          <cell r="A1010" t="str">
            <v>996035504</v>
          </cell>
          <cell r="B1010">
            <v>99</v>
          </cell>
          <cell r="C1010">
            <v>603</v>
          </cell>
          <cell r="D1010" t="str">
            <v>5504</v>
          </cell>
          <cell r="E1010" t="str">
            <v>S</v>
          </cell>
          <cell r="F1010">
            <v>6</v>
          </cell>
        </row>
        <row r="1011">
          <cell r="A1011" t="str">
            <v>092005504</v>
          </cell>
          <cell r="B1011" t="str">
            <v>09</v>
          </cell>
          <cell r="C1011">
            <v>200</v>
          </cell>
          <cell r="D1011" t="str">
            <v>5504</v>
          </cell>
          <cell r="E1011" t="str">
            <v>Q</v>
          </cell>
          <cell r="F1011">
            <v>4</v>
          </cell>
        </row>
        <row r="1012">
          <cell r="A1012" t="str">
            <v>093005504</v>
          </cell>
          <cell r="B1012" t="str">
            <v>09</v>
          </cell>
          <cell r="C1012">
            <v>300</v>
          </cell>
          <cell r="D1012" t="str">
            <v>5504</v>
          </cell>
          <cell r="E1012" t="str">
            <v>Q</v>
          </cell>
          <cell r="F1012">
            <v>4</v>
          </cell>
        </row>
        <row r="1013">
          <cell r="A1013" t="str">
            <v>094005504</v>
          </cell>
          <cell r="B1013" t="str">
            <v>09</v>
          </cell>
          <cell r="C1013">
            <v>400</v>
          </cell>
          <cell r="D1013" t="str">
            <v>5504</v>
          </cell>
          <cell r="E1013" t="str">
            <v>M</v>
          </cell>
          <cell r="F1013">
            <v>5</v>
          </cell>
        </row>
        <row r="1014">
          <cell r="A1014" t="str">
            <v>095005504</v>
          </cell>
          <cell r="B1014" t="str">
            <v>09</v>
          </cell>
          <cell r="C1014">
            <v>500</v>
          </cell>
          <cell r="D1014" t="str">
            <v>5504</v>
          </cell>
          <cell r="E1014" t="str">
            <v>H</v>
          </cell>
          <cell r="F1014">
            <v>2</v>
          </cell>
        </row>
        <row r="1015">
          <cell r="A1015" t="str">
            <v>095015504</v>
          </cell>
          <cell r="B1015" t="str">
            <v>09</v>
          </cell>
          <cell r="C1015">
            <v>501</v>
          </cell>
          <cell r="D1015" t="str">
            <v>5504</v>
          </cell>
          <cell r="E1015" t="str">
            <v>Q</v>
          </cell>
          <cell r="F1015">
            <v>2</v>
          </cell>
        </row>
        <row r="1016">
          <cell r="A1016" t="str">
            <v>096005504</v>
          </cell>
          <cell r="B1016" t="str">
            <v>09</v>
          </cell>
          <cell r="C1016">
            <v>600</v>
          </cell>
          <cell r="D1016" t="str">
            <v>5504</v>
          </cell>
          <cell r="E1016" t="str">
            <v>M</v>
          </cell>
          <cell r="F1016">
            <v>5</v>
          </cell>
        </row>
        <row r="1017">
          <cell r="A1017" t="str">
            <v>096015504</v>
          </cell>
          <cell r="B1017" t="str">
            <v>09</v>
          </cell>
          <cell r="C1017">
            <v>601</v>
          </cell>
          <cell r="D1017" t="str">
            <v>5504</v>
          </cell>
          <cell r="E1017" t="str">
            <v>Q</v>
          </cell>
          <cell r="F1017">
            <v>5</v>
          </cell>
        </row>
        <row r="1018">
          <cell r="A1018" t="str">
            <v>096025504</v>
          </cell>
          <cell r="B1018" t="str">
            <v>09</v>
          </cell>
          <cell r="C1018">
            <v>602</v>
          </cell>
          <cell r="D1018" t="str">
            <v>5504</v>
          </cell>
          <cell r="E1018" t="str">
            <v>R</v>
          </cell>
          <cell r="F1018">
            <v>6</v>
          </cell>
        </row>
        <row r="1019">
          <cell r="A1019" t="str">
            <v>096035504</v>
          </cell>
          <cell r="B1019" t="str">
            <v>09</v>
          </cell>
          <cell r="C1019">
            <v>603</v>
          </cell>
          <cell r="D1019" t="str">
            <v>5504</v>
          </cell>
          <cell r="E1019" t="str">
            <v>S</v>
          </cell>
          <cell r="F1019">
            <v>6</v>
          </cell>
        </row>
        <row r="1020">
          <cell r="A1020" t="str">
            <v>992005506</v>
          </cell>
          <cell r="B1020">
            <v>99</v>
          </cell>
          <cell r="C1020">
            <v>200</v>
          </cell>
          <cell r="D1020" t="str">
            <v>5506</v>
          </cell>
          <cell r="E1020" t="str">
            <v>Q</v>
          </cell>
          <cell r="F1020">
            <v>4</v>
          </cell>
        </row>
        <row r="1021">
          <cell r="A1021" t="str">
            <v>993005506</v>
          </cell>
          <cell r="B1021">
            <v>99</v>
          </cell>
          <cell r="C1021">
            <v>300</v>
          </cell>
          <cell r="D1021" t="str">
            <v>5506</v>
          </cell>
          <cell r="E1021" t="str">
            <v>Q</v>
          </cell>
          <cell r="F1021">
            <v>4</v>
          </cell>
        </row>
        <row r="1022">
          <cell r="A1022" t="str">
            <v>994005506</v>
          </cell>
          <cell r="B1022">
            <v>99</v>
          </cell>
          <cell r="C1022">
            <v>400</v>
          </cell>
          <cell r="D1022" t="str">
            <v>5506</v>
          </cell>
          <cell r="E1022" t="str">
            <v>M</v>
          </cell>
          <cell r="F1022">
            <v>5</v>
          </cell>
        </row>
        <row r="1023">
          <cell r="A1023" t="str">
            <v>995005506</v>
          </cell>
          <cell r="B1023">
            <v>99</v>
          </cell>
          <cell r="C1023">
            <v>500</v>
          </cell>
          <cell r="D1023" t="str">
            <v>5506</v>
          </cell>
          <cell r="E1023" t="str">
            <v>H</v>
          </cell>
          <cell r="F1023">
            <v>2</v>
          </cell>
        </row>
        <row r="1024">
          <cell r="A1024" t="str">
            <v>995015506</v>
          </cell>
          <cell r="B1024">
            <v>99</v>
          </cell>
          <cell r="C1024">
            <v>501</v>
          </cell>
          <cell r="D1024" t="str">
            <v>5506</v>
          </cell>
          <cell r="E1024" t="str">
            <v>Q</v>
          </cell>
          <cell r="F1024">
            <v>2</v>
          </cell>
        </row>
        <row r="1025">
          <cell r="A1025" t="str">
            <v>996005506</v>
          </cell>
          <cell r="B1025">
            <v>99</v>
          </cell>
          <cell r="C1025">
            <v>600</v>
          </cell>
          <cell r="D1025" t="str">
            <v>5506</v>
          </cell>
          <cell r="E1025" t="str">
            <v>M</v>
          </cell>
          <cell r="F1025">
            <v>5</v>
          </cell>
        </row>
        <row r="1026">
          <cell r="A1026" t="str">
            <v>996015506</v>
          </cell>
          <cell r="B1026">
            <v>99</v>
          </cell>
          <cell r="C1026">
            <v>601</v>
          </cell>
          <cell r="D1026" t="str">
            <v>5506</v>
          </cell>
          <cell r="E1026" t="str">
            <v>Q</v>
          </cell>
          <cell r="F1026">
            <v>5</v>
          </cell>
        </row>
        <row r="1027">
          <cell r="A1027" t="str">
            <v>996025506</v>
          </cell>
          <cell r="B1027">
            <v>99</v>
          </cell>
          <cell r="C1027">
            <v>602</v>
          </cell>
          <cell r="D1027" t="str">
            <v>5506</v>
          </cell>
          <cell r="E1027" t="str">
            <v>R</v>
          </cell>
          <cell r="F1027">
            <v>6</v>
          </cell>
        </row>
        <row r="1028">
          <cell r="A1028" t="str">
            <v>996035506</v>
          </cell>
          <cell r="B1028">
            <v>99</v>
          </cell>
          <cell r="C1028">
            <v>603</v>
          </cell>
          <cell r="D1028" t="str">
            <v>5506</v>
          </cell>
          <cell r="E1028" t="str">
            <v>S</v>
          </cell>
          <cell r="F1028">
            <v>6</v>
          </cell>
        </row>
        <row r="1029">
          <cell r="A1029" t="str">
            <v>092005506</v>
          </cell>
          <cell r="B1029" t="str">
            <v>09</v>
          </cell>
          <cell r="C1029">
            <v>200</v>
          </cell>
          <cell r="D1029" t="str">
            <v>5506</v>
          </cell>
          <cell r="E1029" t="str">
            <v>Q</v>
          </cell>
          <cell r="F1029">
            <v>4</v>
          </cell>
        </row>
        <row r="1030">
          <cell r="A1030" t="str">
            <v>093005506</v>
          </cell>
          <cell r="B1030" t="str">
            <v>09</v>
          </cell>
          <cell r="C1030">
            <v>300</v>
          </cell>
          <cell r="D1030" t="str">
            <v>5506</v>
          </cell>
          <cell r="E1030" t="str">
            <v>Q</v>
          </cell>
          <cell r="F1030">
            <v>4</v>
          </cell>
        </row>
        <row r="1031">
          <cell r="A1031" t="str">
            <v>094005506</v>
          </cell>
          <cell r="B1031" t="str">
            <v>09</v>
          </cell>
          <cell r="C1031">
            <v>400</v>
          </cell>
          <cell r="D1031" t="str">
            <v>5506</v>
          </cell>
          <cell r="E1031" t="str">
            <v>M</v>
          </cell>
          <cell r="F1031">
            <v>5</v>
          </cell>
        </row>
        <row r="1032">
          <cell r="A1032" t="str">
            <v>095005506</v>
          </cell>
          <cell r="B1032" t="str">
            <v>09</v>
          </cell>
          <cell r="C1032">
            <v>500</v>
          </cell>
          <cell r="D1032" t="str">
            <v>5506</v>
          </cell>
          <cell r="E1032" t="str">
            <v>H</v>
          </cell>
          <cell r="F1032">
            <v>2</v>
          </cell>
        </row>
        <row r="1033">
          <cell r="A1033" t="str">
            <v>095015506</v>
          </cell>
          <cell r="B1033" t="str">
            <v>09</v>
          </cell>
          <cell r="C1033">
            <v>501</v>
          </cell>
          <cell r="D1033" t="str">
            <v>5506</v>
          </cell>
          <cell r="E1033" t="str">
            <v>Q</v>
          </cell>
          <cell r="F1033">
            <v>2</v>
          </cell>
        </row>
        <row r="1034">
          <cell r="A1034" t="str">
            <v>096005506</v>
          </cell>
          <cell r="B1034" t="str">
            <v>09</v>
          </cell>
          <cell r="C1034">
            <v>600</v>
          </cell>
          <cell r="D1034" t="str">
            <v>5506</v>
          </cell>
          <cell r="E1034" t="str">
            <v>M</v>
          </cell>
          <cell r="F1034">
            <v>5</v>
          </cell>
        </row>
        <row r="1035">
          <cell r="A1035" t="str">
            <v>096015506</v>
          </cell>
          <cell r="B1035" t="str">
            <v>09</v>
          </cell>
          <cell r="C1035">
            <v>601</v>
          </cell>
          <cell r="D1035" t="str">
            <v>5506</v>
          </cell>
          <cell r="E1035" t="str">
            <v>Q</v>
          </cell>
          <cell r="F1035">
            <v>5</v>
          </cell>
        </row>
        <row r="1036">
          <cell r="A1036" t="str">
            <v>096025506</v>
          </cell>
          <cell r="B1036" t="str">
            <v>09</v>
          </cell>
          <cell r="C1036">
            <v>602</v>
          </cell>
          <cell r="D1036" t="str">
            <v>5506</v>
          </cell>
          <cell r="E1036" t="str">
            <v>R</v>
          </cell>
          <cell r="F1036">
            <v>6</v>
          </cell>
        </row>
        <row r="1037">
          <cell r="A1037" t="str">
            <v>096035506</v>
          </cell>
          <cell r="B1037" t="str">
            <v>09</v>
          </cell>
          <cell r="C1037">
            <v>603</v>
          </cell>
          <cell r="D1037" t="str">
            <v>5506</v>
          </cell>
          <cell r="E1037" t="str">
            <v>S</v>
          </cell>
          <cell r="F1037">
            <v>6</v>
          </cell>
        </row>
        <row r="1038">
          <cell r="A1038" t="str">
            <v>992005507</v>
          </cell>
          <cell r="B1038">
            <v>99</v>
          </cell>
          <cell r="C1038">
            <v>200</v>
          </cell>
          <cell r="D1038" t="str">
            <v>5507</v>
          </cell>
          <cell r="E1038" t="str">
            <v>Q</v>
          </cell>
          <cell r="F1038">
            <v>4</v>
          </cell>
        </row>
        <row r="1039">
          <cell r="A1039" t="str">
            <v>993005507</v>
          </cell>
          <cell r="B1039">
            <v>99</v>
          </cell>
          <cell r="C1039">
            <v>300</v>
          </cell>
          <cell r="D1039" t="str">
            <v>5507</v>
          </cell>
          <cell r="E1039" t="str">
            <v>Q</v>
          </cell>
          <cell r="F1039">
            <v>4</v>
          </cell>
        </row>
        <row r="1040">
          <cell r="A1040" t="str">
            <v>994005507</v>
          </cell>
          <cell r="B1040">
            <v>99</v>
          </cell>
          <cell r="C1040">
            <v>400</v>
          </cell>
          <cell r="D1040" t="str">
            <v>5507</v>
          </cell>
          <cell r="E1040" t="str">
            <v>Q</v>
          </cell>
          <cell r="F1040">
            <v>5</v>
          </cell>
        </row>
        <row r="1041">
          <cell r="A1041" t="str">
            <v>995005507</v>
          </cell>
          <cell r="B1041">
            <v>99</v>
          </cell>
          <cell r="C1041">
            <v>500</v>
          </cell>
          <cell r="D1041" t="str">
            <v>5507</v>
          </cell>
          <cell r="E1041" t="str">
            <v>Q</v>
          </cell>
          <cell r="F1041">
            <v>4</v>
          </cell>
        </row>
        <row r="1042">
          <cell r="A1042" t="str">
            <v>995015507</v>
          </cell>
          <cell r="B1042">
            <v>99</v>
          </cell>
          <cell r="C1042">
            <v>501</v>
          </cell>
          <cell r="D1042" t="str">
            <v>5507</v>
          </cell>
          <cell r="E1042" t="str">
            <v>Q</v>
          </cell>
          <cell r="F1042">
            <v>4</v>
          </cell>
        </row>
        <row r="1043">
          <cell r="A1043" t="str">
            <v>996005507</v>
          </cell>
          <cell r="B1043">
            <v>99</v>
          </cell>
          <cell r="C1043">
            <v>600</v>
          </cell>
          <cell r="D1043" t="str">
            <v>5507</v>
          </cell>
          <cell r="E1043" t="str">
            <v>Q</v>
          </cell>
          <cell r="F1043">
            <v>5</v>
          </cell>
        </row>
        <row r="1044">
          <cell r="A1044" t="str">
            <v>996015507</v>
          </cell>
          <cell r="B1044">
            <v>99</v>
          </cell>
          <cell r="C1044">
            <v>601</v>
          </cell>
          <cell r="D1044" t="str">
            <v>5507</v>
          </cell>
          <cell r="E1044" t="str">
            <v>Q</v>
          </cell>
          <cell r="F1044">
            <v>5</v>
          </cell>
        </row>
        <row r="1045">
          <cell r="A1045" t="str">
            <v>996025507</v>
          </cell>
          <cell r="B1045">
            <v>99</v>
          </cell>
          <cell r="C1045">
            <v>602</v>
          </cell>
          <cell r="D1045" t="str">
            <v>5507</v>
          </cell>
          <cell r="E1045" t="str">
            <v>R</v>
          </cell>
          <cell r="F1045">
            <v>6</v>
          </cell>
        </row>
        <row r="1046">
          <cell r="A1046" t="str">
            <v>996035507</v>
          </cell>
          <cell r="B1046">
            <v>99</v>
          </cell>
          <cell r="C1046">
            <v>603</v>
          </cell>
          <cell r="D1046" t="str">
            <v>5507</v>
          </cell>
          <cell r="E1046" t="str">
            <v>S</v>
          </cell>
          <cell r="F1046">
            <v>6</v>
          </cell>
        </row>
        <row r="1047">
          <cell r="A1047" t="str">
            <v>092005507</v>
          </cell>
          <cell r="B1047" t="str">
            <v>09</v>
          </cell>
          <cell r="C1047">
            <v>200</v>
          </cell>
          <cell r="D1047" t="str">
            <v>5507</v>
          </cell>
          <cell r="E1047" t="str">
            <v>Q</v>
          </cell>
          <cell r="F1047">
            <v>4</v>
          </cell>
        </row>
        <row r="1048">
          <cell r="A1048" t="str">
            <v>093005507</v>
          </cell>
          <cell r="B1048" t="str">
            <v>09</v>
          </cell>
          <cell r="C1048">
            <v>300</v>
          </cell>
          <cell r="D1048" t="str">
            <v>5507</v>
          </cell>
          <cell r="E1048" t="str">
            <v>Q</v>
          </cell>
          <cell r="F1048">
            <v>4</v>
          </cell>
        </row>
        <row r="1049">
          <cell r="A1049" t="str">
            <v>094005507</v>
          </cell>
          <cell r="B1049" t="str">
            <v>09</v>
          </cell>
          <cell r="C1049">
            <v>400</v>
          </cell>
          <cell r="D1049" t="str">
            <v>5507</v>
          </cell>
          <cell r="E1049" t="str">
            <v>Q</v>
          </cell>
          <cell r="F1049">
            <v>5</v>
          </cell>
        </row>
        <row r="1050">
          <cell r="A1050" t="str">
            <v>095005507</v>
          </cell>
          <cell r="B1050" t="str">
            <v>09</v>
          </cell>
          <cell r="C1050">
            <v>500</v>
          </cell>
          <cell r="D1050" t="str">
            <v>5507</v>
          </cell>
          <cell r="E1050" t="str">
            <v>Q</v>
          </cell>
          <cell r="F1050">
            <v>4</v>
          </cell>
        </row>
        <row r="1051">
          <cell r="A1051" t="str">
            <v>095015507</v>
          </cell>
          <cell r="B1051" t="str">
            <v>09</v>
          </cell>
          <cell r="C1051">
            <v>501</v>
          </cell>
          <cell r="D1051" t="str">
            <v>5507</v>
          </cell>
          <cell r="E1051" t="str">
            <v>Q</v>
          </cell>
          <cell r="F1051">
            <v>4</v>
          </cell>
        </row>
        <row r="1052">
          <cell r="A1052" t="str">
            <v>096005507</v>
          </cell>
          <cell r="B1052" t="str">
            <v>09</v>
          </cell>
          <cell r="C1052">
            <v>600</v>
          </cell>
          <cell r="D1052" t="str">
            <v>5507</v>
          </cell>
          <cell r="E1052" t="str">
            <v>Q</v>
          </cell>
          <cell r="F1052">
            <v>5</v>
          </cell>
        </row>
        <row r="1053">
          <cell r="A1053" t="str">
            <v>096015507</v>
          </cell>
          <cell r="B1053" t="str">
            <v>09</v>
          </cell>
          <cell r="C1053">
            <v>601</v>
          </cell>
          <cell r="D1053" t="str">
            <v>5507</v>
          </cell>
          <cell r="E1053" t="str">
            <v>Q</v>
          </cell>
          <cell r="F1053">
            <v>5</v>
          </cell>
        </row>
        <row r="1054">
          <cell r="A1054" t="str">
            <v>096025507</v>
          </cell>
          <cell r="B1054" t="str">
            <v>09</v>
          </cell>
          <cell r="C1054">
            <v>602</v>
          </cell>
          <cell r="D1054" t="str">
            <v>5507</v>
          </cell>
          <cell r="E1054" t="str">
            <v>R</v>
          </cell>
          <cell r="F1054">
            <v>6</v>
          </cell>
        </row>
        <row r="1055">
          <cell r="A1055" t="str">
            <v>096035507</v>
          </cell>
          <cell r="B1055" t="str">
            <v>09</v>
          </cell>
          <cell r="C1055">
            <v>603</v>
          </cell>
          <cell r="D1055" t="str">
            <v>5507</v>
          </cell>
          <cell r="E1055" t="str">
            <v>S</v>
          </cell>
          <cell r="F1055">
            <v>6</v>
          </cell>
        </row>
        <row r="1056">
          <cell r="A1056" t="str">
            <v>992005550</v>
          </cell>
          <cell r="B1056">
            <v>99</v>
          </cell>
          <cell r="C1056">
            <v>200</v>
          </cell>
          <cell r="D1056" t="str">
            <v>5550</v>
          </cell>
          <cell r="E1056" t="str">
            <v>Q</v>
          </cell>
          <cell r="F1056">
            <v>4</v>
          </cell>
        </row>
        <row r="1057">
          <cell r="A1057" t="str">
            <v>993005550</v>
          </cell>
          <cell r="B1057">
            <v>99</v>
          </cell>
          <cell r="C1057">
            <v>300</v>
          </cell>
          <cell r="D1057" t="str">
            <v>5550</v>
          </cell>
          <cell r="E1057" t="str">
            <v>Q</v>
          </cell>
          <cell r="F1057">
            <v>4</v>
          </cell>
        </row>
        <row r="1058">
          <cell r="A1058" t="str">
            <v>994005550</v>
          </cell>
          <cell r="B1058">
            <v>99</v>
          </cell>
          <cell r="C1058">
            <v>400</v>
          </cell>
          <cell r="D1058" t="str">
            <v>5550</v>
          </cell>
          <cell r="E1058" t="str">
            <v>M</v>
          </cell>
          <cell r="F1058">
            <v>5</v>
          </cell>
        </row>
        <row r="1059">
          <cell r="A1059" t="str">
            <v>995005550</v>
          </cell>
          <cell r="B1059">
            <v>99</v>
          </cell>
          <cell r="C1059">
            <v>500</v>
          </cell>
          <cell r="D1059" t="str">
            <v>5550</v>
          </cell>
          <cell r="E1059" t="str">
            <v>H</v>
          </cell>
          <cell r="F1059">
            <v>2</v>
          </cell>
        </row>
        <row r="1060">
          <cell r="A1060" t="str">
            <v>995015550</v>
          </cell>
          <cell r="B1060">
            <v>99</v>
          </cell>
          <cell r="C1060">
            <v>501</v>
          </cell>
          <cell r="D1060" t="str">
            <v>5550</v>
          </cell>
          <cell r="E1060" t="str">
            <v>Q</v>
          </cell>
          <cell r="F1060">
            <v>2</v>
          </cell>
        </row>
        <row r="1061">
          <cell r="A1061" t="str">
            <v>996005550</v>
          </cell>
          <cell r="B1061">
            <v>99</v>
          </cell>
          <cell r="C1061">
            <v>600</v>
          </cell>
          <cell r="D1061" t="str">
            <v>5550</v>
          </cell>
          <cell r="E1061" t="str">
            <v>M</v>
          </cell>
          <cell r="F1061">
            <v>5</v>
          </cell>
        </row>
        <row r="1062">
          <cell r="A1062" t="str">
            <v>996015550</v>
          </cell>
          <cell r="B1062">
            <v>99</v>
          </cell>
          <cell r="C1062">
            <v>601</v>
          </cell>
          <cell r="D1062" t="str">
            <v>5550</v>
          </cell>
          <cell r="E1062" t="str">
            <v>Q</v>
          </cell>
          <cell r="F1062">
            <v>5</v>
          </cell>
        </row>
        <row r="1063">
          <cell r="A1063" t="str">
            <v>996025550</v>
          </cell>
          <cell r="B1063">
            <v>99</v>
          </cell>
          <cell r="C1063">
            <v>602</v>
          </cell>
          <cell r="D1063" t="str">
            <v>5550</v>
          </cell>
          <cell r="E1063" t="str">
            <v>R</v>
          </cell>
          <cell r="F1063">
            <v>6</v>
          </cell>
        </row>
        <row r="1064">
          <cell r="A1064" t="str">
            <v>996035550</v>
          </cell>
          <cell r="B1064">
            <v>99</v>
          </cell>
          <cell r="C1064">
            <v>603</v>
          </cell>
          <cell r="D1064" t="str">
            <v>5550</v>
          </cell>
          <cell r="E1064" t="str">
            <v>S</v>
          </cell>
          <cell r="F1064">
            <v>6</v>
          </cell>
        </row>
        <row r="1065">
          <cell r="A1065" t="str">
            <v>092005550</v>
          </cell>
          <cell r="B1065" t="str">
            <v>09</v>
          </cell>
          <cell r="C1065">
            <v>200</v>
          </cell>
          <cell r="D1065" t="str">
            <v>5550</v>
          </cell>
          <cell r="E1065" t="str">
            <v>Q</v>
          </cell>
          <cell r="F1065">
            <v>4</v>
          </cell>
        </row>
        <row r="1066">
          <cell r="A1066" t="str">
            <v>093005550</v>
          </cell>
          <cell r="B1066" t="str">
            <v>09</v>
          </cell>
          <cell r="C1066">
            <v>300</v>
          </cell>
          <cell r="D1066" t="str">
            <v>5550</v>
          </cell>
          <cell r="E1066" t="str">
            <v>Q</v>
          </cell>
          <cell r="F1066">
            <v>4</v>
          </cell>
        </row>
        <row r="1067">
          <cell r="A1067" t="str">
            <v>094005550</v>
          </cell>
          <cell r="B1067" t="str">
            <v>09</v>
          </cell>
          <cell r="C1067">
            <v>400</v>
          </cell>
          <cell r="D1067" t="str">
            <v>5550</v>
          </cell>
          <cell r="E1067" t="str">
            <v>M</v>
          </cell>
          <cell r="F1067">
            <v>5</v>
          </cell>
        </row>
        <row r="1068">
          <cell r="A1068" t="str">
            <v>095005550</v>
          </cell>
          <cell r="B1068" t="str">
            <v>09</v>
          </cell>
          <cell r="C1068">
            <v>500</v>
          </cell>
          <cell r="D1068" t="str">
            <v>5550</v>
          </cell>
          <cell r="E1068" t="str">
            <v>H</v>
          </cell>
          <cell r="F1068">
            <v>2</v>
          </cell>
        </row>
        <row r="1069">
          <cell r="A1069" t="str">
            <v>095015550</v>
          </cell>
          <cell r="B1069" t="str">
            <v>09</v>
          </cell>
          <cell r="C1069">
            <v>501</v>
          </cell>
          <cell r="D1069" t="str">
            <v>5550</v>
          </cell>
          <cell r="E1069" t="str">
            <v>Q</v>
          </cell>
          <cell r="F1069">
            <v>2</v>
          </cell>
        </row>
        <row r="1070">
          <cell r="A1070" t="str">
            <v>096005550</v>
          </cell>
          <cell r="B1070" t="str">
            <v>09</v>
          </cell>
          <cell r="C1070">
            <v>600</v>
          </cell>
          <cell r="D1070" t="str">
            <v>5550</v>
          </cell>
          <cell r="E1070" t="str">
            <v>M</v>
          </cell>
          <cell r="F1070">
            <v>5</v>
          </cell>
        </row>
        <row r="1071">
          <cell r="A1071" t="str">
            <v>096015550</v>
          </cell>
          <cell r="B1071" t="str">
            <v>09</v>
          </cell>
          <cell r="C1071">
            <v>601</v>
          </cell>
          <cell r="D1071" t="str">
            <v>5550</v>
          </cell>
          <cell r="E1071" t="str">
            <v>Q</v>
          </cell>
          <cell r="F1071">
            <v>5</v>
          </cell>
        </row>
        <row r="1072">
          <cell r="A1072" t="str">
            <v>096025550</v>
          </cell>
          <cell r="B1072" t="str">
            <v>09</v>
          </cell>
          <cell r="C1072">
            <v>602</v>
          </cell>
          <cell r="D1072" t="str">
            <v>5550</v>
          </cell>
          <cell r="E1072" t="str">
            <v>R</v>
          </cell>
          <cell r="F1072">
            <v>6</v>
          </cell>
        </row>
        <row r="1073">
          <cell r="A1073" t="str">
            <v>096035550</v>
          </cell>
          <cell r="B1073" t="str">
            <v>09</v>
          </cell>
          <cell r="C1073">
            <v>603</v>
          </cell>
          <cell r="D1073" t="str">
            <v>5550</v>
          </cell>
          <cell r="E1073" t="str">
            <v>S</v>
          </cell>
          <cell r="F1073">
            <v>6</v>
          </cell>
        </row>
        <row r="1074">
          <cell r="A1074" t="str">
            <v>992005600</v>
          </cell>
          <cell r="B1074">
            <v>99</v>
          </cell>
          <cell r="C1074">
            <v>200</v>
          </cell>
          <cell r="D1074" t="str">
            <v>5600</v>
          </cell>
          <cell r="E1074" t="str">
            <v>Q</v>
          </cell>
          <cell r="F1074">
            <v>4</v>
          </cell>
        </row>
        <row r="1075">
          <cell r="A1075" t="str">
            <v>993005600</v>
          </cell>
          <cell r="B1075">
            <v>99</v>
          </cell>
          <cell r="C1075">
            <v>300</v>
          </cell>
          <cell r="D1075" t="str">
            <v>5600</v>
          </cell>
          <cell r="E1075" t="str">
            <v>Q</v>
          </cell>
          <cell r="F1075">
            <v>4</v>
          </cell>
        </row>
        <row r="1076">
          <cell r="A1076" t="str">
            <v>994005600</v>
          </cell>
          <cell r="B1076">
            <v>99</v>
          </cell>
          <cell r="C1076">
            <v>400</v>
          </cell>
          <cell r="D1076" t="str">
            <v>5600</v>
          </cell>
          <cell r="E1076" t="str">
            <v>M</v>
          </cell>
          <cell r="F1076">
            <v>5</v>
          </cell>
        </row>
        <row r="1077">
          <cell r="A1077" t="str">
            <v>995005600</v>
          </cell>
          <cell r="B1077">
            <v>99</v>
          </cell>
          <cell r="C1077">
            <v>500</v>
          </cell>
          <cell r="D1077" t="str">
            <v>5600</v>
          </cell>
          <cell r="E1077" t="str">
            <v>H</v>
          </cell>
          <cell r="F1077">
            <v>2</v>
          </cell>
        </row>
        <row r="1078">
          <cell r="A1078" t="str">
            <v>995015600</v>
          </cell>
          <cell r="B1078">
            <v>99</v>
          </cell>
          <cell r="C1078">
            <v>501</v>
          </cell>
          <cell r="D1078" t="str">
            <v>5600</v>
          </cell>
          <cell r="E1078" t="str">
            <v>Q</v>
          </cell>
          <cell r="F1078">
            <v>2</v>
          </cell>
        </row>
        <row r="1079">
          <cell r="A1079" t="str">
            <v>996005600</v>
          </cell>
          <cell r="B1079">
            <v>99</v>
          </cell>
          <cell r="C1079">
            <v>600</v>
          </cell>
          <cell r="D1079" t="str">
            <v>5600</v>
          </cell>
          <cell r="E1079" t="str">
            <v>M</v>
          </cell>
          <cell r="F1079">
            <v>5</v>
          </cell>
        </row>
        <row r="1080">
          <cell r="A1080" t="str">
            <v>996015600</v>
          </cell>
          <cell r="B1080">
            <v>99</v>
          </cell>
          <cell r="C1080">
            <v>601</v>
          </cell>
          <cell r="D1080" t="str">
            <v>5600</v>
          </cell>
          <cell r="E1080" t="str">
            <v>Q</v>
          </cell>
          <cell r="F1080">
            <v>5</v>
          </cell>
        </row>
        <row r="1081">
          <cell r="A1081" t="str">
            <v>996025600</v>
          </cell>
          <cell r="B1081">
            <v>99</v>
          </cell>
          <cell r="C1081">
            <v>602</v>
          </cell>
          <cell r="D1081" t="str">
            <v>5600</v>
          </cell>
          <cell r="E1081" t="str">
            <v>R</v>
          </cell>
          <cell r="F1081">
            <v>6</v>
          </cell>
        </row>
        <row r="1082">
          <cell r="A1082" t="str">
            <v>996035600</v>
          </cell>
          <cell r="B1082">
            <v>99</v>
          </cell>
          <cell r="C1082">
            <v>603</v>
          </cell>
          <cell r="D1082" t="str">
            <v>5600</v>
          </cell>
          <cell r="E1082" t="str">
            <v>S</v>
          </cell>
          <cell r="F1082">
            <v>6</v>
          </cell>
        </row>
        <row r="1083">
          <cell r="A1083" t="str">
            <v>092005600</v>
          </cell>
          <cell r="B1083" t="str">
            <v>09</v>
          </cell>
          <cell r="C1083">
            <v>200</v>
          </cell>
          <cell r="D1083" t="str">
            <v>5600</v>
          </cell>
          <cell r="E1083" t="str">
            <v>Q</v>
          </cell>
          <cell r="F1083">
            <v>4</v>
          </cell>
        </row>
        <row r="1084">
          <cell r="A1084" t="str">
            <v>093005600</v>
          </cell>
          <cell r="B1084" t="str">
            <v>09</v>
          </cell>
          <cell r="C1084">
            <v>300</v>
          </cell>
          <cell r="D1084" t="str">
            <v>5600</v>
          </cell>
          <cell r="E1084" t="str">
            <v>Q</v>
          </cell>
          <cell r="F1084">
            <v>4</v>
          </cell>
        </row>
        <row r="1085">
          <cell r="A1085" t="str">
            <v>094005600</v>
          </cell>
          <cell r="B1085" t="str">
            <v>09</v>
          </cell>
          <cell r="C1085">
            <v>400</v>
          </cell>
          <cell r="D1085" t="str">
            <v>5600</v>
          </cell>
          <cell r="E1085" t="str">
            <v>M</v>
          </cell>
          <cell r="F1085">
            <v>5</v>
          </cell>
        </row>
        <row r="1086">
          <cell r="A1086" t="str">
            <v>095005600</v>
          </cell>
          <cell r="B1086" t="str">
            <v>09</v>
          </cell>
          <cell r="C1086">
            <v>500</v>
          </cell>
          <cell r="D1086" t="str">
            <v>5600</v>
          </cell>
          <cell r="E1086" t="str">
            <v>H</v>
          </cell>
          <cell r="F1086">
            <v>2</v>
          </cell>
        </row>
        <row r="1087">
          <cell r="A1087" t="str">
            <v>095015600</v>
          </cell>
          <cell r="B1087" t="str">
            <v>09</v>
          </cell>
          <cell r="C1087">
            <v>501</v>
          </cell>
          <cell r="D1087" t="str">
            <v>5600</v>
          </cell>
          <cell r="E1087" t="str">
            <v>Q</v>
          </cell>
          <cell r="F1087">
            <v>2</v>
          </cell>
        </row>
        <row r="1088">
          <cell r="A1088" t="str">
            <v>096005600</v>
          </cell>
          <cell r="B1088" t="str">
            <v>09</v>
          </cell>
          <cell r="C1088">
            <v>600</v>
          </cell>
          <cell r="D1088" t="str">
            <v>5600</v>
          </cell>
          <cell r="E1088" t="str">
            <v>M</v>
          </cell>
          <cell r="F1088">
            <v>5</v>
          </cell>
        </row>
        <row r="1089">
          <cell r="A1089" t="str">
            <v>096015600</v>
          </cell>
          <cell r="B1089" t="str">
            <v>09</v>
          </cell>
          <cell r="C1089">
            <v>601</v>
          </cell>
          <cell r="D1089" t="str">
            <v>5600</v>
          </cell>
          <cell r="E1089" t="str">
            <v>Q</v>
          </cell>
          <cell r="F1089">
            <v>5</v>
          </cell>
        </row>
        <row r="1090">
          <cell r="A1090" t="str">
            <v>096025600</v>
          </cell>
          <cell r="B1090" t="str">
            <v>09</v>
          </cell>
          <cell r="C1090">
            <v>602</v>
          </cell>
          <cell r="D1090" t="str">
            <v>5600</v>
          </cell>
          <cell r="E1090" t="str">
            <v>R</v>
          </cell>
          <cell r="F1090">
            <v>6</v>
          </cell>
        </row>
        <row r="1091">
          <cell r="A1091" t="str">
            <v>096035600</v>
          </cell>
          <cell r="B1091" t="str">
            <v>09</v>
          </cell>
          <cell r="C1091">
            <v>603</v>
          </cell>
          <cell r="D1091" t="str">
            <v>5600</v>
          </cell>
          <cell r="E1091" t="str">
            <v>S</v>
          </cell>
          <cell r="F1091">
            <v>6</v>
          </cell>
        </row>
        <row r="1092">
          <cell r="A1092" t="str">
            <v>992005608</v>
          </cell>
          <cell r="B1092">
            <v>99</v>
          </cell>
          <cell r="C1092">
            <v>200</v>
          </cell>
          <cell r="D1092" t="str">
            <v>5608</v>
          </cell>
          <cell r="E1092" t="str">
            <v>Q</v>
          </cell>
          <cell r="F1092">
            <v>4</v>
          </cell>
        </row>
        <row r="1093">
          <cell r="A1093" t="str">
            <v>993005608</v>
          </cell>
          <cell r="B1093">
            <v>99</v>
          </cell>
          <cell r="C1093">
            <v>300</v>
          </cell>
          <cell r="D1093" t="str">
            <v>5608</v>
          </cell>
          <cell r="E1093" t="str">
            <v>Q</v>
          </cell>
          <cell r="F1093">
            <v>4</v>
          </cell>
        </row>
        <row r="1094">
          <cell r="A1094" t="str">
            <v>994005608</v>
          </cell>
          <cell r="B1094">
            <v>99</v>
          </cell>
          <cell r="C1094">
            <v>400</v>
          </cell>
          <cell r="D1094" t="str">
            <v>5608</v>
          </cell>
          <cell r="E1094" t="str">
            <v>M</v>
          </cell>
          <cell r="F1094">
            <v>5</v>
          </cell>
        </row>
        <row r="1095">
          <cell r="A1095" t="str">
            <v>995005608</v>
          </cell>
          <cell r="B1095">
            <v>99</v>
          </cell>
          <cell r="C1095">
            <v>500</v>
          </cell>
          <cell r="D1095" t="str">
            <v>5608</v>
          </cell>
          <cell r="E1095" t="str">
            <v>H</v>
          </cell>
          <cell r="F1095">
            <v>2</v>
          </cell>
        </row>
        <row r="1096">
          <cell r="A1096" t="str">
            <v>995015608</v>
          </cell>
          <cell r="B1096">
            <v>99</v>
          </cell>
          <cell r="C1096">
            <v>501</v>
          </cell>
          <cell r="D1096" t="str">
            <v>5608</v>
          </cell>
          <cell r="E1096" t="str">
            <v>Q</v>
          </cell>
          <cell r="F1096">
            <v>2</v>
          </cell>
        </row>
        <row r="1097">
          <cell r="A1097" t="str">
            <v>996005608</v>
          </cell>
          <cell r="B1097">
            <v>99</v>
          </cell>
          <cell r="C1097">
            <v>600</v>
          </cell>
          <cell r="D1097" t="str">
            <v>5608</v>
          </cell>
          <cell r="E1097" t="str">
            <v>M</v>
          </cell>
          <cell r="F1097">
            <v>5</v>
          </cell>
        </row>
        <row r="1098">
          <cell r="A1098" t="str">
            <v>996015608</v>
          </cell>
          <cell r="B1098">
            <v>99</v>
          </cell>
          <cell r="C1098">
            <v>601</v>
          </cell>
          <cell r="D1098" t="str">
            <v>5608</v>
          </cell>
          <cell r="E1098" t="str">
            <v>Q</v>
          </cell>
          <cell r="F1098">
            <v>5</v>
          </cell>
        </row>
        <row r="1099">
          <cell r="A1099" t="str">
            <v>996025608</v>
          </cell>
          <cell r="B1099">
            <v>99</v>
          </cell>
          <cell r="C1099">
            <v>602</v>
          </cell>
          <cell r="D1099" t="str">
            <v>5608</v>
          </cell>
          <cell r="E1099" t="str">
            <v>R</v>
          </cell>
          <cell r="F1099">
            <v>6</v>
          </cell>
        </row>
        <row r="1100">
          <cell r="A1100" t="str">
            <v>996035608</v>
          </cell>
          <cell r="B1100">
            <v>99</v>
          </cell>
          <cell r="C1100">
            <v>603</v>
          </cell>
          <cell r="D1100" t="str">
            <v>5608</v>
          </cell>
          <cell r="E1100" t="str">
            <v>S</v>
          </cell>
          <cell r="F1100">
            <v>6</v>
          </cell>
        </row>
        <row r="1101">
          <cell r="A1101" t="str">
            <v>092005608</v>
          </cell>
          <cell r="B1101" t="str">
            <v>09</v>
          </cell>
          <cell r="C1101">
            <v>200</v>
          </cell>
          <cell r="D1101" t="str">
            <v>5608</v>
          </cell>
          <cell r="E1101" t="str">
            <v>Q</v>
          </cell>
          <cell r="F1101">
            <v>4</v>
          </cell>
        </row>
        <row r="1102">
          <cell r="A1102" t="str">
            <v>093005608</v>
          </cell>
          <cell r="B1102" t="str">
            <v>09</v>
          </cell>
          <cell r="C1102">
            <v>300</v>
          </cell>
          <cell r="D1102" t="str">
            <v>5608</v>
          </cell>
          <cell r="E1102" t="str">
            <v>Q</v>
          </cell>
          <cell r="F1102">
            <v>4</v>
          </cell>
        </row>
        <row r="1103">
          <cell r="A1103" t="str">
            <v>094005608</v>
          </cell>
          <cell r="B1103" t="str">
            <v>09</v>
          </cell>
          <cell r="C1103">
            <v>400</v>
          </cell>
          <cell r="D1103" t="str">
            <v>5608</v>
          </cell>
          <cell r="E1103" t="str">
            <v>M</v>
          </cell>
          <cell r="F1103">
            <v>5</v>
          </cell>
        </row>
        <row r="1104">
          <cell r="A1104" t="str">
            <v>095005608</v>
          </cell>
          <cell r="B1104" t="str">
            <v>09</v>
          </cell>
          <cell r="C1104">
            <v>500</v>
          </cell>
          <cell r="D1104" t="str">
            <v>5608</v>
          </cell>
          <cell r="E1104" t="str">
            <v>H</v>
          </cell>
          <cell r="F1104">
            <v>2</v>
          </cell>
        </row>
        <row r="1105">
          <cell r="A1105" t="str">
            <v>095015608</v>
          </cell>
          <cell r="B1105" t="str">
            <v>09</v>
          </cell>
          <cell r="C1105">
            <v>501</v>
          </cell>
          <cell r="D1105" t="str">
            <v>5608</v>
          </cell>
          <cell r="E1105" t="str">
            <v>Q</v>
          </cell>
          <cell r="F1105">
            <v>2</v>
          </cell>
        </row>
        <row r="1106">
          <cell r="A1106" t="str">
            <v>096005608</v>
          </cell>
          <cell r="B1106" t="str">
            <v>09</v>
          </cell>
          <cell r="C1106">
            <v>600</v>
          </cell>
          <cell r="D1106" t="str">
            <v>5608</v>
          </cell>
          <cell r="E1106" t="str">
            <v>M</v>
          </cell>
          <cell r="F1106">
            <v>5</v>
          </cell>
        </row>
        <row r="1107">
          <cell r="A1107" t="str">
            <v>096015608</v>
          </cell>
          <cell r="B1107" t="str">
            <v>09</v>
          </cell>
          <cell r="C1107">
            <v>601</v>
          </cell>
          <cell r="D1107" t="str">
            <v>5608</v>
          </cell>
          <cell r="E1107" t="str">
            <v>Q</v>
          </cell>
          <cell r="F1107">
            <v>5</v>
          </cell>
        </row>
        <row r="1108">
          <cell r="A1108" t="str">
            <v>096025608</v>
          </cell>
          <cell r="B1108" t="str">
            <v>09</v>
          </cell>
          <cell r="C1108">
            <v>602</v>
          </cell>
          <cell r="D1108" t="str">
            <v>5608</v>
          </cell>
          <cell r="E1108" t="str">
            <v>R</v>
          </cell>
          <cell r="F1108">
            <v>6</v>
          </cell>
        </row>
        <row r="1109">
          <cell r="A1109" t="str">
            <v>096035608</v>
          </cell>
          <cell r="B1109" t="str">
            <v>09</v>
          </cell>
          <cell r="C1109">
            <v>603</v>
          </cell>
          <cell r="D1109" t="str">
            <v>5608</v>
          </cell>
          <cell r="E1109" t="str">
            <v>S</v>
          </cell>
          <cell r="F1109">
            <v>6</v>
          </cell>
        </row>
        <row r="1110">
          <cell r="A1110" t="str">
            <v>992005609</v>
          </cell>
          <cell r="B1110">
            <v>99</v>
          </cell>
          <cell r="C1110">
            <v>200</v>
          </cell>
          <cell r="D1110" t="str">
            <v>5609</v>
          </cell>
          <cell r="E1110" t="str">
            <v>Q</v>
          </cell>
          <cell r="F1110">
            <v>4</v>
          </cell>
        </row>
        <row r="1111">
          <cell r="A1111" t="str">
            <v>993005609</v>
          </cell>
          <cell r="B1111">
            <v>99</v>
          </cell>
          <cell r="C1111">
            <v>300</v>
          </cell>
          <cell r="D1111" t="str">
            <v>5609</v>
          </cell>
          <cell r="E1111" t="str">
            <v>Q</v>
          </cell>
          <cell r="F1111">
            <v>4</v>
          </cell>
        </row>
        <row r="1112">
          <cell r="A1112" t="str">
            <v>994005609</v>
          </cell>
          <cell r="B1112">
            <v>99</v>
          </cell>
          <cell r="C1112">
            <v>400</v>
          </cell>
          <cell r="D1112" t="str">
            <v>5609</v>
          </cell>
          <cell r="E1112" t="str">
            <v>M</v>
          </cell>
          <cell r="F1112">
            <v>5</v>
          </cell>
        </row>
        <row r="1113">
          <cell r="A1113" t="str">
            <v>995005609</v>
          </cell>
          <cell r="B1113">
            <v>99</v>
          </cell>
          <cell r="C1113">
            <v>500</v>
          </cell>
          <cell r="D1113" t="str">
            <v>5609</v>
          </cell>
          <cell r="E1113" t="str">
            <v>H</v>
          </cell>
          <cell r="F1113">
            <v>2</v>
          </cell>
        </row>
        <row r="1114">
          <cell r="A1114" t="str">
            <v>995015609</v>
          </cell>
          <cell r="B1114">
            <v>99</v>
          </cell>
          <cell r="C1114">
            <v>501</v>
          </cell>
          <cell r="D1114" t="str">
            <v>5609</v>
          </cell>
          <cell r="E1114" t="str">
            <v>Q</v>
          </cell>
          <cell r="F1114">
            <v>2</v>
          </cell>
        </row>
        <row r="1115">
          <cell r="A1115" t="str">
            <v>996005609</v>
          </cell>
          <cell r="B1115">
            <v>99</v>
          </cell>
          <cell r="C1115">
            <v>600</v>
          </cell>
          <cell r="D1115" t="str">
            <v>5609</v>
          </cell>
          <cell r="E1115" t="str">
            <v>M</v>
          </cell>
          <cell r="F1115">
            <v>5</v>
          </cell>
        </row>
        <row r="1116">
          <cell r="A1116" t="str">
            <v>996015609</v>
          </cell>
          <cell r="B1116">
            <v>99</v>
          </cell>
          <cell r="C1116">
            <v>601</v>
          </cell>
          <cell r="D1116" t="str">
            <v>5609</v>
          </cell>
          <cell r="E1116" t="str">
            <v>Q</v>
          </cell>
          <cell r="F1116">
            <v>5</v>
          </cell>
        </row>
        <row r="1117">
          <cell r="A1117" t="str">
            <v>996025609</v>
          </cell>
          <cell r="B1117">
            <v>99</v>
          </cell>
          <cell r="C1117">
            <v>602</v>
          </cell>
          <cell r="D1117" t="str">
            <v>5609</v>
          </cell>
          <cell r="E1117" t="str">
            <v>R</v>
          </cell>
          <cell r="F1117">
            <v>6</v>
          </cell>
        </row>
        <row r="1118">
          <cell r="A1118" t="str">
            <v>996035609</v>
          </cell>
          <cell r="B1118">
            <v>99</v>
          </cell>
          <cell r="C1118">
            <v>603</v>
          </cell>
          <cell r="D1118" t="str">
            <v>5609</v>
          </cell>
          <cell r="E1118" t="str">
            <v>S</v>
          </cell>
          <cell r="F1118">
            <v>6</v>
          </cell>
        </row>
        <row r="1119">
          <cell r="A1119" t="str">
            <v>092005609</v>
          </cell>
          <cell r="B1119" t="str">
            <v>09</v>
          </cell>
          <cell r="C1119">
            <v>200</v>
          </cell>
          <cell r="D1119" t="str">
            <v>5609</v>
          </cell>
          <cell r="E1119" t="str">
            <v>Q</v>
          </cell>
          <cell r="F1119">
            <v>4</v>
          </cell>
        </row>
        <row r="1120">
          <cell r="A1120" t="str">
            <v>093005609</v>
          </cell>
          <cell r="B1120" t="str">
            <v>09</v>
          </cell>
          <cell r="C1120">
            <v>300</v>
          </cell>
          <cell r="D1120" t="str">
            <v>5609</v>
          </cell>
          <cell r="E1120" t="str">
            <v>Q</v>
          </cell>
          <cell r="F1120">
            <v>4</v>
          </cell>
        </row>
        <row r="1121">
          <cell r="A1121" t="str">
            <v>094005609</v>
          </cell>
          <cell r="B1121" t="str">
            <v>09</v>
          </cell>
          <cell r="C1121">
            <v>400</v>
          </cell>
          <cell r="D1121" t="str">
            <v>5609</v>
          </cell>
          <cell r="E1121" t="str">
            <v>M</v>
          </cell>
          <cell r="F1121">
            <v>5</v>
          </cell>
        </row>
        <row r="1122">
          <cell r="A1122" t="str">
            <v>095005609</v>
          </cell>
          <cell r="B1122" t="str">
            <v>09</v>
          </cell>
          <cell r="C1122">
            <v>500</v>
          </cell>
          <cell r="D1122" t="str">
            <v>5609</v>
          </cell>
          <cell r="E1122" t="str">
            <v>H</v>
          </cell>
          <cell r="F1122">
            <v>2</v>
          </cell>
        </row>
        <row r="1123">
          <cell r="A1123" t="str">
            <v>095015609</v>
          </cell>
          <cell r="B1123" t="str">
            <v>09</v>
          </cell>
          <cell r="C1123">
            <v>501</v>
          </cell>
          <cell r="D1123" t="str">
            <v>5609</v>
          </cell>
          <cell r="E1123" t="str">
            <v>Q</v>
          </cell>
          <cell r="F1123">
            <v>2</v>
          </cell>
        </row>
        <row r="1124">
          <cell r="A1124" t="str">
            <v>096005609</v>
          </cell>
          <cell r="B1124" t="str">
            <v>09</v>
          </cell>
          <cell r="C1124">
            <v>600</v>
          </cell>
          <cell r="D1124" t="str">
            <v>5609</v>
          </cell>
          <cell r="E1124" t="str">
            <v>M</v>
          </cell>
          <cell r="F1124">
            <v>5</v>
          </cell>
        </row>
        <row r="1125">
          <cell r="A1125" t="str">
            <v>096015609</v>
          </cell>
          <cell r="B1125" t="str">
            <v>09</v>
          </cell>
          <cell r="C1125">
            <v>601</v>
          </cell>
          <cell r="D1125" t="str">
            <v>5609</v>
          </cell>
          <cell r="E1125" t="str">
            <v>Q</v>
          </cell>
          <cell r="F1125">
            <v>5</v>
          </cell>
        </row>
        <row r="1126">
          <cell r="A1126" t="str">
            <v>096025609</v>
          </cell>
          <cell r="B1126" t="str">
            <v>09</v>
          </cell>
          <cell r="C1126">
            <v>602</v>
          </cell>
          <cell r="D1126" t="str">
            <v>5609</v>
          </cell>
          <cell r="E1126" t="str">
            <v>R</v>
          </cell>
          <cell r="F1126">
            <v>6</v>
          </cell>
        </row>
        <row r="1127">
          <cell r="A1127" t="str">
            <v>096035609</v>
          </cell>
          <cell r="B1127" t="str">
            <v>09</v>
          </cell>
          <cell r="C1127">
            <v>603</v>
          </cell>
          <cell r="D1127" t="str">
            <v>5609</v>
          </cell>
          <cell r="E1127" t="str">
            <v>S</v>
          </cell>
          <cell r="F1127">
            <v>6</v>
          </cell>
        </row>
        <row r="1128">
          <cell r="A1128" t="str">
            <v>992005611</v>
          </cell>
          <cell r="B1128">
            <v>99</v>
          </cell>
          <cell r="C1128">
            <v>200</v>
          </cell>
          <cell r="D1128" t="str">
            <v>5611</v>
          </cell>
          <cell r="E1128" t="str">
            <v>Q</v>
          </cell>
          <cell r="F1128">
            <v>4</v>
          </cell>
        </row>
        <row r="1129">
          <cell r="A1129" t="str">
            <v>993005611</v>
          </cell>
          <cell r="B1129">
            <v>99</v>
          </cell>
          <cell r="C1129">
            <v>300</v>
          </cell>
          <cell r="D1129" t="str">
            <v>5611</v>
          </cell>
          <cell r="E1129" t="str">
            <v>Q</v>
          </cell>
          <cell r="F1129">
            <v>4</v>
          </cell>
        </row>
        <row r="1130">
          <cell r="A1130" t="str">
            <v>994005611</v>
          </cell>
          <cell r="B1130">
            <v>99</v>
          </cell>
          <cell r="C1130">
            <v>400</v>
          </cell>
          <cell r="D1130" t="str">
            <v>5611</v>
          </cell>
          <cell r="E1130" t="str">
            <v>M</v>
          </cell>
          <cell r="F1130">
            <v>5</v>
          </cell>
        </row>
        <row r="1131">
          <cell r="A1131" t="str">
            <v>995005611</v>
          </cell>
          <cell r="B1131">
            <v>99</v>
          </cell>
          <cell r="C1131">
            <v>500</v>
          </cell>
          <cell r="D1131" t="str">
            <v>5611</v>
          </cell>
          <cell r="E1131" t="str">
            <v>H</v>
          </cell>
          <cell r="F1131">
            <v>2</v>
          </cell>
        </row>
        <row r="1132">
          <cell r="A1132" t="str">
            <v>995015611</v>
          </cell>
          <cell r="B1132">
            <v>99</v>
          </cell>
          <cell r="C1132">
            <v>501</v>
          </cell>
          <cell r="D1132" t="str">
            <v>5611</v>
          </cell>
          <cell r="E1132" t="str">
            <v>Q</v>
          </cell>
          <cell r="F1132">
            <v>2</v>
          </cell>
        </row>
        <row r="1133">
          <cell r="A1133" t="str">
            <v>996005611</v>
          </cell>
          <cell r="B1133">
            <v>99</v>
          </cell>
          <cell r="C1133">
            <v>600</v>
          </cell>
          <cell r="D1133" t="str">
            <v>5611</v>
          </cell>
          <cell r="E1133" t="str">
            <v>M</v>
          </cell>
          <cell r="F1133">
            <v>5</v>
          </cell>
        </row>
        <row r="1134">
          <cell r="A1134" t="str">
            <v>996015611</v>
          </cell>
          <cell r="B1134">
            <v>99</v>
          </cell>
          <cell r="C1134">
            <v>601</v>
          </cell>
          <cell r="D1134" t="str">
            <v>5611</v>
          </cell>
          <cell r="E1134" t="str">
            <v>Q</v>
          </cell>
          <cell r="F1134">
            <v>5</v>
          </cell>
        </row>
        <row r="1135">
          <cell r="A1135" t="str">
            <v>996025611</v>
          </cell>
          <cell r="B1135">
            <v>99</v>
          </cell>
          <cell r="C1135">
            <v>602</v>
          </cell>
          <cell r="D1135" t="str">
            <v>5611</v>
          </cell>
          <cell r="E1135" t="str">
            <v>R</v>
          </cell>
          <cell r="F1135">
            <v>6</v>
          </cell>
        </row>
        <row r="1136">
          <cell r="A1136" t="str">
            <v>996035611</v>
          </cell>
          <cell r="B1136">
            <v>99</v>
          </cell>
          <cell r="C1136">
            <v>603</v>
          </cell>
          <cell r="D1136" t="str">
            <v>5611</v>
          </cell>
          <cell r="E1136" t="str">
            <v>S</v>
          </cell>
          <cell r="F1136">
            <v>6</v>
          </cell>
        </row>
        <row r="1137">
          <cell r="A1137" t="str">
            <v>092005611</v>
          </cell>
          <cell r="B1137" t="str">
            <v>09</v>
          </cell>
          <cell r="C1137">
            <v>200</v>
          </cell>
          <cell r="D1137" t="str">
            <v>5611</v>
          </cell>
          <cell r="E1137" t="str">
            <v>Q</v>
          </cell>
          <cell r="F1137">
            <v>4</v>
          </cell>
        </row>
        <row r="1138">
          <cell r="A1138" t="str">
            <v>093005611</v>
          </cell>
          <cell r="B1138" t="str">
            <v>09</v>
          </cell>
          <cell r="C1138">
            <v>300</v>
          </cell>
          <cell r="D1138" t="str">
            <v>5611</v>
          </cell>
          <cell r="E1138" t="str">
            <v>Q</v>
          </cell>
          <cell r="F1138">
            <v>4</v>
          </cell>
        </row>
        <row r="1139">
          <cell r="A1139" t="str">
            <v>094005611</v>
          </cell>
          <cell r="B1139" t="str">
            <v>09</v>
          </cell>
          <cell r="C1139">
            <v>400</v>
          </cell>
          <cell r="D1139" t="str">
            <v>5611</v>
          </cell>
          <cell r="E1139" t="str">
            <v>M</v>
          </cell>
          <cell r="F1139">
            <v>5</v>
          </cell>
        </row>
        <row r="1140">
          <cell r="A1140" t="str">
            <v>095005611</v>
          </cell>
          <cell r="B1140" t="str">
            <v>09</v>
          </cell>
          <cell r="C1140">
            <v>500</v>
          </cell>
          <cell r="D1140" t="str">
            <v>5611</v>
          </cell>
          <cell r="E1140" t="str">
            <v>H</v>
          </cell>
          <cell r="F1140">
            <v>2</v>
          </cell>
        </row>
        <row r="1141">
          <cell r="A1141" t="str">
            <v>095015611</v>
          </cell>
          <cell r="B1141" t="str">
            <v>09</v>
          </cell>
          <cell r="C1141">
            <v>501</v>
          </cell>
          <cell r="D1141" t="str">
            <v>5611</v>
          </cell>
          <cell r="E1141" t="str">
            <v>Q</v>
          </cell>
          <cell r="F1141">
            <v>2</v>
          </cell>
        </row>
        <row r="1142">
          <cell r="A1142" t="str">
            <v>096005611</v>
          </cell>
          <cell r="B1142" t="str">
            <v>09</v>
          </cell>
          <cell r="C1142">
            <v>600</v>
          </cell>
          <cell r="D1142" t="str">
            <v>5611</v>
          </cell>
          <cell r="E1142" t="str">
            <v>M</v>
          </cell>
          <cell r="F1142">
            <v>5</v>
          </cell>
        </row>
        <row r="1143">
          <cell r="A1143" t="str">
            <v>096015611</v>
          </cell>
          <cell r="B1143" t="str">
            <v>09</v>
          </cell>
          <cell r="C1143">
            <v>601</v>
          </cell>
          <cell r="D1143" t="str">
            <v>5611</v>
          </cell>
          <cell r="E1143" t="str">
            <v>Q</v>
          </cell>
          <cell r="F1143">
            <v>5</v>
          </cell>
        </row>
        <row r="1144">
          <cell r="A1144" t="str">
            <v>096025611</v>
          </cell>
          <cell r="B1144" t="str">
            <v>09</v>
          </cell>
          <cell r="C1144">
            <v>602</v>
          </cell>
          <cell r="D1144" t="str">
            <v>5611</v>
          </cell>
          <cell r="E1144" t="str">
            <v>R</v>
          </cell>
          <cell r="F1144">
            <v>6</v>
          </cell>
        </row>
        <row r="1145">
          <cell r="A1145" t="str">
            <v>096035611</v>
          </cell>
          <cell r="B1145" t="str">
            <v>09</v>
          </cell>
          <cell r="C1145">
            <v>603</v>
          </cell>
          <cell r="D1145" t="str">
            <v>5611</v>
          </cell>
          <cell r="E1145" t="str">
            <v>S</v>
          </cell>
          <cell r="F1145">
            <v>6</v>
          </cell>
        </row>
        <row r="1146">
          <cell r="A1146" t="str">
            <v>992005612</v>
          </cell>
          <cell r="B1146">
            <v>99</v>
          </cell>
          <cell r="C1146">
            <v>200</v>
          </cell>
          <cell r="D1146" t="str">
            <v>5612</v>
          </cell>
          <cell r="E1146" t="str">
            <v>Q</v>
          </cell>
          <cell r="F1146">
            <v>4</v>
          </cell>
        </row>
        <row r="1147">
          <cell r="A1147" t="str">
            <v>993005612</v>
          </cell>
          <cell r="B1147">
            <v>99</v>
          </cell>
          <cell r="C1147">
            <v>300</v>
          </cell>
          <cell r="D1147" t="str">
            <v>5612</v>
          </cell>
          <cell r="E1147" t="str">
            <v>Q</v>
          </cell>
          <cell r="F1147">
            <v>4</v>
          </cell>
        </row>
        <row r="1148">
          <cell r="A1148" t="str">
            <v>994005612</v>
          </cell>
          <cell r="B1148">
            <v>99</v>
          </cell>
          <cell r="C1148">
            <v>400</v>
          </cell>
          <cell r="D1148" t="str">
            <v>5612</v>
          </cell>
          <cell r="E1148" t="str">
            <v>M</v>
          </cell>
          <cell r="F1148">
            <v>5</v>
          </cell>
        </row>
        <row r="1149">
          <cell r="A1149" t="str">
            <v>995005612</v>
          </cell>
          <cell r="B1149">
            <v>99</v>
          </cell>
          <cell r="C1149">
            <v>500</v>
          </cell>
          <cell r="D1149" t="str">
            <v>5612</v>
          </cell>
          <cell r="E1149" t="str">
            <v>H</v>
          </cell>
          <cell r="F1149">
            <v>2</v>
          </cell>
        </row>
        <row r="1150">
          <cell r="A1150" t="str">
            <v>995015612</v>
          </cell>
          <cell r="B1150">
            <v>99</v>
          </cell>
          <cell r="C1150">
            <v>501</v>
          </cell>
          <cell r="D1150" t="str">
            <v>5612</v>
          </cell>
          <cell r="E1150" t="str">
            <v>Q</v>
          </cell>
          <cell r="F1150">
            <v>2</v>
          </cell>
        </row>
        <row r="1151">
          <cell r="A1151" t="str">
            <v>996005612</v>
          </cell>
          <cell r="B1151">
            <v>99</v>
          </cell>
          <cell r="C1151">
            <v>600</v>
          </cell>
          <cell r="D1151" t="str">
            <v>5612</v>
          </cell>
          <cell r="E1151" t="str">
            <v>M</v>
          </cell>
          <cell r="F1151">
            <v>5</v>
          </cell>
        </row>
        <row r="1152">
          <cell r="A1152" t="str">
            <v>996015612</v>
          </cell>
          <cell r="B1152">
            <v>99</v>
          </cell>
          <cell r="C1152">
            <v>601</v>
          </cell>
          <cell r="D1152" t="str">
            <v>5612</v>
          </cell>
          <cell r="E1152" t="str">
            <v>Q</v>
          </cell>
          <cell r="F1152">
            <v>5</v>
          </cell>
        </row>
        <row r="1153">
          <cell r="A1153" t="str">
            <v>996025612</v>
          </cell>
          <cell r="B1153">
            <v>99</v>
          </cell>
          <cell r="C1153">
            <v>602</v>
          </cell>
          <cell r="D1153" t="str">
            <v>5612</v>
          </cell>
          <cell r="E1153" t="str">
            <v>R</v>
          </cell>
          <cell r="F1153">
            <v>6</v>
          </cell>
        </row>
        <row r="1154">
          <cell r="A1154" t="str">
            <v>996035612</v>
          </cell>
          <cell r="B1154">
            <v>99</v>
          </cell>
          <cell r="C1154">
            <v>603</v>
          </cell>
          <cell r="D1154" t="str">
            <v>5612</v>
          </cell>
          <cell r="E1154" t="str">
            <v>S</v>
          </cell>
          <cell r="F1154">
            <v>6</v>
          </cell>
        </row>
        <row r="1155">
          <cell r="A1155" t="str">
            <v>092005612</v>
          </cell>
          <cell r="B1155" t="str">
            <v>09</v>
          </cell>
          <cell r="C1155">
            <v>200</v>
          </cell>
          <cell r="D1155" t="str">
            <v>5612</v>
          </cell>
          <cell r="E1155" t="str">
            <v>Q</v>
          </cell>
          <cell r="F1155">
            <v>4</v>
          </cell>
        </row>
        <row r="1156">
          <cell r="A1156" t="str">
            <v>093005612</v>
          </cell>
          <cell r="B1156" t="str">
            <v>09</v>
          </cell>
          <cell r="C1156">
            <v>300</v>
          </cell>
          <cell r="D1156" t="str">
            <v>5612</v>
          </cell>
          <cell r="E1156" t="str">
            <v>Q</v>
          </cell>
          <cell r="F1156">
            <v>4</v>
          </cell>
        </row>
        <row r="1157">
          <cell r="A1157" t="str">
            <v>094005612</v>
          </cell>
          <cell r="B1157" t="str">
            <v>09</v>
          </cell>
          <cell r="C1157">
            <v>400</v>
          </cell>
          <cell r="D1157" t="str">
            <v>5612</v>
          </cell>
          <cell r="E1157" t="str">
            <v>M</v>
          </cell>
          <cell r="F1157">
            <v>5</v>
          </cell>
        </row>
        <row r="1158">
          <cell r="A1158" t="str">
            <v>095005612</v>
          </cell>
          <cell r="B1158" t="str">
            <v>09</v>
          </cell>
          <cell r="C1158">
            <v>500</v>
          </cell>
          <cell r="D1158" t="str">
            <v>5612</v>
          </cell>
          <cell r="E1158" t="str">
            <v>H</v>
          </cell>
          <cell r="F1158">
            <v>2</v>
          </cell>
        </row>
        <row r="1159">
          <cell r="A1159" t="str">
            <v>095015612</v>
          </cell>
          <cell r="B1159" t="str">
            <v>09</v>
          </cell>
          <cell r="C1159">
            <v>501</v>
          </cell>
          <cell r="D1159" t="str">
            <v>5612</v>
          </cell>
          <cell r="E1159" t="str">
            <v>Q</v>
          </cell>
          <cell r="F1159">
            <v>2</v>
          </cell>
        </row>
        <row r="1160">
          <cell r="A1160" t="str">
            <v>096005612</v>
          </cell>
          <cell r="B1160" t="str">
            <v>09</v>
          </cell>
          <cell r="C1160">
            <v>600</v>
          </cell>
          <cell r="D1160" t="str">
            <v>5612</v>
          </cell>
          <cell r="E1160" t="str">
            <v>M</v>
          </cell>
          <cell r="F1160">
            <v>5</v>
          </cell>
        </row>
        <row r="1161">
          <cell r="A1161" t="str">
            <v>096015612</v>
          </cell>
          <cell r="B1161" t="str">
            <v>09</v>
          </cell>
          <cell r="C1161">
            <v>601</v>
          </cell>
          <cell r="D1161" t="str">
            <v>5612</v>
          </cell>
          <cell r="E1161" t="str">
            <v>Q</v>
          </cell>
          <cell r="F1161">
            <v>5</v>
          </cell>
        </row>
        <row r="1162">
          <cell r="A1162" t="str">
            <v>096025612</v>
          </cell>
          <cell r="B1162" t="str">
            <v>09</v>
          </cell>
          <cell r="C1162">
            <v>602</v>
          </cell>
          <cell r="D1162" t="str">
            <v>5612</v>
          </cell>
          <cell r="E1162" t="str">
            <v>R</v>
          </cell>
          <cell r="F1162">
            <v>6</v>
          </cell>
        </row>
        <row r="1163">
          <cell r="A1163" t="str">
            <v>096035612</v>
          </cell>
          <cell r="B1163" t="str">
            <v>09</v>
          </cell>
          <cell r="C1163">
            <v>603</v>
          </cell>
          <cell r="D1163" t="str">
            <v>5612</v>
          </cell>
          <cell r="E1163" t="str">
            <v>S</v>
          </cell>
          <cell r="F1163">
            <v>6</v>
          </cell>
        </row>
        <row r="1164">
          <cell r="A1164" t="str">
            <v>992005616</v>
          </cell>
          <cell r="B1164">
            <v>99</v>
          </cell>
          <cell r="C1164">
            <v>200</v>
          </cell>
          <cell r="D1164" t="str">
            <v>5616</v>
          </cell>
          <cell r="E1164" t="str">
            <v>Q</v>
          </cell>
          <cell r="F1164">
            <v>4</v>
          </cell>
        </row>
        <row r="1165">
          <cell r="A1165" t="str">
            <v>993005616</v>
          </cell>
          <cell r="B1165">
            <v>99</v>
          </cell>
          <cell r="C1165">
            <v>300</v>
          </cell>
          <cell r="D1165" t="str">
            <v>5616</v>
          </cell>
          <cell r="E1165" t="str">
            <v>Q</v>
          </cell>
          <cell r="F1165">
            <v>4</v>
          </cell>
        </row>
        <row r="1166">
          <cell r="A1166" t="str">
            <v>994005616</v>
          </cell>
          <cell r="B1166">
            <v>99</v>
          </cell>
          <cell r="C1166">
            <v>400</v>
          </cell>
          <cell r="D1166" t="str">
            <v>5616</v>
          </cell>
          <cell r="E1166" t="str">
            <v>M</v>
          </cell>
          <cell r="F1166">
            <v>5</v>
          </cell>
        </row>
        <row r="1167">
          <cell r="A1167" t="str">
            <v>995005616</v>
          </cell>
          <cell r="B1167">
            <v>99</v>
          </cell>
          <cell r="C1167">
            <v>500</v>
          </cell>
          <cell r="D1167" t="str">
            <v>5616</v>
          </cell>
          <cell r="E1167" t="str">
            <v>H</v>
          </cell>
          <cell r="F1167">
            <v>2</v>
          </cell>
        </row>
        <row r="1168">
          <cell r="A1168" t="str">
            <v>995015616</v>
          </cell>
          <cell r="B1168">
            <v>99</v>
          </cell>
          <cell r="C1168">
            <v>501</v>
          </cell>
          <cell r="D1168" t="str">
            <v>5616</v>
          </cell>
          <cell r="E1168" t="str">
            <v>Q</v>
          </cell>
          <cell r="F1168">
            <v>2</v>
          </cell>
        </row>
        <row r="1169">
          <cell r="A1169" t="str">
            <v>996005616</v>
          </cell>
          <cell r="B1169">
            <v>99</v>
          </cell>
          <cell r="C1169">
            <v>600</v>
          </cell>
          <cell r="D1169" t="str">
            <v>5616</v>
          </cell>
          <cell r="E1169" t="str">
            <v>M</v>
          </cell>
          <cell r="F1169">
            <v>5</v>
          </cell>
        </row>
        <row r="1170">
          <cell r="A1170" t="str">
            <v>996015616</v>
          </cell>
          <cell r="B1170">
            <v>99</v>
          </cell>
          <cell r="C1170">
            <v>601</v>
          </cell>
          <cell r="D1170" t="str">
            <v>5616</v>
          </cell>
          <cell r="E1170" t="str">
            <v>Q</v>
          </cell>
          <cell r="F1170">
            <v>5</v>
          </cell>
        </row>
        <row r="1171">
          <cell r="A1171" t="str">
            <v>996025616</v>
          </cell>
          <cell r="B1171">
            <v>99</v>
          </cell>
          <cell r="C1171">
            <v>602</v>
          </cell>
          <cell r="D1171" t="str">
            <v>5616</v>
          </cell>
          <cell r="E1171" t="str">
            <v>R</v>
          </cell>
          <cell r="F1171">
            <v>6</v>
          </cell>
        </row>
        <row r="1172">
          <cell r="A1172" t="str">
            <v>996035616</v>
          </cell>
          <cell r="B1172">
            <v>99</v>
          </cell>
          <cell r="C1172">
            <v>603</v>
          </cell>
          <cell r="D1172" t="str">
            <v>5616</v>
          </cell>
          <cell r="E1172" t="str">
            <v>S</v>
          </cell>
          <cell r="F1172">
            <v>6</v>
          </cell>
        </row>
        <row r="1173">
          <cell r="A1173" t="str">
            <v>092005616</v>
          </cell>
          <cell r="B1173" t="str">
            <v>09</v>
          </cell>
          <cell r="C1173">
            <v>200</v>
          </cell>
          <cell r="D1173" t="str">
            <v>5616</v>
          </cell>
          <cell r="E1173" t="str">
            <v>Q</v>
          </cell>
          <cell r="F1173">
            <v>4</v>
          </cell>
        </row>
        <row r="1174">
          <cell r="A1174" t="str">
            <v>093005616</v>
          </cell>
          <cell r="B1174" t="str">
            <v>09</v>
          </cell>
          <cell r="C1174">
            <v>300</v>
          </cell>
          <cell r="D1174" t="str">
            <v>5616</v>
          </cell>
          <cell r="E1174" t="str">
            <v>Q</v>
          </cell>
          <cell r="F1174">
            <v>4</v>
          </cell>
        </row>
        <row r="1175">
          <cell r="A1175" t="str">
            <v>094005616</v>
          </cell>
          <cell r="B1175" t="str">
            <v>09</v>
          </cell>
          <cell r="C1175">
            <v>400</v>
          </cell>
          <cell r="D1175" t="str">
            <v>5616</v>
          </cell>
          <cell r="E1175" t="str">
            <v>M</v>
          </cell>
          <cell r="F1175">
            <v>5</v>
          </cell>
        </row>
        <row r="1176">
          <cell r="A1176" t="str">
            <v>095005616</v>
          </cell>
          <cell r="B1176" t="str">
            <v>09</v>
          </cell>
          <cell r="C1176">
            <v>500</v>
          </cell>
          <cell r="D1176" t="str">
            <v>5616</v>
          </cell>
          <cell r="E1176" t="str">
            <v>H</v>
          </cell>
          <cell r="F1176">
            <v>2</v>
          </cell>
        </row>
        <row r="1177">
          <cell r="A1177" t="str">
            <v>095015616</v>
          </cell>
          <cell r="B1177" t="str">
            <v>09</v>
          </cell>
          <cell r="C1177">
            <v>501</v>
          </cell>
          <cell r="D1177" t="str">
            <v>5616</v>
          </cell>
          <cell r="E1177" t="str">
            <v>Q</v>
          </cell>
          <cell r="F1177">
            <v>2</v>
          </cell>
        </row>
        <row r="1178">
          <cell r="A1178" t="str">
            <v>096005616</v>
          </cell>
          <cell r="B1178" t="str">
            <v>09</v>
          </cell>
          <cell r="C1178">
            <v>600</v>
          </cell>
          <cell r="D1178" t="str">
            <v>5616</v>
          </cell>
          <cell r="E1178" t="str">
            <v>M</v>
          </cell>
          <cell r="F1178">
            <v>5</v>
          </cell>
        </row>
        <row r="1179">
          <cell r="A1179" t="str">
            <v>096015616</v>
          </cell>
          <cell r="B1179" t="str">
            <v>09</v>
          </cell>
          <cell r="C1179">
            <v>601</v>
          </cell>
          <cell r="D1179" t="str">
            <v>5616</v>
          </cell>
          <cell r="E1179" t="str">
            <v>Q</v>
          </cell>
          <cell r="F1179">
            <v>5</v>
          </cell>
        </row>
        <row r="1180">
          <cell r="A1180" t="str">
            <v>096025616</v>
          </cell>
          <cell r="B1180" t="str">
            <v>09</v>
          </cell>
          <cell r="C1180">
            <v>602</v>
          </cell>
          <cell r="D1180" t="str">
            <v>5616</v>
          </cell>
          <cell r="E1180" t="str">
            <v>R</v>
          </cell>
          <cell r="F1180">
            <v>6</v>
          </cell>
        </row>
        <row r="1181">
          <cell r="A1181" t="str">
            <v>096035616</v>
          </cell>
          <cell r="B1181" t="str">
            <v>09</v>
          </cell>
          <cell r="C1181">
            <v>603</v>
          </cell>
          <cell r="D1181" t="str">
            <v>5616</v>
          </cell>
          <cell r="E1181" t="str">
            <v>S</v>
          </cell>
          <cell r="F1181">
            <v>6</v>
          </cell>
        </row>
        <row r="1182">
          <cell r="A1182" t="str">
            <v>992005617</v>
          </cell>
          <cell r="B1182">
            <v>99</v>
          </cell>
          <cell r="C1182">
            <v>200</v>
          </cell>
          <cell r="D1182" t="str">
            <v>5617</v>
          </cell>
          <cell r="E1182" t="str">
            <v>Q</v>
          </cell>
          <cell r="F1182">
            <v>4</v>
          </cell>
        </row>
        <row r="1183">
          <cell r="A1183" t="str">
            <v>993005617</v>
          </cell>
          <cell r="B1183">
            <v>99</v>
          </cell>
          <cell r="C1183">
            <v>300</v>
          </cell>
          <cell r="D1183" t="str">
            <v>5617</v>
          </cell>
          <cell r="E1183" t="str">
            <v>Q</v>
          </cell>
          <cell r="F1183">
            <v>4</v>
          </cell>
        </row>
        <row r="1184">
          <cell r="A1184" t="str">
            <v>994005617</v>
          </cell>
          <cell r="B1184">
            <v>99</v>
          </cell>
          <cell r="C1184">
            <v>400</v>
          </cell>
          <cell r="D1184" t="str">
            <v>5617</v>
          </cell>
          <cell r="E1184" t="str">
            <v>M</v>
          </cell>
          <cell r="F1184">
            <v>5</v>
          </cell>
        </row>
        <row r="1185">
          <cell r="A1185" t="str">
            <v>995005617</v>
          </cell>
          <cell r="B1185">
            <v>99</v>
          </cell>
          <cell r="C1185">
            <v>500</v>
          </cell>
          <cell r="D1185" t="str">
            <v>5617</v>
          </cell>
          <cell r="E1185" t="str">
            <v>H</v>
          </cell>
          <cell r="F1185">
            <v>2</v>
          </cell>
        </row>
        <row r="1186">
          <cell r="A1186" t="str">
            <v>995015617</v>
          </cell>
          <cell r="B1186">
            <v>99</v>
          </cell>
          <cell r="C1186">
            <v>501</v>
          </cell>
          <cell r="D1186" t="str">
            <v>5617</v>
          </cell>
          <cell r="E1186" t="str">
            <v>Q</v>
          </cell>
          <cell r="F1186">
            <v>2</v>
          </cell>
        </row>
        <row r="1187">
          <cell r="A1187" t="str">
            <v>996005617</v>
          </cell>
          <cell r="B1187">
            <v>99</v>
          </cell>
          <cell r="C1187">
            <v>600</v>
          </cell>
          <cell r="D1187" t="str">
            <v>5617</v>
          </cell>
          <cell r="E1187" t="str">
            <v>M</v>
          </cell>
          <cell r="F1187">
            <v>5</v>
          </cell>
        </row>
        <row r="1188">
          <cell r="A1188" t="str">
            <v>996015617</v>
          </cell>
          <cell r="B1188">
            <v>99</v>
          </cell>
          <cell r="C1188">
            <v>601</v>
          </cell>
          <cell r="D1188" t="str">
            <v>5617</v>
          </cell>
          <cell r="E1188" t="str">
            <v>Q</v>
          </cell>
          <cell r="F1188">
            <v>5</v>
          </cell>
        </row>
        <row r="1189">
          <cell r="A1189" t="str">
            <v>996025617</v>
          </cell>
          <cell r="B1189">
            <v>99</v>
          </cell>
          <cell r="C1189">
            <v>602</v>
          </cell>
          <cell r="D1189" t="str">
            <v>5617</v>
          </cell>
          <cell r="E1189" t="str">
            <v>R</v>
          </cell>
          <cell r="F1189">
            <v>6</v>
          </cell>
        </row>
        <row r="1190">
          <cell r="A1190" t="str">
            <v>996035617</v>
          </cell>
          <cell r="B1190">
            <v>99</v>
          </cell>
          <cell r="C1190">
            <v>603</v>
          </cell>
          <cell r="D1190" t="str">
            <v>5617</v>
          </cell>
          <cell r="E1190" t="str">
            <v>S</v>
          </cell>
          <cell r="F1190">
            <v>6</v>
          </cell>
        </row>
        <row r="1191">
          <cell r="A1191" t="str">
            <v>092005617</v>
          </cell>
          <cell r="B1191" t="str">
            <v>09</v>
          </cell>
          <cell r="C1191">
            <v>200</v>
          </cell>
          <cell r="D1191" t="str">
            <v>5617</v>
          </cell>
          <cell r="E1191" t="str">
            <v>Q</v>
          </cell>
          <cell r="F1191">
            <v>4</v>
          </cell>
        </row>
        <row r="1192">
          <cell r="A1192" t="str">
            <v>093005617</v>
          </cell>
          <cell r="B1192" t="str">
            <v>09</v>
          </cell>
          <cell r="C1192">
            <v>300</v>
          </cell>
          <cell r="D1192" t="str">
            <v>5617</v>
          </cell>
          <cell r="E1192" t="str">
            <v>Q</v>
          </cell>
          <cell r="F1192">
            <v>4</v>
          </cell>
        </row>
        <row r="1193">
          <cell r="A1193" t="str">
            <v>094005617</v>
          </cell>
          <cell r="B1193" t="str">
            <v>09</v>
          </cell>
          <cell r="C1193">
            <v>400</v>
          </cell>
          <cell r="D1193" t="str">
            <v>5617</v>
          </cell>
          <cell r="E1193" t="str">
            <v>M</v>
          </cell>
          <cell r="F1193">
            <v>5</v>
          </cell>
        </row>
        <row r="1194">
          <cell r="A1194" t="str">
            <v>095005617</v>
          </cell>
          <cell r="B1194" t="str">
            <v>09</v>
          </cell>
          <cell r="C1194">
            <v>500</v>
          </cell>
          <cell r="D1194" t="str">
            <v>5617</v>
          </cell>
          <cell r="E1194" t="str">
            <v>H</v>
          </cell>
          <cell r="F1194">
            <v>2</v>
          </cell>
        </row>
        <row r="1195">
          <cell r="A1195" t="str">
            <v>095015617</v>
          </cell>
          <cell r="B1195" t="str">
            <v>09</v>
          </cell>
          <cell r="C1195">
            <v>501</v>
          </cell>
          <cell r="D1195" t="str">
            <v>5617</v>
          </cell>
          <cell r="E1195" t="str">
            <v>Q</v>
          </cell>
          <cell r="F1195">
            <v>2</v>
          </cell>
        </row>
        <row r="1196">
          <cell r="A1196" t="str">
            <v>096005617</v>
          </cell>
          <cell r="B1196" t="str">
            <v>09</v>
          </cell>
          <cell r="C1196">
            <v>600</v>
          </cell>
          <cell r="D1196" t="str">
            <v>5617</v>
          </cell>
          <cell r="E1196" t="str">
            <v>M</v>
          </cell>
          <cell r="F1196">
            <v>5</v>
          </cell>
        </row>
        <row r="1197">
          <cell r="A1197" t="str">
            <v>096015617</v>
          </cell>
          <cell r="B1197" t="str">
            <v>09</v>
          </cell>
          <cell r="C1197">
            <v>601</v>
          </cell>
          <cell r="D1197" t="str">
            <v>5617</v>
          </cell>
          <cell r="E1197" t="str">
            <v>Q</v>
          </cell>
          <cell r="F1197">
            <v>5</v>
          </cell>
        </row>
        <row r="1198">
          <cell r="A1198" t="str">
            <v>096025617</v>
          </cell>
          <cell r="B1198" t="str">
            <v>09</v>
          </cell>
          <cell r="C1198">
            <v>602</v>
          </cell>
          <cell r="D1198" t="str">
            <v>5617</v>
          </cell>
          <cell r="E1198" t="str">
            <v>R</v>
          </cell>
          <cell r="F1198">
            <v>6</v>
          </cell>
        </row>
        <row r="1199">
          <cell r="A1199" t="str">
            <v>096035617</v>
          </cell>
          <cell r="B1199" t="str">
            <v>09</v>
          </cell>
          <cell r="C1199">
            <v>603</v>
          </cell>
          <cell r="D1199" t="str">
            <v>5617</v>
          </cell>
          <cell r="E1199" t="str">
            <v>S</v>
          </cell>
          <cell r="F1199">
            <v>6</v>
          </cell>
        </row>
        <row r="1200">
          <cell r="A1200" t="str">
            <v>992005618</v>
          </cell>
          <cell r="B1200">
            <v>99</v>
          </cell>
          <cell r="C1200">
            <v>200</v>
          </cell>
          <cell r="D1200" t="str">
            <v>5618</v>
          </cell>
          <cell r="E1200" t="str">
            <v>Q</v>
          </cell>
          <cell r="F1200">
            <v>4</v>
          </cell>
        </row>
        <row r="1201">
          <cell r="A1201" t="str">
            <v>993005618</v>
          </cell>
          <cell r="B1201">
            <v>99</v>
          </cell>
          <cell r="C1201">
            <v>300</v>
          </cell>
          <cell r="D1201" t="str">
            <v>5618</v>
          </cell>
          <cell r="E1201" t="str">
            <v>Q</v>
          </cell>
          <cell r="F1201">
            <v>4</v>
          </cell>
        </row>
        <row r="1202">
          <cell r="A1202" t="str">
            <v>994005618</v>
          </cell>
          <cell r="B1202">
            <v>99</v>
          </cell>
          <cell r="C1202">
            <v>400</v>
          </cell>
          <cell r="D1202" t="str">
            <v>5618</v>
          </cell>
          <cell r="E1202" t="str">
            <v>M</v>
          </cell>
          <cell r="F1202">
            <v>5</v>
          </cell>
        </row>
        <row r="1203">
          <cell r="A1203" t="str">
            <v>995005618</v>
          </cell>
          <cell r="B1203">
            <v>99</v>
          </cell>
          <cell r="C1203">
            <v>500</v>
          </cell>
          <cell r="D1203" t="str">
            <v>5618</v>
          </cell>
          <cell r="E1203" t="str">
            <v>H</v>
          </cell>
          <cell r="F1203">
            <v>2</v>
          </cell>
        </row>
        <row r="1204">
          <cell r="A1204" t="str">
            <v>995015618</v>
          </cell>
          <cell r="B1204">
            <v>99</v>
          </cell>
          <cell r="C1204">
            <v>501</v>
          </cell>
          <cell r="D1204" t="str">
            <v>5618</v>
          </cell>
          <cell r="E1204" t="str">
            <v>Q</v>
          </cell>
          <cell r="F1204">
            <v>2</v>
          </cell>
        </row>
        <row r="1205">
          <cell r="A1205" t="str">
            <v>996005618</v>
          </cell>
          <cell r="B1205">
            <v>99</v>
          </cell>
          <cell r="C1205">
            <v>600</v>
          </cell>
          <cell r="D1205" t="str">
            <v>5618</v>
          </cell>
          <cell r="E1205" t="str">
            <v>M</v>
          </cell>
          <cell r="F1205">
            <v>5</v>
          </cell>
        </row>
        <row r="1206">
          <cell r="A1206" t="str">
            <v>996015618</v>
          </cell>
          <cell r="B1206">
            <v>99</v>
          </cell>
          <cell r="C1206">
            <v>601</v>
          </cell>
          <cell r="D1206" t="str">
            <v>5618</v>
          </cell>
          <cell r="E1206" t="str">
            <v>Q</v>
          </cell>
          <cell r="F1206">
            <v>5</v>
          </cell>
        </row>
        <row r="1207">
          <cell r="A1207" t="str">
            <v>996025618</v>
          </cell>
          <cell r="B1207">
            <v>99</v>
          </cell>
          <cell r="C1207">
            <v>602</v>
          </cell>
          <cell r="D1207" t="str">
            <v>5618</v>
          </cell>
          <cell r="E1207" t="str">
            <v>R</v>
          </cell>
          <cell r="F1207">
            <v>6</v>
          </cell>
        </row>
        <row r="1208">
          <cell r="A1208" t="str">
            <v>996035618</v>
          </cell>
          <cell r="B1208">
            <v>99</v>
          </cell>
          <cell r="C1208">
            <v>603</v>
          </cell>
          <cell r="D1208" t="str">
            <v>5618</v>
          </cell>
          <cell r="E1208" t="str">
            <v>S</v>
          </cell>
          <cell r="F1208">
            <v>6</v>
          </cell>
        </row>
        <row r="1209">
          <cell r="A1209" t="str">
            <v>092005618</v>
          </cell>
          <cell r="B1209" t="str">
            <v>09</v>
          </cell>
          <cell r="C1209">
            <v>200</v>
          </cell>
          <cell r="D1209" t="str">
            <v>5618</v>
          </cell>
          <cell r="E1209" t="str">
            <v>Q</v>
          </cell>
          <cell r="F1209">
            <v>4</v>
          </cell>
        </row>
        <row r="1210">
          <cell r="A1210" t="str">
            <v>093005618</v>
          </cell>
          <cell r="B1210" t="str">
            <v>09</v>
          </cell>
          <cell r="C1210">
            <v>300</v>
          </cell>
          <cell r="D1210" t="str">
            <v>5618</v>
          </cell>
          <cell r="E1210" t="str">
            <v>Q</v>
          </cell>
          <cell r="F1210">
            <v>4</v>
          </cell>
        </row>
        <row r="1211">
          <cell r="A1211" t="str">
            <v>094005618</v>
          </cell>
          <cell r="B1211" t="str">
            <v>09</v>
          </cell>
          <cell r="C1211">
            <v>400</v>
          </cell>
          <cell r="D1211" t="str">
            <v>5618</v>
          </cell>
          <cell r="E1211" t="str">
            <v>M</v>
          </cell>
          <cell r="F1211">
            <v>5</v>
          </cell>
        </row>
        <row r="1212">
          <cell r="A1212" t="str">
            <v>095005618</v>
          </cell>
          <cell r="B1212" t="str">
            <v>09</v>
          </cell>
          <cell r="C1212">
            <v>500</v>
          </cell>
          <cell r="D1212" t="str">
            <v>5618</v>
          </cell>
          <cell r="E1212" t="str">
            <v>H</v>
          </cell>
          <cell r="F1212">
            <v>2</v>
          </cell>
        </row>
        <row r="1213">
          <cell r="A1213" t="str">
            <v>095015618</v>
          </cell>
          <cell r="B1213" t="str">
            <v>09</v>
          </cell>
          <cell r="C1213">
            <v>501</v>
          </cell>
          <cell r="D1213" t="str">
            <v>5618</v>
          </cell>
          <cell r="E1213" t="str">
            <v>Q</v>
          </cell>
          <cell r="F1213">
            <v>2</v>
          </cell>
        </row>
        <row r="1214">
          <cell r="A1214" t="str">
            <v>096005618</v>
          </cell>
          <cell r="B1214" t="str">
            <v>09</v>
          </cell>
          <cell r="C1214">
            <v>600</v>
          </cell>
          <cell r="D1214" t="str">
            <v>5618</v>
          </cell>
          <cell r="E1214" t="str">
            <v>M</v>
          </cell>
          <cell r="F1214">
            <v>5</v>
          </cell>
        </row>
        <row r="1215">
          <cell r="A1215" t="str">
            <v>096015618</v>
          </cell>
          <cell r="B1215" t="str">
            <v>09</v>
          </cell>
          <cell r="C1215">
            <v>601</v>
          </cell>
          <cell r="D1215" t="str">
            <v>5618</v>
          </cell>
          <cell r="E1215" t="str">
            <v>Q</v>
          </cell>
          <cell r="F1215">
            <v>5</v>
          </cell>
        </row>
        <row r="1216">
          <cell r="A1216" t="str">
            <v>096025618</v>
          </cell>
          <cell r="B1216" t="str">
            <v>09</v>
          </cell>
          <cell r="C1216">
            <v>602</v>
          </cell>
          <cell r="D1216" t="str">
            <v>5618</v>
          </cell>
          <cell r="E1216" t="str">
            <v>R</v>
          </cell>
          <cell r="F1216">
            <v>6</v>
          </cell>
        </row>
        <row r="1217">
          <cell r="A1217" t="str">
            <v>096035618</v>
          </cell>
          <cell r="B1217" t="str">
            <v>09</v>
          </cell>
          <cell r="C1217">
            <v>603</v>
          </cell>
          <cell r="D1217" t="str">
            <v>5618</v>
          </cell>
          <cell r="E1217" t="str">
            <v>S</v>
          </cell>
          <cell r="F1217">
            <v>6</v>
          </cell>
        </row>
        <row r="1218">
          <cell r="A1218" t="str">
            <v>992005640</v>
          </cell>
          <cell r="B1218">
            <v>99</v>
          </cell>
          <cell r="C1218">
            <v>200</v>
          </cell>
          <cell r="D1218" t="str">
            <v>5640</v>
          </cell>
          <cell r="E1218" t="str">
            <v>Q</v>
          </cell>
          <cell r="F1218">
            <v>4</v>
          </cell>
        </row>
        <row r="1219">
          <cell r="A1219" t="str">
            <v>993005640</v>
          </cell>
          <cell r="B1219">
            <v>99</v>
          </cell>
          <cell r="C1219">
            <v>300</v>
          </cell>
          <cell r="D1219" t="str">
            <v>5640</v>
          </cell>
          <cell r="E1219" t="str">
            <v>Q</v>
          </cell>
          <cell r="F1219">
            <v>4</v>
          </cell>
        </row>
        <row r="1220">
          <cell r="A1220" t="str">
            <v>994005640</v>
          </cell>
          <cell r="B1220">
            <v>99</v>
          </cell>
          <cell r="C1220">
            <v>400</v>
          </cell>
          <cell r="D1220" t="str">
            <v>5640</v>
          </cell>
          <cell r="E1220" t="str">
            <v>M</v>
          </cell>
          <cell r="F1220">
            <v>5</v>
          </cell>
        </row>
        <row r="1221">
          <cell r="A1221" t="str">
            <v>995005640</v>
          </cell>
          <cell r="B1221">
            <v>99</v>
          </cell>
          <cell r="C1221">
            <v>500</v>
          </cell>
          <cell r="D1221" t="str">
            <v>5640</v>
          </cell>
          <cell r="E1221" t="str">
            <v>H</v>
          </cell>
          <cell r="F1221">
            <v>2</v>
          </cell>
        </row>
        <row r="1222">
          <cell r="A1222" t="str">
            <v>995015640</v>
          </cell>
          <cell r="B1222">
            <v>99</v>
          </cell>
          <cell r="C1222">
            <v>501</v>
          </cell>
          <cell r="D1222" t="str">
            <v>5640</v>
          </cell>
          <cell r="E1222" t="str">
            <v>Q</v>
          </cell>
          <cell r="F1222">
            <v>2</v>
          </cell>
        </row>
        <row r="1223">
          <cell r="A1223" t="str">
            <v>996005640</v>
          </cell>
          <cell r="B1223">
            <v>99</v>
          </cell>
          <cell r="C1223">
            <v>600</v>
          </cell>
          <cell r="D1223" t="str">
            <v>5640</v>
          </cell>
          <cell r="E1223" t="str">
            <v>M</v>
          </cell>
          <cell r="F1223">
            <v>5</v>
          </cell>
        </row>
        <row r="1224">
          <cell r="A1224" t="str">
            <v>996015640</v>
          </cell>
          <cell r="B1224">
            <v>99</v>
          </cell>
          <cell r="C1224">
            <v>601</v>
          </cell>
          <cell r="D1224" t="str">
            <v>5640</v>
          </cell>
          <cell r="E1224" t="str">
            <v>Q</v>
          </cell>
          <cell r="F1224">
            <v>5</v>
          </cell>
        </row>
        <row r="1225">
          <cell r="A1225" t="str">
            <v>996025640</v>
          </cell>
          <cell r="B1225">
            <v>99</v>
          </cell>
          <cell r="C1225">
            <v>602</v>
          </cell>
          <cell r="D1225" t="str">
            <v>5640</v>
          </cell>
          <cell r="E1225" t="str">
            <v>R</v>
          </cell>
          <cell r="F1225">
            <v>6</v>
          </cell>
        </row>
        <row r="1226">
          <cell r="A1226" t="str">
            <v>996035640</v>
          </cell>
          <cell r="B1226">
            <v>99</v>
          </cell>
          <cell r="C1226">
            <v>603</v>
          </cell>
          <cell r="D1226" t="str">
            <v>5640</v>
          </cell>
          <cell r="E1226" t="str">
            <v>S</v>
          </cell>
          <cell r="F1226">
            <v>6</v>
          </cell>
        </row>
        <row r="1227">
          <cell r="A1227" t="str">
            <v>092005640</v>
          </cell>
          <cell r="B1227" t="str">
            <v>09</v>
          </cell>
          <cell r="C1227">
            <v>200</v>
          </cell>
          <cell r="D1227" t="str">
            <v>5640</v>
          </cell>
          <cell r="E1227" t="str">
            <v>Q</v>
          </cell>
          <cell r="F1227">
            <v>4</v>
          </cell>
        </row>
        <row r="1228">
          <cell r="A1228" t="str">
            <v>093005640</v>
          </cell>
          <cell r="B1228" t="str">
            <v>09</v>
          </cell>
          <cell r="C1228">
            <v>300</v>
          </cell>
          <cell r="D1228" t="str">
            <v>5640</v>
          </cell>
          <cell r="E1228" t="str">
            <v>Q</v>
          </cell>
          <cell r="F1228">
            <v>4</v>
          </cell>
        </row>
        <row r="1229">
          <cell r="A1229" t="str">
            <v>094005640</v>
          </cell>
          <cell r="B1229" t="str">
            <v>09</v>
          </cell>
          <cell r="C1229">
            <v>400</v>
          </cell>
          <cell r="D1229" t="str">
            <v>5640</v>
          </cell>
          <cell r="E1229" t="str">
            <v>M</v>
          </cell>
          <cell r="F1229">
            <v>5</v>
          </cell>
        </row>
        <row r="1230">
          <cell r="A1230" t="str">
            <v>095005640</v>
          </cell>
          <cell r="B1230" t="str">
            <v>09</v>
          </cell>
          <cell r="C1230">
            <v>500</v>
          </cell>
          <cell r="D1230" t="str">
            <v>5640</v>
          </cell>
          <cell r="E1230" t="str">
            <v>H</v>
          </cell>
          <cell r="F1230">
            <v>2</v>
          </cell>
        </row>
        <row r="1231">
          <cell r="A1231" t="str">
            <v>095015640</v>
          </cell>
          <cell r="B1231" t="str">
            <v>09</v>
          </cell>
          <cell r="C1231">
            <v>501</v>
          </cell>
          <cell r="D1231" t="str">
            <v>5640</v>
          </cell>
          <cell r="E1231" t="str">
            <v>Q</v>
          </cell>
          <cell r="F1231">
            <v>2</v>
          </cell>
        </row>
        <row r="1232">
          <cell r="A1232" t="str">
            <v>096005640</v>
          </cell>
          <cell r="B1232" t="str">
            <v>09</v>
          </cell>
          <cell r="C1232">
            <v>600</v>
          </cell>
          <cell r="D1232" t="str">
            <v>5640</v>
          </cell>
          <cell r="E1232" t="str">
            <v>M</v>
          </cell>
          <cell r="F1232">
            <v>5</v>
          </cell>
        </row>
        <row r="1233">
          <cell r="A1233" t="str">
            <v>096015640</v>
          </cell>
          <cell r="B1233" t="str">
            <v>09</v>
          </cell>
          <cell r="C1233">
            <v>601</v>
          </cell>
          <cell r="D1233" t="str">
            <v>5640</v>
          </cell>
          <cell r="E1233" t="str">
            <v>Q</v>
          </cell>
          <cell r="F1233">
            <v>5</v>
          </cell>
        </row>
        <row r="1234">
          <cell r="A1234" t="str">
            <v>096025640</v>
          </cell>
          <cell r="B1234" t="str">
            <v>09</v>
          </cell>
          <cell r="C1234">
            <v>602</v>
          </cell>
          <cell r="D1234" t="str">
            <v>5640</v>
          </cell>
          <cell r="E1234" t="str">
            <v>R</v>
          </cell>
          <cell r="F1234">
            <v>6</v>
          </cell>
        </row>
        <row r="1235">
          <cell r="A1235" t="str">
            <v>096035640</v>
          </cell>
          <cell r="B1235" t="str">
            <v>09</v>
          </cell>
          <cell r="C1235">
            <v>603</v>
          </cell>
          <cell r="D1235" t="str">
            <v>5640</v>
          </cell>
          <cell r="E1235" t="str">
            <v>S</v>
          </cell>
          <cell r="F1235">
            <v>6</v>
          </cell>
        </row>
        <row r="1236">
          <cell r="A1236" t="str">
            <v>992005641</v>
          </cell>
          <cell r="B1236">
            <v>99</v>
          </cell>
          <cell r="C1236">
            <v>200</v>
          </cell>
          <cell r="D1236" t="str">
            <v>5641</v>
          </cell>
          <cell r="E1236" t="str">
            <v>Q</v>
          </cell>
          <cell r="F1236">
            <v>4</v>
          </cell>
        </row>
        <row r="1237">
          <cell r="A1237" t="str">
            <v>993005641</v>
          </cell>
          <cell r="B1237">
            <v>99</v>
          </cell>
          <cell r="C1237">
            <v>300</v>
          </cell>
          <cell r="D1237" t="str">
            <v>5641</v>
          </cell>
          <cell r="E1237" t="str">
            <v>Q</v>
          </cell>
          <cell r="F1237">
            <v>4</v>
          </cell>
        </row>
        <row r="1238">
          <cell r="A1238" t="str">
            <v>994005641</v>
          </cell>
          <cell r="B1238">
            <v>99</v>
          </cell>
          <cell r="C1238">
            <v>400</v>
          </cell>
          <cell r="D1238" t="str">
            <v>5641</v>
          </cell>
          <cell r="E1238" t="str">
            <v>M</v>
          </cell>
          <cell r="F1238">
            <v>5</v>
          </cell>
        </row>
        <row r="1239">
          <cell r="A1239" t="str">
            <v>995005641</v>
          </cell>
          <cell r="B1239">
            <v>99</v>
          </cell>
          <cell r="C1239">
            <v>500</v>
          </cell>
          <cell r="D1239" t="str">
            <v>5641</v>
          </cell>
          <cell r="E1239" t="str">
            <v>H</v>
          </cell>
          <cell r="F1239">
            <v>2</v>
          </cell>
        </row>
        <row r="1240">
          <cell r="A1240" t="str">
            <v>995015641</v>
          </cell>
          <cell r="B1240">
            <v>99</v>
          </cell>
          <cell r="C1240">
            <v>501</v>
          </cell>
          <cell r="D1240" t="str">
            <v>5641</v>
          </cell>
          <cell r="E1240" t="str">
            <v>Q</v>
          </cell>
          <cell r="F1240">
            <v>2</v>
          </cell>
        </row>
        <row r="1241">
          <cell r="A1241" t="str">
            <v>996005641</v>
          </cell>
          <cell r="B1241">
            <v>99</v>
          </cell>
          <cell r="C1241">
            <v>600</v>
          </cell>
          <cell r="D1241" t="str">
            <v>5641</v>
          </cell>
          <cell r="E1241" t="str">
            <v>M</v>
          </cell>
          <cell r="F1241">
            <v>5</v>
          </cell>
        </row>
        <row r="1242">
          <cell r="A1242" t="str">
            <v>996015641</v>
          </cell>
          <cell r="B1242">
            <v>99</v>
          </cell>
          <cell r="C1242">
            <v>601</v>
          </cell>
          <cell r="D1242" t="str">
            <v>5641</v>
          </cell>
          <cell r="E1242" t="str">
            <v>Q</v>
          </cell>
          <cell r="F1242">
            <v>5</v>
          </cell>
        </row>
        <row r="1243">
          <cell r="A1243" t="str">
            <v>996025641</v>
          </cell>
          <cell r="B1243">
            <v>99</v>
          </cell>
          <cell r="C1243">
            <v>602</v>
          </cell>
          <cell r="D1243" t="str">
            <v>5641</v>
          </cell>
          <cell r="E1243" t="str">
            <v>R</v>
          </cell>
          <cell r="F1243">
            <v>6</v>
          </cell>
        </row>
        <row r="1244">
          <cell r="A1244" t="str">
            <v>996035641</v>
          </cell>
          <cell r="B1244">
            <v>99</v>
          </cell>
          <cell r="C1244">
            <v>603</v>
          </cell>
          <cell r="D1244" t="str">
            <v>5641</v>
          </cell>
          <cell r="E1244" t="str">
            <v>S</v>
          </cell>
          <cell r="F1244">
            <v>6</v>
          </cell>
        </row>
        <row r="1245">
          <cell r="A1245" t="str">
            <v>092005641</v>
          </cell>
          <cell r="B1245" t="str">
            <v>09</v>
          </cell>
          <cell r="C1245">
            <v>200</v>
          </cell>
          <cell r="D1245" t="str">
            <v>5641</v>
          </cell>
          <cell r="E1245" t="str">
            <v>Q</v>
          </cell>
          <cell r="F1245">
            <v>4</v>
          </cell>
        </row>
        <row r="1246">
          <cell r="A1246" t="str">
            <v>093005641</v>
          </cell>
          <cell r="B1246" t="str">
            <v>09</v>
          </cell>
          <cell r="C1246">
            <v>300</v>
          </cell>
          <cell r="D1246" t="str">
            <v>5641</v>
          </cell>
          <cell r="E1246" t="str">
            <v>Q</v>
          </cell>
          <cell r="F1246">
            <v>4</v>
          </cell>
        </row>
        <row r="1247">
          <cell r="A1247" t="str">
            <v>094005641</v>
          </cell>
          <cell r="B1247" t="str">
            <v>09</v>
          </cell>
          <cell r="C1247">
            <v>400</v>
          </cell>
          <cell r="D1247" t="str">
            <v>5641</v>
          </cell>
          <cell r="E1247" t="str">
            <v>M</v>
          </cell>
          <cell r="F1247">
            <v>5</v>
          </cell>
        </row>
        <row r="1248">
          <cell r="A1248" t="str">
            <v>095005641</v>
          </cell>
          <cell r="B1248" t="str">
            <v>09</v>
          </cell>
          <cell r="C1248">
            <v>500</v>
          </cell>
          <cell r="D1248" t="str">
            <v>5641</v>
          </cell>
          <cell r="E1248" t="str">
            <v>H</v>
          </cell>
          <cell r="F1248">
            <v>2</v>
          </cell>
        </row>
        <row r="1249">
          <cell r="A1249" t="str">
            <v>095015641</v>
          </cell>
          <cell r="B1249" t="str">
            <v>09</v>
          </cell>
          <cell r="C1249">
            <v>501</v>
          </cell>
          <cell r="D1249" t="str">
            <v>5641</v>
          </cell>
          <cell r="E1249" t="str">
            <v>Q</v>
          </cell>
          <cell r="F1249">
            <v>2</v>
          </cell>
        </row>
        <row r="1250">
          <cell r="A1250" t="str">
            <v>096005641</v>
          </cell>
          <cell r="B1250" t="str">
            <v>09</v>
          </cell>
          <cell r="C1250">
            <v>600</v>
          </cell>
          <cell r="D1250" t="str">
            <v>5641</v>
          </cell>
          <cell r="E1250" t="str">
            <v>M</v>
          </cell>
          <cell r="F1250">
            <v>5</v>
          </cell>
        </row>
        <row r="1251">
          <cell r="A1251" t="str">
            <v>096015641</v>
          </cell>
          <cell r="B1251" t="str">
            <v>09</v>
          </cell>
          <cell r="C1251">
            <v>601</v>
          </cell>
          <cell r="D1251" t="str">
            <v>5641</v>
          </cell>
          <cell r="E1251" t="str">
            <v>Q</v>
          </cell>
          <cell r="F1251">
            <v>5</v>
          </cell>
        </row>
        <row r="1252">
          <cell r="A1252" t="str">
            <v>096025641</v>
          </cell>
          <cell r="B1252" t="str">
            <v>09</v>
          </cell>
          <cell r="C1252">
            <v>602</v>
          </cell>
          <cell r="D1252" t="str">
            <v>5641</v>
          </cell>
          <cell r="E1252" t="str">
            <v>R</v>
          </cell>
          <cell r="F1252">
            <v>6</v>
          </cell>
        </row>
        <row r="1253">
          <cell r="A1253" t="str">
            <v>096035641</v>
          </cell>
          <cell r="B1253" t="str">
            <v>09</v>
          </cell>
          <cell r="C1253">
            <v>603</v>
          </cell>
          <cell r="D1253" t="str">
            <v>5641</v>
          </cell>
          <cell r="E1253" t="str">
            <v>S</v>
          </cell>
          <cell r="F1253">
            <v>6</v>
          </cell>
        </row>
        <row r="1254">
          <cell r="A1254" t="str">
            <v>992005642</v>
          </cell>
          <cell r="B1254">
            <v>99</v>
          </cell>
          <cell r="C1254">
            <v>200</v>
          </cell>
          <cell r="D1254" t="str">
            <v>5642</v>
          </cell>
          <cell r="E1254" t="str">
            <v>Q</v>
          </cell>
          <cell r="F1254">
            <v>4</v>
          </cell>
        </row>
        <row r="1255">
          <cell r="A1255" t="str">
            <v>993005642</v>
          </cell>
          <cell r="B1255">
            <v>99</v>
          </cell>
          <cell r="C1255">
            <v>300</v>
          </cell>
          <cell r="D1255" t="str">
            <v>5642</v>
          </cell>
          <cell r="E1255" t="str">
            <v>Q</v>
          </cell>
          <cell r="F1255">
            <v>4</v>
          </cell>
        </row>
        <row r="1256">
          <cell r="A1256" t="str">
            <v>994005642</v>
          </cell>
          <cell r="B1256">
            <v>99</v>
          </cell>
          <cell r="C1256">
            <v>400</v>
          </cell>
          <cell r="D1256" t="str">
            <v>5642</v>
          </cell>
          <cell r="E1256" t="str">
            <v>M</v>
          </cell>
          <cell r="F1256">
            <v>5</v>
          </cell>
        </row>
        <row r="1257">
          <cell r="A1257" t="str">
            <v>995005642</v>
          </cell>
          <cell r="B1257">
            <v>99</v>
          </cell>
          <cell r="C1257">
            <v>500</v>
          </cell>
          <cell r="D1257" t="str">
            <v>5642</v>
          </cell>
          <cell r="E1257" t="str">
            <v>H</v>
          </cell>
          <cell r="F1257">
            <v>2</v>
          </cell>
        </row>
        <row r="1258">
          <cell r="A1258" t="str">
            <v>995015642</v>
          </cell>
          <cell r="B1258">
            <v>99</v>
          </cell>
          <cell r="C1258">
            <v>501</v>
          </cell>
          <cell r="D1258" t="str">
            <v>5642</v>
          </cell>
          <cell r="E1258" t="str">
            <v>Q</v>
          </cell>
          <cell r="F1258">
            <v>2</v>
          </cell>
        </row>
        <row r="1259">
          <cell r="A1259" t="str">
            <v>996005642</v>
          </cell>
          <cell r="B1259">
            <v>99</v>
          </cell>
          <cell r="C1259">
            <v>600</v>
          </cell>
          <cell r="D1259" t="str">
            <v>5642</v>
          </cell>
          <cell r="E1259" t="str">
            <v>M</v>
          </cell>
          <cell r="F1259">
            <v>5</v>
          </cell>
        </row>
        <row r="1260">
          <cell r="A1260" t="str">
            <v>996015642</v>
          </cell>
          <cell r="B1260">
            <v>99</v>
          </cell>
          <cell r="C1260">
            <v>601</v>
          </cell>
          <cell r="D1260" t="str">
            <v>5642</v>
          </cell>
          <cell r="E1260" t="str">
            <v>Q</v>
          </cell>
          <cell r="F1260">
            <v>5</v>
          </cell>
        </row>
        <row r="1261">
          <cell r="A1261" t="str">
            <v>996025642</v>
          </cell>
          <cell r="B1261">
            <v>99</v>
          </cell>
          <cell r="C1261">
            <v>602</v>
          </cell>
          <cell r="D1261" t="str">
            <v>5642</v>
          </cell>
          <cell r="E1261" t="str">
            <v>R</v>
          </cell>
          <cell r="F1261">
            <v>6</v>
          </cell>
        </row>
        <row r="1262">
          <cell r="A1262" t="str">
            <v>996035642</v>
          </cell>
          <cell r="B1262">
            <v>99</v>
          </cell>
          <cell r="C1262">
            <v>603</v>
          </cell>
          <cell r="D1262" t="str">
            <v>5642</v>
          </cell>
          <cell r="E1262" t="str">
            <v>S</v>
          </cell>
          <cell r="F1262">
            <v>6</v>
          </cell>
        </row>
        <row r="1263">
          <cell r="A1263" t="str">
            <v>092005642</v>
          </cell>
          <cell r="B1263" t="str">
            <v>09</v>
          </cell>
          <cell r="C1263">
            <v>200</v>
          </cell>
          <cell r="D1263" t="str">
            <v>5642</v>
          </cell>
          <cell r="E1263" t="str">
            <v>Q</v>
          </cell>
          <cell r="F1263">
            <v>4</v>
          </cell>
        </row>
        <row r="1264">
          <cell r="A1264" t="str">
            <v>093005642</v>
          </cell>
          <cell r="B1264" t="str">
            <v>09</v>
          </cell>
          <cell r="C1264">
            <v>300</v>
          </cell>
          <cell r="D1264" t="str">
            <v>5642</v>
          </cell>
          <cell r="E1264" t="str">
            <v>Q</v>
          </cell>
          <cell r="F1264">
            <v>4</v>
          </cell>
        </row>
        <row r="1265">
          <cell r="A1265" t="str">
            <v>094005642</v>
          </cell>
          <cell r="B1265" t="str">
            <v>09</v>
          </cell>
          <cell r="C1265">
            <v>400</v>
          </cell>
          <cell r="D1265" t="str">
            <v>5642</v>
          </cell>
          <cell r="E1265" t="str">
            <v>M</v>
          </cell>
          <cell r="F1265">
            <v>5</v>
          </cell>
        </row>
        <row r="1266">
          <cell r="A1266" t="str">
            <v>095005642</v>
          </cell>
          <cell r="B1266" t="str">
            <v>09</v>
          </cell>
          <cell r="C1266">
            <v>500</v>
          </cell>
          <cell r="D1266" t="str">
            <v>5642</v>
          </cell>
          <cell r="E1266" t="str">
            <v>H</v>
          </cell>
          <cell r="F1266">
            <v>2</v>
          </cell>
        </row>
        <row r="1267">
          <cell r="A1267" t="str">
            <v>095015642</v>
          </cell>
          <cell r="B1267" t="str">
            <v>09</v>
          </cell>
          <cell r="C1267">
            <v>501</v>
          </cell>
          <cell r="D1267" t="str">
            <v>5642</v>
          </cell>
          <cell r="E1267" t="str">
            <v>Q</v>
          </cell>
          <cell r="F1267">
            <v>2</v>
          </cell>
        </row>
        <row r="1268">
          <cell r="A1268" t="str">
            <v>096005642</v>
          </cell>
          <cell r="B1268" t="str">
            <v>09</v>
          </cell>
          <cell r="C1268">
            <v>600</v>
          </cell>
          <cell r="D1268" t="str">
            <v>5642</v>
          </cell>
          <cell r="E1268" t="str">
            <v>M</v>
          </cell>
          <cell r="F1268">
            <v>5</v>
          </cell>
        </row>
        <row r="1269">
          <cell r="A1269" t="str">
            <v>096015642</v>
          </cell>
          <cell r="B1269" t="str">
            <v>09</v>
          </cell>
          <cell r="C1269">
            <v>601</v>
          </cell>
          <cell r="D1269" t="str">
            <v>5642</v>
          </cell>
          <cell r="E1269" t="str">
            <v>Q</v>
          </cell>
          <cell r="F1269">
            <v>5</v>
          </cell>
        </row>
        <row r="1270">
          <cell r="A1270" t="str">
            <v>096025642</v>
          </cell>
          <cell r="B1270" t="str">
            <v>09</v>
          </cell>
          <cell r="C1270">
            <v>602</v>
          </cell>
          <cell r="D1270" t="str">
            <v>5642</v>
          </cell>
          <cell r="E1270" t="str">
            <v>R</v>
          </cell>
          <cell r="F1270">
            <v>6</v>
          </cell>
        </row>
        <row r="1271">
          <cell r="A1271" t="str">
            <v>096035642</v>
          </cell>
          <cell r="B1271" t="str">
            <v>09</v>
          </cell>
          <cell r="C1271">
            <v>603</v>
          </cell>
          <cell r="D1271" t="str">
            <v>5642</v>
          </cell>
          <cell r="E1271" t="str">
            <v>S</v>
          </cell>
          <cell r="F1271">
            <v>6</v>
          </cell>
        </row>
        <row r="1272">
          <cell r="A1272" t="str">
            <v>992005643</v>
          </cell>
          <cell r="B1272">
            <v>99</v>
          </cell>
          <cell r="C1272">
            <v>200</v>
          </cell>
          <cell r="D1272" t="str">
            <v>5643</v>
          </cell>
          <cell r="E1272" t="str">
            <v>Q</v>
          </cell>
          <cell r="F1272">
            <v>4</v>
          </cell>
        </row>
        <row r="1273">
          <cell r="A1273" t="str">
            <v>993005643</v>
          </cell>
          <cell r="B1273">
            <v>99</v>
          </cell>
          <cell r="C1273">
            <v>300</v>
          </cell>
          <cell r="D1273" t="str">
            <v>5643</v>
          </cell>
          <cell r="E1273" t="str">
            <v>Q</v>
          </cell>
          <cell r="F1273">
            <v>4</v>
          </cell>
        </row>
        <row r="1274">
          <cell r="A1274" t="str">
            <v>994005643</v>
          </cell>
          <cell r="B1274">
            <v>99</v>
          </cell>
          <cell r="C1274">
            <v>400</v>
          </cell>
          <cell r="D1274" t="str">
            <v>5643</v>
          </cell>
          <cell r="E1274" t="str">
            <v>M</v>
          </cell>
          <cell r="F1274">
            <v>5</v>
          </cell>
        </row>
        <row r="1275">
          <cell r="A1275" t="str">
            <v>995005643</v>
          </cell>
          <cell r="B1275">
            <v>99</v>
          </cell>
          <cell r="C1275">
            <v>500</v>
          </cell>
          <cell r="D1275" t="str">
            <v>5643</v>
          </cell>
          <cell r="E1275" t="str">
            <v>H</v>
          </cell>
          <cell r="F1275">
            <v>2</v>
          </cell>
        </row>
        <row r="1276">
          <cell r="A1276" t="str">
            <v>995015643</v>
          </cell>
          <cell r="B1276">
            <v>99</v>
          </cell>
          <cell r="C1276">
            <v>501</v>
          </cell>
          <cell r="D1276" t="str">
            <v>5643</v>
          </cell>
          <cell r="E1276" t="str">
            <v>Q</v>
          </cell>
          <cell r="F1276">
            <v>2</v>
          </cell>
        </row>
        <row r="1277">
          <cell r="A1277" t="str">
            <v>996005643</v>
          </cell>
          <cell r="B1277">
            <v>99</v>
          </cell>
          <cell r="C1277">
            <v>600</v>
          </cell>
          <cell r="D1277" t="str">
            <v>5643</v>
          </cell>
          <cell r="E1277" t="str">
            <v>M</v>
          </cell>
          <cell r="F1277">
            <v>5</v>
          </cell>
        </row>
        <row r="1278">
          <cell r="A1278" t="str">
            <v>996015643</v>
          </cell>
          <cell r="B1278">
            <v>99</v>
          </cell>
          <cell r="C1278">
            <v>601</v>
          </cell>
          <cell r="D1278" t="str">
            <v>5643</v>
          </cell>
          <cell r="E1278" t="str">
            <v>Q</v>
          </cell>
          <cell r="F1278">
            <v>5</v>
          </cell>
        </row>
        <row r="1279">
          <cell r="A1279" t="str">
            <v>996025643</v>
          </cell>
          <cell r="B1279">
            <v>99</v>
          </cell>
          <cell r="C1279">
            <v>602</v>
          </cell>
          <cell r="D1279" t="str">
            <v>5643</v>
          </cell>
          <cell r="E1279" t="str">
            <v>R</v>
          </cell>
          <cell r="F1279">
            <v>6</v>
          </cell>
        </row>
        <row r="1280">
          <cell r="A1280" t="str">
            <v>996035643</v>
          </cell>
          <cell r="B1280">
            <v>99</v>
          </cell>
          <cell r="C1280">
            <v>603</v>
          </cell>
          <cell r="D1280" t="str">
            <v>5643</v>
          </cell>
          <cell r="E1280" t="str">
            <v>S</v>
          </cell>
          <cell r="F1280">
            <v>6</v>
          </cell>
        </row>
        <row r="1281">
          <cell r="A1281" t="str">
            <v>092005643</v>
          </cell>
          <cell r="B1281" t="str">
            <v>09</v>
          </cell>
          <cell r="C1281">
            <v>200</v>
          </cell>
          <cell r="D1281" t="str">
            <v>5643</v>
          </cell>
          <cell r="E1281" t="str">
            <v>Q</v>
          </cell>
          <cell r="F1281">
            <v>4</v>
          </cell>
        </row>
        <row r="1282">
          <cell r="A1282" t="str">
            <v>093005643</v>
          </cell>
          <cell r="B1282" t="str">
            <v>09</v>
          </cell>
          <cell r="C1282">
            <v>300</v>
          </cell>
          <cell r="D1282" t="str">
            <v>5643</v>
          </cell>
          <cell r="E1282" t="str">
            <v>Q</v>
          </cell>
          <cell r="F1282">
            <v>4</v>
          </cell>
        </row>
        <row r="1283">
          <cell r="A1283" t="str">
            <v>094005643</v>
          </cell>
          <cell r="B1283" t="str">
            <v>09</v>
          </cell>
          <cell r="C1283">
            <v>400</v>
          </cell>
          <cell r="D1283" t="str">
            <v>5643</v>
          </cell>
          <cell r="E1283" t="str">
            <v>M</v>
          </cell>
          <cell r="F1283">
            <v>5</v>
          </cell>
        </row>
        <row r="1284">
          <cell r="A1284" t="str">
            <v>095005643</v>
          </cell>
          <cell r="B1284" t="str">
            <v>09</v>
          </cell>
          <cell r="C1284">
            <v>500</v>
          </cell>
          <cell r="D1284" t="str">
            <v>5643</v>
          </cell>
          <cell r="E1284" t="str">
            <v>H</v>
          </cell>
          <cell r="F1284">
            <v>2</v>
          </cell>
        </row>
        <row r="1285">
          <cell r="A1285" t="str">
            <v>095015643</v>
          </cell>
          <cell r="B1285" t="str">
            <v>09</v>
          </cell>
          <cell r="C1285">
            <v>501</v>
          </cell>
          <cell r="D1285" t="str">
            <v>5643</v>
          </cell>
          <cell r="E1285" t="str">
            <v>Q</v>
          </cell>
          <cell r="F1285">
            <v>2</v>
          </cell>
        </row>
        <row r="1286">
          <cell r="A1286" t="str">
            <v>096005643</v>
          </cell>
          <cell r="B1286" t="str">
            <v>09</v>
          </cell>
          <cell r="C1286">
            <v>600</v>
          </cell>
          <cell r="D1286" t="str">
            <v>5643</v>
          </cell>
          <cell r="E1286" t="str">
            <v>M</v>
          </cell>
          <cell r="F1286">
            <v>5</v>
          </cell>
        </row>
        <row r="1287">
          <cell r="A1287" t="str">
            <v>096015643</v>
          </cell>
          <cell r="B1287" t="str">
            <v>09</v>
          </cell>
          <cell r="C1287">
            <v>601</v>
          </cell>
          <cell r="D1287" t="str">
            <v>5643</v>
          </cell>
          <cell r="E1287" t="str">
            <v>Q</v>
          </cell>
          <cell r="F1287">
            <v>5</v>
          </cell>
        </row>
        <row r="1288">
          <cell r="A1288" t="str">
            <v>096025643</v>
          </cell>
          <cell r="B1288" t="str">
            <v>09</v>
          </cell>
          <cell r="C1288">
            <v>602</v>
          </cell>
          <cell r="D1288" t="str">
            <v>5643</v>
          </cell>
          <cell r="E1288" t="str">
            <v>R</v>
          </cell>
          <cell r="F1288">
            <v>6</v>
          </cell>
        </row>
        <row r="1289">
          <cell r="A1289" t="str">
            <v>096035643</v>
          </cell>
          <cell r="B1289" t="str">
            <v>09</v>
          </cell>
          <cell r="C1289">
            <v>603</v>
          </cell>
          <cell r="D1289" t="str">
            <v>5643</v>
          </cell>
          <cell r="E1289" t="str">
            <v>S</v>
          </cell>
          <cell r="F1289">
            <v>6</v>
          </cell>
        </row>
        <row r="1290">
          <cell r="A1290" t="str">
            <v>992005647</v>
          </cell>
          <cell r="B1290">
            <v>99</v>
          </cell>
          <cell r="C1290">
            <v>200</v>
          </cell>
          <cell r="D1290" t="str">
            <v>5647</v>
          </cell>
          <cell r="E1290" t="str">
            <v>Q</v>
          </cell>
          <cell r="F1290">
            <v>4</v>
          </cell>
        </row>
        <row r="1291">
          <cell r="A1291" t="str">
            <v>993005647</v>
          </cell>
          <cell r="B1291">
            <v>99</v>
          </cell>
          <cell r="C1291">
            <v>300</v>
          </cell>
          <cell r="D1291" t="str">
            <v>5647</v>
          </cell>
          <cell r="E1291" t="str">
            <v>Q</v>
          </cell>
          <cell r="F1291">
            <v>4</v>
          </cell>
        </row>
        <row r="1292">
          <cell r="A1292" t="str">
            <v>994005647</v>
          </cell>
          <cell r="B1292">
            <v>99</v>
          </cell>
          <cell r="C1292">
            <v>400</v>
          </cell>
          <cell r="D1292" t="str">
            <v>5647</v>
          </cell>
          <cell r="E1292" t="str">
            <v>M</v>
          </cell>
          <cell r="F1292">
            <v>5</v>
          </cell>
        </row>
        <row r="1293">
          <cell r="A1293" t="str">
            <v>995005647</v>
          </cell>
          <cell r="B1293">
            <v>99</v>
          </cell>
          <cell r="C1293">
            <v>500</v>
          </cell>
          <cell r="D1293" t="str">
            <v>5647</v>
          </cell>
          <cell r="E1293" t="str">
            <v>H</v>
          </cell>
          <cell r="F1293">
            <v>2</v>
          </cell>
        </row>
        <row r="1294">
          <cell r="A1294" t="str">
            <v>995015647</v>
          </cell>
          <cell r="B1294">
            <v>99</v>
          </cell>
          <cell r="C1294">
            <v>501</v>
          </cell>
          <cell r="D1294" t="str">
            <v>5647</v>
          </cell>
          <cell r="E1294" t="str">
            <v>Q</v>
          </cell>
          <cell r="F1294">
            <v>2</v>
          </cell>
        </row>
        <row r="1295">
          <cell r="A1295" t="str">
            <v>996005647</v>
          </cell>
          <cell r="B1295">
            <v>99</v>
          </cell>
          <cell r="C1295">
            <v>600</v>
          </cell>
          <cell r="D1295" t="str">
            <v>5647</v>
          </cell>
          <cell r="E1295" t="str">
            <v>M</v>
          </cell>
          <cell r="F1295">
            <v>5</v>
          </cell>
        </row>
        <row r="1296">
          <cell r="A1296" t="str">
            <v>996015647</v>
          </cell>
          <cell r="B1296">
            <v>99</v>
          </cell>
          <cell r="C1296">
            <v>601</v>
          </cell>
          <cell r="D1296" t="str">
            <v>5647</v>
          </cell>
          <cell r="E1296" t="str">
            <v>Q</v>
          </cell>
          <cell r="F1296">
            <v>5</v>
          </cell>
        </row>
        <row r="1297">
          <cell r="A1297" t="str">
            <v>996025647</v>
          </cell>
          <cell r="B1297">
            <v>99</v>
          </cell>
          <cell r="C1297">
            <v>602</v>
          </cell>
          <cell r="D1297" t="str">
            <v>5647</v>
          </cell>
          <cell r="E1297" t="str">
            <v>R</v>
          </cell>
          <cell r="F1297">
            <v>6</v>
          </cell>
        </row>
        <row r="1298">
          <cell r="A1298" t="str">
            <v>996035647</v>
          </cell>
          <cell r="B1298">
            <v>99</v>
          </cell>
          <cell r="C1298">
            <v>603</v>
          </cell>
          <cell r="D1298" t="str">
            <v>5647</v>
          </cell>
          <cell r="E1298" t="str">
            <v>S</v>
          </cell>
          <cell r="F1298">
            <v>6</v>
          </cell>
        </row>
        <row r="1299">
          <cell r="A1299" t="str">
            <v>092005647</v>
          </cell>
          <cell r="B1299" t="str">
            <v>09</v>
          </cell>
          <cell r="C1299">
            <v>200</v>
          </cell>
          <cell r="D1299" t="str">
            <v>5647</v>
          </cell>
          <cell r="E1299" t="str">
            <v>Q</v>
          </cell>
          <cell r="F1299">
            <v>4</v>
          </cell>
        </row>
        <row r="1300">
          <cell r="A1300" t="str">
            <v>093005647</v>
          </cell>
          <cell r="B1300" t="str">
            <v>09</v>
          </cell>
          <cell r="C1300">
            <v>300</v>
          </cell>
          <cell r="D1300" t="str">
            <v>5647</v>
          </cell>
          <cell r="E1300" t="str">
            <v>Q</v>
          </cell>
          <cell r="F1300">
            <v>4</v>
          </cell>
        </row>
        <row r="1301">
          <cell r="A1301" t="str">
            <v>094005647</v>
          </cell>
          <cell r="B1301" t="str">
            <v>09</v>
          </cell>
          <cell r="C1301">
            <v>400</v>
          </cell>
          <cell r="D1301" t="str">
            <v>5647</v>
          </cell>
          <cell r="E1301" t="str">
            <v>M</v>
          </cell>
          <cell r="F1301">
            <v>5</v>
          </cell>
        </row>
        <row r="1302">
          <cell r="A1302" t="str">
            <v>095005647</v>
          </cell>
          <cell r="B1302" t="str">
            <v>09</v>
          </cell>
          <cell r="C1302">
            <v>500</v>
          </cell>
          <cell r="D1302" t="str">
            <v>5647</v>
          </cell>
          <cell r="E1302" t="str">
            <v>H</v>
          </cell>
          <cell r="F1302">
            <v>2</v>
          </cell>
        </row>
        <row r="1303">
          <cell r="A1303" t="str">
            <v>095015647</v>
          </cell>
          <cell r="B1303" t="str">
            <v>09</v>
          </cell>
          <cell r="C1303">
            <v>501</v>
          </cell>
          <cell r="D1303" t="str">
            <v>5647</v>
          </cell>
          <cell r="E1303" t="str">
            <v>Q</v>
          </cell>
          <cell r="F1303">
            <v>2</v>
          </cell>
        </row>
        <row r="1304">
          <cell r="A1304" t="str">
            <v>096005647</v>
          </cell>
          <cell r="B1304" t="str">
            <v>09</v>
          </cell>
          <cell r="C1304">
            <v>600</v>
          </cell>
          <cell r="D1304" t="str">
            <v>5647</v>
          </cell>
          <cell r="E1304" t="str">
            <v>M</v>
          </cell>
          <cell r="F1304">
            <v>5</v>
          </cell>
        </row>
        <row r="1305">
          <cell r="A1305" t="str">
            <v>096015647</v>
          </cell>
          <cell r="B1305" t="str">
            <v>09</v>
          </cell>
          <cell r="C1305">
            <v>601</v>
          </cell>
          <cell r="D1305" t="str">
            <v>5647</v>
          </cell>
          <cell r="E1305" t="str">
            <v>Q</v>
          </cell>
          <cell r="F1305">
            <v>5</v>
          </cell>
        </row>
        <row r="1306">
          <cell r="A1306" t="str">
            <v>096025647</v>
          </cell>
          <cell r="B1306" t="str">
            <v>09</v>
          </cell>
          <cell r="C1306">
            <v>602</v>
          </cell>
          <cell r="D1306" t="str">
            <v>5647</v>
          </cell>
          <cell r="E1306" t="str">
            <v>R</v>
          </cell>
          <cell r="F1306">
            <v>6</v>
          </cell>
        </row>
        <row r="1307">
          <cell r="A1307" t="str">
            <v>096035647</v>
          </cell>
          <cell r="B1307" t="str">
            <v>09</v>
          </cell>
          <cell r="C1307">
            <v>603</v>
          </cell>
          <cell r="D1307" t="str">
            <v>5647</v>
          </cell>
          <cell r="E1307" t="str">
            <v>S</v>
          </cell>
          <cell r="F1307">
            <v>6</v>
          </cell>
        </row>
        <row r="1308">
          <cell r="A1308" t="str">
            <v>992005650</v>
          </cell>
          <cell r="B1308">
            <v>99</v>
          </cell>
          <cell r="C1308">
            <v>200</v>
          </cell>
          <cell r="D1308" t="str">
            <v>5650</v>
          </cell>
          <cell r="E1308" t="str">
            <v>Q</v>
          </cell>
          <cell r="F1308">
            <v>4</v>
          </cell>
        </row>
        <row r="1309">
          <cell r="A1309" t="str">
            <v>993005650</v>
          </cell>
          <cell r="B1309">
            <v>99</v>
          </cell>
          <cell r="C1309">
            <v>300</v>
          </cell>
          <cell r="D1309" t="str">
            <v>5650</v>
          </cell>
          <cell r="E1309" t="str">
            <v>Q</v>
          </cell>
          <cell r="F1309">
            <v>4</v>
          </cell>
        </row>
        <row r="1310">
          <cell r="A1310" t="str">
            <v>994005650</v>
          </cell>
          <cell r="B1310">
            <v>99</v>
          </cell>
          <cell r="C1310">
            <v>400</v>
          </cell>
          <cell r="D1310" t="str">
            <v>5650</v>
          </cell>
          <cell r="E1310" t="str">
            <v>M</v>
          </cell>
          <cell r="F1310">
            <v>5</v>
          </cell>
        </row>
        <row r="1311">
          <cell r="A1311" t="str">
            <v>995005650</v>
          </cell>
          <cell r="B1311">
            <v>99</v>
          </cell>
          <cell r="C1311">
            <v>500</v>
          </cell>
          <cell r="D1311" t="str">
            <v>5650</v>
          </cell>
          <cell r="E1311" t="str">
            <v>H</v>
          </cell>
          <cell r="F1311">
            <v>2</v>
          </cell>
        </row>
        <row r="1312">
          <cell r="A1312" t="str">
            <v>995015650</v>
          </cell>
          <cell r="B1312">
            <v>99</v>
          </cell>
          <cell r="C1312">
            <v>501</v>
          </cell>
          <cell r="D1312" t="str">
            <v>5650</v>
          </cell>
          <cell r="E1312" t="str">
            <v>Q</v>
          </cell>
          <cell r="F1312">
            <v>2</v>
          </cell>
        </row>
        <row r="1313">
          <cell r="A1313" t="str">
            <v>996005650</v>
          </cell>
          <cell r="B1313">
            <v>99</v>
          </cell>
          <cell r="C1313">
            <v>600</v>
          </cell>
          <cell r="D1313" t="str">
            <v>5650</v>
          </cell>
          <cell r="E1313" t="str">
            <v>M</v>
          </cell>
          <cell r="F1313">
            <v>5</v>
          </cell>
        </row>
        <row r="1314">
          <cell r="A1314" t="str">
            <v>996015650</v>
          </cell>
          <cell r="B1314">
            <v>99</v>
          </cell>
          <cell r="C1314">
            <v>601</v>
          </cell>
          <cell r="D1314" t="str">
            <v>5650</v>
          </cell>
          <cell r="E1314" t="str">
            <v>Q</v>
          </cell>
          <cell r="F1314">
            <v>5</v>
          </cell>
        </row>
        <row r="1315">
          <cell r="A1315" t="str">
            <v>996025650</v>
          </cell>
          <cell r="B1315">
            <v>99</v>
          </cell>
          <cell r="C1315">
            <v>602</v>
          </cell>
          <cell r="D1315" t="str">
            <v>5650</v>
          </cell>
          <cell r="E1315" t="str">
            <v>R</v>
          </cell>
          <cell r="F1315">
            <v>6</v>
          </cell>
        </row>
        <row r="1316">
          <cell r="A1316" t="str">
            <v>996035650</v>
          </cell>
          <cell r="B1316">
            <v>99</v>
          </cell>
          <cell r="C1316">
            <v>603</v>
          </cell>
          <cell r="D1316" t="str">
            <v>5650</v>
          </cell>
          <cell r="E1316" t="str">
            <v>S</v>
          </cell>
          <cell r="F1316">
            <v>6</v>
          </cell>
        </row>
        <row r="1317">
          <cell r="A1317" t="str">
            <v>092005650</v>
          </cell>
          <cell r="B1317" t="str">
            <v>09</v>
          </cell>
          <cell r="C1317">
            <v>200</v>
          </cell>
          <cell r="D1317" t="str">
            <v>5650</v>
          </cell>
          <cell r="E1317" t="str">
            <v>Q</v>
          </cell>
          <cell r="F1317">
            <v>4</v>
          </cell>
        </row>
        <row r="1318">
          <cell r="A1318" t="str">
            <v>093005650</v>
          </cell>
          <cell r="B1318" t="str">
            <v>09</v>
          </cell>
          <cell r="C1318">
            <v>300</v>
          </cell>
          <cell r="D1318" t="str">
            <v>5650</v>
          </cell>
          <cell r="E1318" t="str">
            <v>Q</v>
          </cell>
          <cell r="F1318">
            <v>4</v>
          </cell>
        </row>
        <row r="1319">
          <cell r="A1319" t="str">
            <v>094005650</v>
          </cell>
          <cell r="B1319" t="str">
            <v>09</v>
          </cell>
          <cell r="C1319">
            <v>400</v>
          </cell>
          <cell r="D1319" t="str">
            <v>5650</v>
          </cell>
          <cell r="E1319" t="str">
            <v>M</v>
          </cell>
          <cell r="F1319">
            <v>5</v>
          </cell>
        </row>
        <row r="1320">
          <cell r="A1320" t="str">
            <v>095005650</v>
          </cell>
          <cell r="B1320" t="str">
            <v>09</v>
          </cell>
          <cell r="C1320">
            <v>500</v>
          </cell>
          <cell r="D1320" t="str">
            <v>5650</v>
          </cell>
          <cell r="E1320" t="str">
            <v>H</v>
          </cell>
          <cell r="F1320">
            <v>2</v>
          </cell>
        </row>
        <row r="1321">
          <cell r="A1321" t="str">
            <v>095015650</v>
          </cell>
          <cell r="B1321" t="str">
            <v>09</v>
          </cell>
          <cell r="C1321">
            <v>501</v>
          </cell>
          <cell r="D1321" t="str">
            <v>5650</v>
          </cell>
          <cell r="E1321" t="str">
            <v>Q</v>
          </cell>
          <cell r="F1321">
            <v>2</v>
          </cell>
        </row>
        <row r="1322">
          <cell r="A1322" t="str">
            <v>096005650</v>
          </cell>
          <cell r="B1322" t="str">
            <v>09</v>
          </cell>
          <cell r="C1322">
            <v>600</v>
          </cell>
          <cell r="D1322" t="str">
            <v>5650</v>
          </cell>
          <cell r="E1322" t="str">
            <v>M</v>
          </cell>
          <cell r="F1322">
            <v>5</v>
          </cell>
        </row>
        <row r="1323">
          <cell r="A1323" t="str">
            <v>096015650</v>
          </cell>
          <cell r="B1323" t="str">
            <v>09</v>
          </cell>
          <cell r="C1323">
            <v>601</v>
          </cell>
          <cell r="D1323" t="str">
            <v>5650</v>
          </cell>
          <cell r="E1323" t="str">
            <v>Q</v>
          </cell>
          <cell r="F1323">
            <v>5</v>
          </cell>
        </row>
        <row r="1324">
          <cell r="A1324" t="str">
            <v>096025650</v>
          </cell>
          <cell r="B1324" t="str">
            <v>09</v>
          </cell>
          <cell r="C1324">
            <v>602</v>
          </cell>
          <cell r="D1324" t="str">
            <v>5650</v>
          </cell>
          <cell r="E1324" t="str">
            <v>R</v>
          </cell>
          <cell r="F1324">
            <v>6</v>
          </cell>
        </row>
        <row r="1325">
          <cell r="A1325" t="str">
            <v>096035650</v>
          </cell>
          <cell r="B1325" t="str">
            <v>09</v>
          </cell>
          <cell r="C1325">
            <v>603</v>
          </cell>
          <cell r="D1325" t="str">
            <v>5650</v>
          </cell>
          <cell r="E1325" t="str">
            <v>S</v>
          </cell>
          <cell r="F1325">
            <v>6</v>
          </cell>
        </row>
        <row r="1326">
          <cell r="A1326" t="str">
            <v>992005707</v>
          </cell>
          <cell r="B1326">
            <v>99</v>
          </cell>
          <cell r="C1326">
            <v>200</v>
          </cell>
          <cell r="D1326" t="str">
            <v>5707</v>
          </cell>
          <cell r="E1326" t="str">
            <v>Q</v>
          </cell>
          <cell r="F1326">
            <v>4</v>
          </cell>
        </row>
        <row r="1327">
          <cell r="A1327" t="str">
            <v>993005707</v>
          </cell>
          <cell r="B1327">
            <v>99</v>
          </cell>
          <cell r="C1327">
            <v>300</v>
          </cell>
          <cell r="D1327" t="str">
            <v>5707</v>
          </cell>
          <cell r="E1327" t="str">
            <v>Q</v>
          </cell>
          <cell r="F1327">
            <v>4</v>
          </cell>
        </row>
        <row r="1328">
          <cell r="A1328" t="str">
            <v>994005707</v>
          </cell>
          <cell r="B1328">
            <v>99</v>
          </cell>
          <cell r="C1328">
            <v>400</v>
          </cell>
          <cell r="D1328" t="str">
            <v>5707</v>
          </cell>
          <cell r="E1328" t="str">
            <v>M</v>
          </cell>
          <cell r="F1328">
            <v>5</v>
          </cell>
        </row>
        <row r="1329">
          <cell r="A1329" t="str">
            <v>995005707</v>
          </cell>
          <cell r="B1329">
            <v>99</v>
          </cell>
          <cell r="C1329">
            <v>500</v>
          </cell>
          <cell r="D1329" t="str">
            <v>5707</v>
          </cell>
          <cell r="E1329" t="str">
            <v>H</v>
          </cell>
          <cell r="F1329">
            <v>2</v>
          </cell>
        </row>
        <row r="1330">
          <cell r="A1330" t="str">
            <v>995015707</v>
          </cell>
          <cell r="B1330">
            <v>99</v>
          </cell>
          <cell r="C1330">
            <v>501</v>
          </cell>
          <cell r="D1330" t="str">
            <v>5707</v>
          </cell>
          <cell r="E1330" t="str">
            <v>Q</v>
          </cell>
          <cell r="F1330">
            <v>2</v>
          </cell>
        </row>
        <row r="1331">
          <cell r="A1331" t="str">
            <v>996005707</v>
          </cell>
          <cell r="B1331">
            <v>99</v>
          </cell>
          <cell r="C1331">
            <v>600</v>
          </cell>
          <cell r="D1331" t="str">
            <v>5707</v>
          </cell>
          <cell r="E1331" t="str">
            <v>M</v>
          </cell>
          <cell r="F1331">
            <v>5</v>
          </cell>
        </row>
        <row r="1332">
          <cell r="A1332" t="str">
            <v>996015707</v>
          </cell>
          <cell r="B1332">
            <v>99</v>
          </cell>
          <cell r="C1332">
            <v>601</v>
          </cell>
          <cell r="D1332" t="str">
            <v>5707</v>
          </cell>
          <cell r="E1332" t="str">
            <v>Q</v>
          </cell>
          <cell r="F1332">
            <v>5</v>
          </cell>
        </row>
        <row r="1333">
          <cell r="A1333" t="str">
            <v>996025707</v>
          </cell>
          <cell r="B1333">
            <v>99</v>
          </cell>
          <cell r="C1333">
            <v>602</v>
          </cell>
          <cell r="D1333" t="str">
            <v>5707</v>
          </cell>
          <cell r="E1333" t="str">
            <v>R</v>
          </cell>
          <cell r="F1333">
            <v>6</v>
          </cell>
        </row>
        <row r="1334">
          <cell r="A1334" t="str">
            <v>996035707</v>
          </cell>
          <cell r="B1334">
            <v>99</v>
          </cell>
          <cell r="C1334">
            <v>603</v>
          </cell>
          <cell r="D1334" t="str">
            <v>5707</v>
          </cell>
          <cell r="E1334" t="str">
            <v>S</v>
          </cell>
          <cell r="F1334">
            <v>6</v>
          </cell>
        </row>
        <row r="1335">
          <cell r="A1335" t="str">
            <v>092005707</v>
          </cell>
          <cell r="B1335" t="str">
            <v>09</v>
          </cell>
          <cell r="C1335">
            <v>200</v>
          </cell>
          <cell r="D1335" t="str">
            <v>5707</v>
          </cell>
          <cell r="E1335" t="str">
            <v>Q</v>
          </cell>
          <cell r="F1335">
            <v>4</v>
          </cell>
        </row>
        <row r="1336">
          <cell r="A1336" t="str">
            <v>093005707</v>
          </cell>
          <cell r="B1336" t="str">
            <v>09</v>
          </cell>
          <cell r="C1336">
            <v>300</v>
          </cell>
          <cell r="D1336" t="str">
            <v>5707</v>
          </cell>
          <cell r="E1336" t="str">
            <v>Q</v>
          </cell>
          <cell r="F1336">
            <v>4</v>
          </cell>
        </row>
        <row r="1337">
          <cell r="A1337" t="str">
            <v>094005707</v>
          </cell>
          <cell r="B1337" t="str">
            <v>09</v>
          </cell>
          <cell r="C1337">
            <v>400</v>
          </cell>
          <cell r="D1337" t="str">
            <v>5707</v>
          </cell>
          <cell r="E1337" t="str">
            <v>M</v>
          </cell>
          <cell r="F1337">
            <v>5</v>
          </cell>
        </row>
        <row r="1338">
          <cell r="A1338" t="str">
            <v>095005707</v>
          </cell>
          <cell r="B1338" t="str">
            <v>09</v>
          </cell>
          <cell r="C1338">
            <v>500</v>
          </cell>
          <cell r="D1338" t="str">
            <v>5707</v>
          </cell>
          <cell r="E1338" t="str">
            <v>H</v>
          </cell>
          <cell r="F1338">
            <v>2</v>
          </cell>
        </row>
        <row r="1339">
          <cell r="A1339" t="str">
            <v>095015707</v>
          </cell>
          <cell r="B1339" t="str">
            <v>09</v>
          </cell>
          <cell r="C1339">
            <v>501</v>
          </cell>
          <cell r="D1339" t="str">
            <v>5707</v>
          </cell>
          <cell r="E1339" t="str">
            <v>Q</v>
          </cell>
          <cell r="F1339">
            <v>2</v>
          </cell>
        </row>
        <row r="1340">
          <cell r="A1340" t="str">
            <v>096005707</v>
          </cell>
          <cell r="B1340" t="str">
            <v>09</v>
          </cell>
          <cell r="C1340">
            <v>600</v>
          </cell>
          <cell r="D1340" t="str">
            <v>5707</v>
          </cell>
          <cell r="E1340" t="str">
            <v>M</v>
          </cell>
          <cell r="F1340">
            <v>5</v>
          </cell>
        </row>
        <row r="1341">
          <cell r="A1341" t="str">
            <v>096015707</v>
          </cell>
          <cell r="B1341" t="str">
            <v>09</v>
          </cell>
          <cell r="C1341">
            <v>601</v>
          </cell>
          <cell r="D1341" t="str">
            <v>5707</v>
          </cell>
          <cell r="E1341" t="str">
            <v>Q</v>
          </cell>
          <cell r="F1341">
            <v>5</v>
          </cell>
        </row>
        <row r="1342">
          <cell r="A1342" t="str">
            <v>096025707</v>
          </cell>
          <cell r="B1342" t="str">
            <v>09</v>
          </cell>
          <cell r="C1342">
            <v>602</v>
          </cell>
          <cell r="D1342" t="str">
            <v>5707</v>
          </cell>
          <cell r="E1342" t="str">
            <v>R</v>
          </cell>
          <cell r="F1342">
            <v>6</v>
          </cell>
        </row>
        <row r="1343">
          <cell r="A1343" t="str">
            <v>096035707</v>
          </cell>
          <cell r="B1343" t="str">
            <v>09</v>
          </cell>
          <cell r="C1343">
            <v>603</v>
          </cell>
          <cell r="D1343" t="str">
            <v>5707</v>
          </cell>
          <cell r="E1343" t="str">
            <v>S</v>
          </cell>
          <cell r="F1343">
            <v>6</v>
          </cell>
        </row>
        <row r="1344">
          <cell r="A1344" t="str">
            <v>015015854</v>
          </cell>
          <cell r="B1344" t="str">
            <v>01</v>
          </cell>
          <cell r="C1344" t="str">
            <v>501</v>
          </cell>
          <cell r="D1344" t="str">
            <v>5854</v>
          </cell>
          <cell r="E1344" t="str">
            <v>Q</v>
          </cell>
          <cell r="F1344">
            <v>3</v>
          </cell>
        </row>
        <row r="1345">
          <cell r="A1345" t="str">
            <v>015015855</v>
          </cell>
          <cell r="B1345" t="str">
            <v>01</v>
          </cell>
          <cell r="C1345" t="str">
            <v>501</v>
          </cell>
          <cell r="D1345" t="str">
            <v>5855</v>
          </cell>
          <cell r="E1345" t="str">
            <v>Q</v>
          </cell>
          <cell r="F1345">
            <v>3</v>
          </cell>
        </row>
        <row r="1346">
          <cell r="A1346" t="str">
            <v>015015857</v>
          </cell>
          <cell r="B1346" t="str">
            <v>01</v>
          </cell>
          <cell r="C1346" t="str">
            <v>501</v>
          </cell>
          <cell r="D1346" t="str">
            <v>5857</v>
          </cell>
          <cell r="E1346" t="str">
            <v>Q</v>
          </cell>
          <cell r="F1346">
            <v>3</v>
          </cell>
        </row>
        <row r="1347">
          <cell r="A1347" t="str">
            <v>015005862</v>
          </cell>
          <cell r="B1347" t="str">
            <v>01</v>
          </cell>
          <cell r="C1347" t="str">
            <v>500</v>
          </cell>
          <cell r="D1347" t="str">
            <v>5862</v>
          </cell>
          <cell r="E1347" t="str">
            <v>Q</v>
          </cell>
          <cell r="F1347">
            <v>2</v>
          </cell>
        </row>
        <row r="1348">
          <cell r="A1348" t="str">
            <v>99200A503</v>
          </cell>
          <cell r="B1348">
            <v>99</v>
          </cell>
          <cell r="C1348">
            <v>200</v>
          </cell>
          <cell r="D1348" t="str">
            <v>A503</v>
          </cell>
          <cell r="E1348" t="str">
            <v>Q</v>
          </cell>
          <cell r="F1348">
            <v>4</v>
          </cell>
        </row>
        <row r="1349">
          <cell r="A1349" t="str">
            <v>99200A503</v>
          </cell>
          <cell r="B1349">
            <v>99</v>
          </cell>
          <cell r="C1349">
            <v>200</v>
          </cell>
          <cell r="D1349" t="str">
            <v>A503</v>
          </cell>
          <cell r="E1349" t="str">
            <v>Q</v>
          </cell>
          <cell r="F1349">
            <v>4</v>
          </cell>
        </row>
        <row r="1350">
          <cell r="A1350" t="str">
            <v>99300A503</v>
          </cell>
          <cell r="B1350">
            <v>99</v>
          </cell>
          <cell r="C1350">
            <v>300</v>
          </cell>
          <cell r="D1350" t="str">
            <v>A503</v>
          </cell>
          <cell r="E1350" t="str">
            <v>Q</v>
          </cell>
          <cell r="F1350">
            <v>4</v>
          </cell>
        </row>
        <row r="1351">
          <cell r="A1351" t="str">
            <v>99300A503</v>
          </cell>
          <cell r="B1351">
            <v>99</v>
          </cell>
          <cell r="C1351">
            <v>300</v>
          </cell>
          <cell r="D1351" t="str">
            <v>A503</v>
          </cell>
          <cell r="E1351" t="str">
            <v>Q</v>
          </cell>
          <cell r="F1351">
            <v>4</v>
          </cell>
        </row>
        <row r="1352">
          <cell r="A1352" t="str">
            <v>99400A503</v>
          </cell>
          <cell r="B1352">
            <v>99</v>
          </cell>
          <cell r="C1352" t="str">
            <v>400</v>
          </cell>
          <cell r="D1352" t="str">
            <v>A503</v>
          </cell>
          <cell r="E1352" t="str">
            <v>M</v>
          </cell>
          <cell r="F1352">
            <v>5</v>
          </cell>
        </row>
        <row r="1353">
          <cell r="A1353" t="str">
            <v>99500A503</v>
          </cell>
          <cell r="B1353">
            <v>99</v>
          </cell>
          <cell r="C1353">
            <v>500</v>
          </cell>
          <cell r="D1353" t="str">
            <v>A503</v>
          </cell>
          <cell r="E1353" t="str">
            <v>D</v>
          </cell>
          <cell r="F1353">
            <v>1</v>
          </cell>
        </row>
        <row r="1354">
          <cell r="A1354" t="str">
            <v>99501A503</v>
          </cell>
          <cell r="B1354">
            <v>99</v>
          </cell>
          <cell r="C1354">
            <v>501</v>
          </cell>
          <cell r="D1354" t="str">
            <v>A503</v>
          </cell>
          <cell r="E1354" t="str">
            <v>Q</v>
          </cell>
          <cell r="F1354">
            <v>1</v>
          </cell>
        </row>
        <row r="1355">
          <cell r="A1355" t="str">
            <v>99509A503</v>
          </cell>
          <cell r="B1355">
            <v>99</v>
          </cell>
          <cell r="C1355">
            <v>509</v>
          </cell>
          <cell r="D1355" t="str">
            <v>A503</v>
          </cell>
          <cell r="E1355" t="str">
            <v>J</v>
          </cell>
          <cell r="F1355">
            <v>1</v>
          </cell>
        </row>
        <row r="1356">
          <cell r="A1356" t="str">
            <v>99601A503</v>
          </cell>
          <cell r="B1356">
            <v>99</v>
          </cell>
          <cell r="C1356">
            <v>601</v>
          </cell>
          <cell r="D1356" t="str">
            <v>A503</v>
          </cell>
          <cell r="E1356" t="str">
            <v>Q</v>
          </cell>
          <cell r="F1356">
            <v>5</v>
          </cell>
        </row>
        <row r="1357">
          <cell r="A1357" t="str">
            <v>99601A503</v>
          </cell>
          <cell r="B1357">
            <v>99</v>
          </cell>
          <cell r="C1357">
            <v>601</v>
          </cell>
          <cell r="D1357" t="str">
            <v>A503</v>
          </cell>
          <cell r="E1357" t="str">
            <v>Q</v>
          </cell>
          <cell r="F1357">
            <v>5</v>
          </cell>
        </row>
        <row r="1358">
          <cell r="A1358" t="str">
            <v>99602A503</v>
          </cell>
          <cell r="B1358">
            <v>99</v>
          </cell>
          <cell r="C1358">
            <v>602</v>
          </cell>
          <cell r="D1358" t="str">
            <v>A503</v>
          </cell>
          <cell r="E1358" t="str">
            <v>R</v>
          </cell>
          <cell r="F1358">
            <v>6</v>
          </cell>
        </row>
        <row r="1359">
          <cell r="A1359" t="str">
            <v>99602A503</v>
          </cell>
          <cell r="B1359">
            <v>99</v>
          </cell>
          <cell r="C1359">
            <v>602</v>
          </cell>
          <cell r="D1359" t="str">
            <v>A503</v>
          </cell>
          <cell r="E1359" t="str">
            <v>R</v>
          </cell>
          <cell r="F1359">
            <v>6</v>
          </cell>
        </row>
        <row r="1360">
          <cell r="A1360" t="str">
            <v>99603A503</v>
          </cell>
          <cell r="B1360">
            <v>99</v>
          </cell>
          <cell r="C1360">
            <v>603</v>
          </cell>
          <cell r="D1360" t="str">
            <v>A503</v>
          </cell>
          <cell r="E1360" t="str">
            <v>S</v>
          </cell>
          <cell r="F1360">
            <v>6</v>
          </cell>
        </row>
        <row r="1361">
          <cell r="A1361" t="str">
            <v>99603A503</v>
          </cell>
          <cell r="B1361">
            <v>99</v>
          </cell>
          <cell r="C1361">
            <v>603</v>
          </cell>
          <cell r="D1361" t="str">
            <v>A503</v>
          </cell>
          <cell r="E1361" t="str">
            <v>S</v>
          </cell>
          <cell r="F1361">
            <v>6</v>
          </cell>
        </row>
        <row r="1362">
          <cell r="A1362" t="str">
            <v>09200A503</v>
          </cell>
          <cell r="B1362" t="str">
            <v>09</v>
          </cell>
          <cell r="C1362">
            <v>200</v>
          </cell>
          <cell r="D1362" t="str">
            <v>A503</v>
          </cell>
          <cell r="E1362" t="str">
            <v>Q</v>
          </cell>
          <cell r="F1362">
            <v>4</v>
          </cell>
        </row>
        <row r="1363">
          <cell r="A1363" t="str">
            <v>09200A503</v>
          </cell>
          <cell r="B1363" t="str">
            <v>09</v>
          </cell>
          <cell r="C1363">
            <v>200</v>
          </cell>
          <cell r="D1363" t="str">
            <v>A503</v>
          </cell>
          <cell r="E1363" t="str">
            <v>Q</v>
          </cell>
          <cell r="F1363">
            <v>4</v>
          </cell>
        </row>
        <row r="1364">
          <cell r="A1364" t="str">
            <v>09300A503</v>
          </cell>
          <cell r="B1364" t="str">
            <v>09</v>
          </cell>
          <cell r="C1364">
            <v>300</v>
          </cell>
          <cell r="D1364" t="str">
            <v>A503</v>
          </cell>
          <cell r="E1364" t="str">
            <v>Q</v>
          </cell>
          <cell r="F1364">
            <v>4</v>
          </cell>
        </row>
        <row r="1365">
          <cell r="A1365" t="str">
            <v>09300A503</v>
          </cell>
          <cell r="B1365" t="str">
            <v>09</v>
          </cell>
          <cell r="C1365">
            <v>300</v>
          </cell>
          <cell r="D1365" t="str">
            <v>A503</v>
          </cell>
          <cell r="E1365" t="str">
            <v>Q</v>
          </cell>
          <cell r="F1365">
            <v>4</v>
          </cell>
        </row>
        <row r="1366">
          <cell r="A1366" t="str">
            <v>09500A503</v>
          </cell>
          <cell r="B1366" t="str">
            <v>09</v>
          </cell>
          <cell r="C1366">
            <v>500</v>
          </cell>
          <cell r="D1366" t="str">
            <v>A503</v>
          </cell>
          <cell r="E1366" t="str">
            <v>J</v>
          </cell>
          <cell r="F1366">
            <v>1</v>
          </cell>
        </row>
        <row r="1367">
          <cell r="A1367" t="str">
            <v>09501A503</v>
          </cell>
          <cell r="B1367" t="str">
            <v>09</v>
          </cell>
          <cell r="C1367">
            <v>501</v>
          </cell>
          <cell r="D1367" t="str">
            <v>A503</v>
          </cell>
          <cell r="E1367" t="str">
            <v>Q</v>
          </cell>
          <cell r="F1367">
            <v>1</v>
          </cell>
        </row>
        <row r="1368">
          <cell r="A1368" t="str">
            <v>09501A503</v>
          </cell>
          <cell r="B1368" t="str">
            <v>09</v>
          </cell>
          <cell r="C1368">
            <v>501</v>
          </cell>
          <cell r="D1368" t="str">
            <v>A503</v>
          </cell>
          <cell r="E1368" t="str">
            <v>Q</v>
          </cell>
          <cell r="F1368">
            <v>1</v>
          </cell>
        </row>
        <row r="1369">
          <cell r="A1369" t="str">
            <v>09601A503</v>
          </cell>
          <cell r="B1369" t="str">
            <v>09</v>
          </cell>
          <cell r="C1369">
            <v>601</v>
          </cell>
          <cell r="D1369" t="str">
            <v>A503</v>
          </cell>
          <cell r="E1369" t="str">
            <v>Q</v>
          </cell>
          <cell r="F1369">
            <v>5</v>
          </cell>
        </row>
        <row r="1370">
          <cell r="A1370" t="str">
            <v>09601A503</v>
          </cell>
          <cell r="B1370" t="str">
            <v>09</v>
          </cell>
          <cell r="C1370">
            <v>601</v>
          </cell>
          <cell r="D1370" t="str">
            <v>A503</v>
          </cell>
          <cell r="E1370" t="str">
            <v>Q</v>
          </cell>
          <cell r="F1370">
            <v>5</v>
          </cell>
        </row>
        <row r="1371">
          <cell r="A1371" t="str">
            <v>09602A503</v>
          </cell>
          <cell r="B1371" t="str">
            <v>09</v>
          </cell>
          <cell r="C1371">
            <v>602</v>
          </cell>
          <cell r="D1371" t="str">
            <v>A503</v>
          </cell>
          <cell r="E1371" t="str">
            <v>R</v>
          </cell>
          <cell r="F1371">
            <v>6</v>
          </cell>
        </row>
        <row r="1372">
          <cell r="A1372" t="str">
            <v>09602A503</v>
          </cell>
          <cell r="B1372" t="str">
            <v>09</v>
          </cell>
          <cell r="C1372">
            <v>602</v>
          </cell>
          <cell r="D1372" t="str">
            <v>A503</v>
          </cell>
          <cell r="E1372" t="str">
            <v>R</v>
          </cell>
          <cell r="F1372">
            <v>6</v>
          </cell>
        </row>
        <row r="1373">
          <cell r="A1373" t="str">
            <v>09603A503</v>
          </cell>
          <cell r="B1373" t="str">
            <v>09</v>
          </cell>
          <cell r="C1373">
            <v>603</v>
          </cell>
          <cell r="D1373" t="str">
            <v>A503</v>
          </cell>
          <cell r="E1373" t="str">
            <v>S</v>
          </cell>
          <cell r="F1373">
            <v>6</v>
          </cell>
        </row>
        <row r="1374">
          <cell r="A1374" t="str">
            <v>09603A503</v>
          </cell>
          <cell r="B1374" t="str">
            <v>09</v>
          </cell>
          <cell r="C1374">
            <v>603</v>
          </cell>
          <cell r="D1374" t="str">
            <v>A503</v>
          </cell>
          <cell r="E1374" t="str">
            <v>S</v>
          </cell>
          <cell r="F1374">
            <v>6</v>
          </cell>
        </row>
        <row r="1375">
          <cell r="A1375" t="str">
            <v>99200A529</v>
          </cell>
          <cell r="B1375">
            <v>99</v>
          </cell>
          <cell r="C1375">
            <v>200</v>
          </cell>
          <cell r="D1375" t="str">
            <v>A529</v>
          </cell>
          <cell r="E1375" t="str">
            <v>Q</v>
          </cell>
          <cell r="F1375">
            <v>4</v>
          </cell>
        </row>
        <row r="1376">
          <cell r="A1376" t="str">
            <v>99300A529</v>
          </cell>
          <cell r="B1376">
            <v>99</v>
          </cell>
          <cell r="C1376">
            <v>300</v>
          </cell>
          <cell r="D1376" t="str">
            <v>A529</v>
          </cell>
          <cell r="E1376" t="str">
            <v>Q</v>
          </cell>
          <cell r="F1376">
            <v>4</v>
          </cell>
        </row>
        <row r="1377">
          <cell r="A1377" t="str">
            <v>99500A529</v>
          </cell>
          <cell r="B1377">
            <v>99</v>
          </cell>
          <cell r="C1377">
            <v>500</v>
          </cell>
          <cell r="D1377" t="str">
            <v>A529</v>
          </cell>
          <cell r="E1377" t="str">
            <v>A</v>
          </cell>
          <cell r="F1377">
            <v>1</v>
          </cell>
        </row>
        <row r="1378">
          <cell r="A1378" t="str">
            <v>99501A529</v>
          </cell>
          <cell r="B1378">
            <v>99</v>
          </cell>
          <cell r="C1378">
            <v>501</v>
          </cell>
          <cell r="D1378" t="str">
            <v>A529</v>
          </cell>
          <cell r="E1378" t="str">
            <v>Q</v>
          </cell>
          <cell r="F1378">
            <v>1</v>
          </cell>
        </row>
        <row r="1379">
          <cell r="A1379" t="str">
            <v>99601A529</v>
          </cell>
          <cell r="B1379">
            <v>99</v>
          </cell>
          <cell r="C1379">
            <v>601</v>
          </cell>
          <cell r="D1379" t="str">
            <v>A529</v>
          </cell>
          <cell r="E1379" t="str">
            <v>Q</v>
          </cell>
          <cell r="F1379">
            <v>5</v>
          </cell>
        </row>
        <row r="1380">
          <cell r="A1380" t="str">
            <v>99602A529</v>
          </cell>
          <cell r="B1380">
            <v>99</v>
          </cell>
          <cell r="C1380">
            <v>602</v>
          </cell>
          <cell r="D1380" t="str">
            <v>A529</v>
          </cell>
          <cell r="E1380" t="str">
            <v>R</v>
          </cell>
          <cell r="F1380">
            <v>6</v>
          </cell>
        </row>
        <row r="1381">
          <cell r="A1381" t="str">
            <v>99603A529</v>
          </cell>
          <cell r="B1381">
            <v>99</v>
          </cell>
          <cell r="C1381">
            <v>603</v>
          </cell>
          <cell r="D1381" t="str">
            <v>A529</v>
          </cell>
          <cell r="E1381" t="str">
            <v>S</v>
          </cell>
          <cell r="F1381">
            <v>6</v>
          </cell>
        </row>
        <row r="1382">
          <cell r="A1382" t="str">
            <v>09200A529</v>
          </cell>
          <cell r="B1382" t="str">
            <v>09</v>
          </cell>
          <cell r="C1382">
            <v>200</v>
          </cell>
          <cell r="D1382" t="str">
            <v>A529</v>
          </cell>
          <cell r="E1382" t="str">
            <v>Q</v>
          </cell>
          <cell r="F1382">
            <v>4</v>
          </cell>
        </row>
        <row r="1383">
          <cell r="A1383" t="str">
            <v>09300A529</v>
          </cell>
          <cell r="B1383" t="str">
            <v>09</v>
          </cell>
          <cell r="C1383">
            <v>300</v>
          </cell>
          <cell r="D1383" t="str">
            <v>A529</v>
          </cell>
          <cell r="E1383" t="str">
            <v>Q</v>
          </cell>
          <cell r="F1383">
            <v>4</v>
          </cell>
        </row>
        <row r="1384">
          <cell r="A1384" t="str">
            <v>09500A529</v>
          </cell>
          <cell r="B1384" t="str">
            <v>09</v>
          </cell>
          <cell r="C1384">
            <v>500</v>
          </cell>
          <cell r="D1384" t="str">
            <v>A529</v>
          </cell>
          <cell r="E1384" t="str">
            <v>A</v>
          </cell>
          <cell r="F1384">
            <v>1</v>
          </cell>
        </row>
        <row r="1385">
          <cell r="A1385" t="str">
            <v>09501A529</v>
          </cell>
          <cell r="B1385" t="str">
            <v>09</v>
          </cell>
          <cell r="C1385">
            <v>501</v>
          </cell>
          <cell r="D1385" t="str">
            <v>A529</v>
          </cell>
          <cell r="E1385" t="str">
            <v>Q</v>
          </cell>
          <cell r="F1385">
            <v>1</v>
          </cell>
        </row>
        <row r="1386">
          <cell r="A1386" t="str">
            <v>09601A529</v>
          </cell>
          <cell r="B1386" t="str">
            <v>09</v>
          </cell>
          <cell r="C1386">
            <v>601</v>
          </cell>
          <cell r="D1386" t="str">
            <v>A529</v>
          </cell>
          <cell r="E1386" t="str">
            <v>Q</v>
          </cell>
          <cell r="F1386">
            <v>5</v>
          </cell>
        </row>
        <row r="1387">
          <cell r="A1387" t="str">
            <v>09602A529</v>
          </cell>
          <cell r="B1387" t="str">
            <v>09</v>
          </cell>
          <cell r="C1387">
            <v>602</v>
          </cell>
          <cell r="D1387" t="str">
            <v>A529</v>
          </cell>
          <cell r="E1387" t="str">
            <v>R</v>
          </cell>
          <cell r="F1387">
            <v>6</v>
          </cell>
        </row>
        <row r="1388">
          <cell r="A1388" t="str">
            <v>09603A529</v>
          </cell>
          <cell r="B1388" t="str">
            <v>09</v>
          </cell>
          <cell r="C1388">
            <v>603</v>
          </cell>
          <cell r="D1388" t="str">
            <v>A529</v>
          </cell>
          <cell r="E1388" t="str">
            <v>S</v>
          </cell>
          <cell r="F1388">
            <v>6</v>
          </cell>
        </row>
        <row r="1389">
          <cell r="A1389" t="str">
            <v>99200A551</v>
          </cell>
          <cell r="B1389">
            <v>99</v>
          </cell>
          <cell r="C1389">
            <v>200</v>
          </cell>
          <cell r="D1389" t="str">
            <v>A551</v>
          </cell>
          <cell r="E1389" t="str">
            <v>Q</v>
          </cell>
          <cell r="F1389">
            <v>4</v>
          </cell>
        </row>
        <row r="1390">
          <cell r="A1390" t="str">
            <v>99300A551</v>
          </cell>
          <cell r="B1390">
            <v>99</v>
          </cell>
          <cell r="C1390">
            <v>300</v>
          </cell>
          <cell r="D1390" t="str">
            <v>A551</v>
          </cell>
          <cell r="E1390" t="str">
            <v>Q</v>
          </cell>
          <cell r="F1390">
            <v>4</v>
          </cell>
        </row>
        <row r="1391">
          <cell r="A1391" t="str">
            <v>99500A551</v>
          </cell>
          <cell r="B1391">
            <v>99</v>
          </cell>
          <cell r="C1391">
            <v>500</v>
          </cell>
          <cell r="D1391" t="str">
            <v>A551</v>
          </cell>
          <cell r="E1391" t="str">
            <v>A</v>
          </cell>
          <cell r="F1391">
            <v>1</v>
          </cell>
        </row>
        <row r="1392">
          <cell r="A1392" t="str">
            <v>99501A551</v>
          </cell>
          <cell r="B1392">
            <v>99</v>
          </cell>
          <cell r="C1392">
            <v>501</v>
          </cell>
          <cell r="D1392" t="str">
            <v>A551</v>
          </cell>
          <cell r="E1392" t="str">
            <v>Q</v>
          </cell>
          <cell r="F1392">
            <v>1</v>
          </cell>
        </row>
        <row r="1393">
          <cell r="A1393" t="str">
            <v>99601A551</v>
          </cell>
          <cell r="B1393">
            <v>99</v>
          </cell>
          <cell r="C1393">
            <v>601</v>
          </cell>
          <cell r="D1393" t="str">
            <v>A551</v>
          </cell>
          <cell r="E1393" t="str">
            <v>Q</v>
          </cell>
          <cell r="F1393">
            <v>5</v>
          </cell>
        </row>
        <row r="1394">
          <cell r="A1394" t="str">
            <v>99602A551</v>
          </cell>
          <cell r="B1394">
            <v>99</v>
          </cell>
          <cell r="C1394">
            <v>602</v>
          </cell>
          <cell r="D1394" t="str">
            <v>A551</v>
          </cell>
          <cell r="E1394" t="str">
            <v>R</v>
          </cell>
          <cell r="F1394">
            <v>6</v>
          </cell>
        </row>
        <row r="1395">
          <cell r="A1395" t="str">
            <v>99603A551</v>
          </cell>
          <cell r="B1395">
            <v>99</v>
          </cell>
          <cell r="C1395">
            <v>603</v>
          </cell>
          <cell r="D1395" t="str">
            <v>A551</v>
          </cell>
          <cell r="E1395" t="str">
            <v>S</v>
          </cell>
          <cell r="F1395">
            <v>6</v>
          </cell>
        </row>
        <row r="1396">
          <cell r="A1396" t="str">
            <v>09200A551</v>
          </cell>
          <cell r="B1396" t="str">
            <v>09</v>
          </cell>
          <cell r="C1396">
            <v>200</v>
          </cell>
          <cell r="D1396" t="str">
            <v>A551</v>
          </cell>
          <cell r="E1396" t="str">
            <v>Q</v>
          </cell>
          <cell r="F1396">
            <v>4</v>
          </cell>
        </row>
        <row r="1397">
          <cell r="A1397" t="str">
            <v>09300A551</v>
          </cell>
          <cell r="B1397" t="str">
            <v>09</v>
          </cell>
          <cell r="C1397">
            <v>300</v>
          </cell>
          <cell r="D1397" t="str">
            <v>A551</v>
          </cell>
          <cell r="E1397" t="str">
            <v>Q</v>
          </cell>
          <cell r="F1397">
            <v>4</v>
          </cell>
        </row>
        <row r="1398">
          <cell r="A1398" t="str">
            <v>09500A551</v>
          </cell>
          <cell r="B1398" t="str">
            <v>09</v>
          </cell>
          <cell r="C1398">
            <v>500</v>
          </cell>
          <cell r="D1398" t="str">
            <v>A551</v>
          </cell>
          <cell r="E1398" t="str">
            <v>A</v>
          </cell>
          <cell r="F1398">
            <v>1</v>
          </cell>
        </row>
        <row r="1399">
          <cell r="A1399" t="str">
            <v>09501A551</v>
          </cell>
          <cell r="B1399" t="str">
            <v>09</v>
          </cell>
          <cell r="C1399">
            <v>501</v>
          </cell>
          <cell r="D1399" t="str">
            <v>A551</v>
          </cell>
          <cell r="E1399" t="str">
            <v>Q</v>
          </cell>
          <cell r="F1399">
            <v>1</v>
          </cell>
        </row>
        <row r="1400">
          <cell r="A1400" t="str">
            <v>09601A551</v>
          </cell>
          <cell r="B1400" t="str">
            <v>09</v>
          </cell>
          <cell r="C1400">
            <v>601</v>
          </cell>
          <cell r="D1400" t="str">
            <v>A551</v>
          </cell>
          <cell r="E1400" t="str">
            <v>Q</v>
          </cell>
          <cell r="F1400">
            <v>5</v>
          </cell>
        </row>
        <row r="1401">
          <cell r="A1401" t="str">
            <v>09602A551</v>
          </cell>
          <cell r="B1401" t="str">
            <v>09</v>
          </cell>
          <cell r="C1401">
            <v>602</v>
          </cell>
          <cell r="D1401" t="str">
            <v>A551</v>
          </cell>
          <cell r="E1401" t="str">
            <v>R</v>
          </cell>
          <cell r="F1401">
            <v>6</v>
          </cell>
        </row>
        <row r="1402">
          <cell r="A1402" t="str">
            <v>09603A551</v>
          </cell>
          <cell r="B1402" t="str">
            <v>09</v>
          </cell>
          <cell r="C1402">
            <v>603</v>
          </cell>
          <cell r="D1402" t="str">
            <v>A551</v>
          </cell>
          <cell r="E1402" t="str">
            <v>S</v>
          </cell>
          <cell r="F1402">
            <v>6</v>
          </cell>
        </row>
        <row r="1403">
          <cell r="A1403" t="str">
            <v>99200A552</v>
          </cell>
          <cell r="B1403">
            <v>99</v>
          </cell>
          <cell r="C1403">
            <v>200</v>
          </cell>
          <cell r="D1403" t="str">
            <v>A552</v>
          </cell>
          <cell r="E1403" t="str">
            <v>Q</v>
          </cell>
          <cell r="F1403">
            <v>4</v>
          </cell>
        </row>
        <row r="1404">
          <cell r="A1404" t="str">
            <v>99300A552</v>
          </cell>
          <cell r="B1404">
            <v>99</v>
          </cell>
          <cell r="C1404">
            <v>300</v>
          </cell>
          <cell r="D1404" t="str">
            <v>A552</v>
          </cell>
          <cell r="E1404" t="str">
            <v>Q</v>
          </cell>
          <cell r="F1404">
            <v>4</v>
          </cell>
        </row>
        <row r="1405">
          <cell r="A1405" t="str">
            <v>99500A552</v>
          </cell>
          <cell r="B1405">
            <v>99</v>
          </cell>
          <cell r="C1405">
            <v>500</v>
          </cell>
          <cell r="D1405" t="str">
            <v>A552</v>
          </cell>
          <cell r="E1405" t="str">
            <v>D</v>
          </cell>
          <cell r="F1405">
            <v>1</v>
          </cell>
        </row>
        <row r="1406">
          <cell r="A1406" t="str">
            <v>99501A552</v>
          </cell>
          <cell r="B1406">
            <v>99</v>
          </cell>
          <cell r="C1406">
            <v>501</v>
          </cell>
          <cell r="D1406" t="str">
            <v>A552</v>
          </cell>
          <cell r="E1406" t="str">
            <v>Q</v>
          </cell>
          <cell r="F1406">
            <v>1</v>
          </cell>
        </row>
        <row r="1407">
          <cell r="A1407" t="str">
            <v>99601A552</v>
          </cell>
          <cell r="B1407">
            <v>99</v>
          </cell>
          <cell r="C1407">
            <v>601</v>
          </cell>
          <cell r="D1407" t="str">
            <v>A552</v>
          </cell>
          <cell r="E1407" t="str">
            <v>Q</v>
          </cell>
          <cell r="F1407">
            <v>5</v>
          </cell>
        </row>
        <row r="1408">
          <cell r="A1408" t="str">
            <v>99602A552</v>
          </cell>
          <cell r="B1408">
            <v>99</v>
          </cell>
          <cell r="C1408">
            <v>602</v>
          </cell>
          <cell r="D1408" t="str">
            <v>A552</v>
          </cell>
          <cell r="E1408" t="str">
            <v>R</v>
          </cell>
          <cell r="F1408">
            <v>6</v>
          </cell>
        </row>
        <row r="1409">
          <cell r="A1409" t="str">
            <v>99603A552</v>
          </cell>
          <cell r="B1409">
            <v>99</v>
          </cell>
          <cell r="C1409">
            <v>603</v>
          </cell>
          <cell r="D1409" t="str">
            <v>A552</v>
          </cell>
          <cell r="E1409" t="str">
            <v>S</v>
          </cell>
          <cell r="F1409">
            <v>6</v>
          </cell>
        </row>
        <row r="1410">
          <cell r="A1410" t="str">
            <v>09200A552</v>
          </cell>
          <cell r="B1410" t="str">
            <v>09</v>
          </cell>
          <cell r="C1410">
            <v>200</v>
          </cell>
          <cell r="D1410" t="str">
            <v>A552</v>
          </cell>
          <cell r="E1410" t="str">
            <v>Q</v>
          </cell>
          <cell r="F1410">
            <v>4</v>
          </cell>
        </row>
        <row r="1411">
          <cell r="A1411" t="str">
            <v>09300A552</v>
          </cell>
          <cell r="B1411" t="str">
            <v>09</v>
          </cell>
          <cell r="C1411">
            <v>300</v>
          </cell>
          <cell r="D1411" t="str">
            <v>A552</v>
          </cell>
          <cell r="E1411" t="str">
            <v>Q</v>
          </cell>
          <cell r="F1411">
            <v>4</v>
          </cell>
        </row>
        <row r="1412">
          <cell r="A1412" t="str">
            <v>09500A552</v>
          </cell>
          <cell r="B1412" t="str">
            <v>09</v>
          </cell>
          <cell r="C1412">
            <v>500</v>
          </cell>
          <cell r="D1412" t="str">
            <v>A552</v>
          </cell>
          <cell r="E1412" t="str">
            <v>D</v>
          </cell>
          <cell r="F1412">
            <v>1</v>
          </cell>
        </row>
        <row r="1413">
          <cell r="A1413" t="str">
            <v>09501A552</v>
          </cell>
          <cell r="B1413" t="str">
            <v>09</v>
          </cell>
          <cell r="C1413">
            <v>501</v>
          </cell>
          <cell r="D1413" t="str">
            <v>A552</v>
          </cell>
          <cell r="E1413" t="str">
            <v>Q</v>
          </cell>
          <cell r="F1413">
            <v>1</v>
          </cell>
        </row>
        <row r="1414">
          <cell r="A1414" t="str">
            <v>09601A552</v>
          </cell>
          <cell r="B1414" t="str">
            <v>09</v>
          </cell>
          <cell r="C1414">
            <v>601</v>
          </cell>
          <cell r="D1414" t="str">
            <v>A552</v>
          </cell>
          <cell r="E1414" t="str">
            <v>Q</v>
          </cell>
          <cell r="F1414">
            <v>5</v>
          </cell>
        </row>
        <row r="1415">
          <cell r="A1415" t="str">
            <v>09602A552</v>
          </cell>
          <cell r="B1415" t="str">
            <v>09</v>
          </cell>
          <cell r="C1415">
            <v>602</v>
          </cell>
          <cell r="D1415" t="str">
            <v>A552</v>
          </cell>
          <cell r="E1415" t="str">
            <v>R</v>
          </cell>
          <cell r="F1415">
            <v>6</v>
          </cell>
        </row>
        <row r="1416">
          <cell r="A1416" t="str">
            <v>09603A552</v>
          </cell>
          <cell r="B1416" t="str">
            <v>09</v>
          </cell>
          <cell r="C1416">
            <v>603</v>
          </cell>
          <cell r="D1416" t="str">
            <v>A552</v>
          </cell>
          <cell r="E1416" t="str">
            <v>S</v>
          </cell>
          <cell r="F1416">
            <v>6</v>
          </cell>
        </row>
        <row r="1417">
          <cell r="A1417" t="str">
            <v>99200A553</v>
          </cell>
          <cell r="B1417">
            <v>99</v>
          </cell>
          <cell r="C1417">
            <v>200</v>
          </cell>
          <cell r="D1417" t="str">
            <v>A553</v>
          </cell>
          <cell r="E1417" t="str">
            <v>Q</v>
          </cell>
          <cell r="F1417">
            <v>4</v>
          </cell>
        </row>
        <row r="1418">
          <cell r="A1418" t="str">
            <v>99300A553</v>
          </cell>
          <cell r="B1418">
            <v>99</v>
          </cell>
          <cell r="C1418">
            <v>300</v>
          </cell>
          <cell r="D1418" t="str">
            <v>A553</v>
          </cell>
          <cell r="E1418" t="str">
            <v>Q</v>
          </cell>
          <cell r="F1418">
            <v>4</v>
          </cell>
        </row>
        <row r="1419">
          <cell r="A1419" t="str">
            <v>99500A553</v>
          </cell>
          <cell r="B1419">
            <v>99</v>
          </cell>
          <cell r="C1419">
            <v>500</v>
          </cell>
          <cell r="D1419" t="str">
            <v>A553</v>
          </cell>
          <cell r="E1419" t="str">
            <v>A</v>
          </cell>
          <cell r="F1419">
            <v>1</v>
          </cell>
        </row>
        <row r="1420">
          <cell r="A1420" t="str">
            <v>99501A553</v>
          </cell>
          <cell r="B1420">
            <v>99</v>
          </cell>
          <cell r="C1420">
            <v>501</v>
          </cell>
          <cell r="D1420" t="str">
            <v>A553</v>
          </cell>
          <cell r="E1420" t="str">
            <v>Q</v>
          </cell>
          <cell r="F1420">
            <v>1</v>
          </cell>
        </row>
        <row r="1421">
          <cell r="A1421" t="str">
            <v>99509A553</v>
          </cell>
          <cell r="B1421">
            <v>99</v>
          </cell>
          <cell r="C1421">
            <v>509</v>
          </cell>
          <cell r="D1421" t="str">
            <v>A553</v>
          </cell>
          <cell r="E1421" t="str">
            <v>G</v>
          </cell>
          <cell r="F1421">
            <v>1</v>
          </cell>
        </row>
        <row r="1422">
          <cell r="A1422" t="str">
            <v>99601A553</v>
          </cell>
          <cell r="B1422">
            <v>99</v>
          </cell>
          <cell r="C1422">
            <v>601</v>
          </cell>
          <cell r="D1422" t="str">
            <v>A553</v>
          </cell>
          <cell r="E1422" t="str">
            <v>Q</v>
          </cell>
          <cell r="F1422">
            <v>5</v>
          </cell>
        </row>
        <row r="1423">
          <cell r="A1423" t="str">
            <v>99602A553</v>
          </cell>
          <cell r="B1423">
            <v>99</v>
          </cell>
          <cell r="C1423">
            <v>602</v>
          </cell>
          <cell r="D1423" t="str">
            <v>A553</v>
          </cell>
          <cell r="E1423" t="str">
            <v>R</v>
          </cell>
          <cell r="F1423">
            <v>6</v>
          </cell>
        </row>
        <row r="1424">
          <cell r="A1424" t="str">
            <v>99603A553</v>
          </cell>
          <cell r="B1424">
            <v>99</v>
          </cell>
          <cell r="C1424">
            <v>603</v>
          </cell>
          <cell r="D1424" t="str">
            <v>A553</v>
          </cell>
          <cell r="E1424" t="str">
            <v>S</v>
          </cell>
          <cell r="F1424">
            <v>6</v>
          </cell>
        </row>
        <row r="1425">
          <cell r="A1425" t="str">
            <v>09200A553</v>
          </cell>
          <cell r="B1425" t="str">
            <v>09</v>
          </cell>
          <cell r="C1425">
            <v>200</v>
          </cell>
          <cell r="D1425" t="str">
            <v>A553</v>
          </cell>
          <cell r="E1425" t="str">
            <v>Q</v>
          </cell>
          <cell r="F1425">
            <v>4</v>
          </cell>
        </row>
        <row r="1426">
          <cell r="A1426" t="str">
            <v>09300A553</v>
          </cell>
          <cell r="B1426" t="str">
            <v>09</v>
          </cell>
          <cell r="C1426">
            <v>300</v>
          </cell>
          <cell r="D1426" t="str">
            <v>A553</v>
          </cell>
          <cell r="E1426" t="str">
            <v>Q</v>
          </cell>
          <cell r="F1426">
            <v>4</v>
          </cell>
        </row>
        <row r="1427">
          <cell r="A1427" t="str">
            <v>09500A553</v>
          </cell>
          <cell r="B1427" t="str">
            <v>09</v>
          </cell>
          <cell r="C1427">
            <v>500</v>
          </cell>
          <cell r="D1427" t="str">
            <v>A553</v>
          </cell>
          <cell r="E1427" t="str">
            <v>A</v>
          </cell>
          <cell r="F1427">
            <v>1</v>
          </cell>
        </row>
        <row r="1428">
          <cell r="A1428" t="str">
            <v>09501A553</v>
          </cell>
          <cell r="B1428" t="str">
            <v>09</v>
          </cell>
          <cell r="C1428">
            <v>501</v>
          </cell>
          <cell r="D1428" t="str">
            <v>A553</v>
          </cell>
          <cell r="E1428" t="str">
            <v>Q</v>
          </cell>
          <cell r="F1428">
            <v>1</v>
          </cell>
        </row>
        <row r="1429">
          <cell r="A1429" t="str">
            <v>09601A553</v>
          </cell>
          <cell r="B1429" t="str">
            <v>09</v>
          </cell>
          <cell r="C1429">
            <v>601</v>
          </cell>
          <cell r="D1429" t="str">
            <v>A553</v>
          </cell>
          <cell r="E1429" t="str">
            <v>Q</v>
          </cell>
          <cell r="F1429">
            <v>5</v>
          </cell>
        </row>
        <row r="1430">
          <cell r="A1430" t="str">
            <v>09602A553</v>
          </cell>
          <cell r="B1430" t="str">
            <v>09</v>
          </cell>
          <cell r="C1430">
            <v>602</v>
          </cell>
          <cell r="D1430" t="str">
            <v>A553</v>
          </cell>
          <cell r="E1430" t="str">
            <v>R</v>
          </cell>
          <cell r="F1430">
            <v>6</v>
          </cell>
        </row>
        <row r="1431">
          <cell r="A1431" t="str">
            <v>09603A553</v>
          </cell>
          <cell r="B1431" t="str">
            <v>09</v>
          </cell>
          <cell r="C1431">
            <v>603</v>
          </cell>
          <cell r="D1431" t="str">
            <v>A553</v>
          </cell>
          <cell r="E1431" t="str">
            <v>S</v>
          </cell>
          <cell r="F1431">
            <v>6</v>
          </cell>
        </row>
        <row r="1432">
          <cell r="A1432" t="str">
            <v>99200A571</v>
          </cell>
          <cell r="B1432">
            <v>99</v>
          </cell>
          <cell r="C1432">
            <v>200</v>
          </cell>
          <cell r="D1432" t="str">
            <v>A571</v>
          </cell>
          <cell r="E1432" t="str">
            <v>Q</v>
          </cell>
          <cell r="F1432">
            <v>4</v>
          </cell>
        </row>
        <row r="1433">
          <cell r="A1433" t="str">
            <v>99300A571</v>
          </cell>
          <cell r="B1433">
            <v>99</v>
          </cell>
          <cell r="C1433">
            <v>300</v>
          </cell>
          <cell r="D1433" t="str">
            <v>A571</v>
          </cell>
          <cell r="E1433" t="str">
            <v>Q</v>
          </cell>
          <cell r="F1433">
            <v>4</v>
          </cell>
        </row>
        <row r="1434">
          <cell r="A1434" t="str">
            <v>99400A571</v>
          </cell>
          <cell r="B1434">
            <v>99</v>
          </cell>
          <cell r="C1434">
            <v>400</v>
          </cell>
          <cell r="D1434" t="str">
            <v>A571</v>
          </cell>
          <cell r="E1434" t="str">
            <v>M</v>
          </cell>
          <cell r="F1434">
            <v>5</v>
          </cell>
        </row>
        <row r="1435">
          <cell r="A1435" t="str">
            <v>99500A571</v>
          </cell>
          <cell r="B1435">
            <v>99</v>
          </cell>
          <cell r="C1435">
            <v>500</v>
          </cell>
          <cell r="D1435" t="str">
            <v>A571</v>
          </cell>
          <cell r="E1435" t="str">
            <v>D</v>
          </cell>
          <cell r="F1435">
            <v>1</v>
          </cell>
        </row>
        <row r="1436">
          <cell r="A1436" t="str">
            <v>99501A571</v>
          </cell>
          <cell r="B1436">
            <v>99</v>
          </cell>
          <cell r="C1436">
            <v>501</v>
          </cell>
          <cell r="D1436" t="str">
            <v>A571</v>
          </cell>
          <cell r="E1436" t="str">
            <v>Q</v>
          </cell>
          <cell r="F1436">
            <v>1</v>
          </cell>
        </row>
        <row r="1437">
          <cell r="A1437" t="str">
            <v>99601A571</v>
          </cell>
          <cell r="B1437">
            <v>99</v>
          </cell>
          <cell r="C1437">
            <v>601</v>
          </cell>
          <cell r="D1437" t="str">
            <v>A571</v>
          </cell>
          <cell r="E1437" t="str">
            <v>Q</v>
          </cell>
          <cell r="F1437">
            <v>5</v>
          </cell>
        </row>
        <row r="1438">
          <cell r="A1438" t="str">
            <v>99602A571</v>
          </cell>
          <cell r="B1438">
            <v>99</v>
          </cell>
          <cell r="C1438">
            <v>602</v>
          </cell>
          <cell r="D1438" t="str">
            <v>A571</v>
          </cell>
          <cell r="E1438" t="str">
            <v>R</v>
          </cell>
          <cell r="F1438">
            <v>6</v>
          </cell>
        </row>
        <row r="1439">
          <cell r="A1439" t="str">
            <v>99603A571</v>
          </cell>
          <cell r="B1439">
            <v>99</v>
          </cell>
          <cell r="C1439">
            <v>603</v>
          </cell>
          <cell r="D1439" t="str">
            <v>A571</v>
          </cell>
          <cell r="E1439" t="str">
            <v>S</v>
          </cell>
          <cell r="F1439">
            <v>6</v>
          </cell>
        </row>
        <row r="1440">
          <cell r="A1440" t="str">
            <v>09200A571</v>
          </cell>
          <cell r="B1440" t="str">
            <v>09</v>
          </cell>
          <cell r="C1440">
            <v>200</v>
          </cell>
          <cell r="D1440" t="str">
            <v>A571</v>
          </cell>
          <cell r="E1440" t="str">
            <v>Q</v>
          </cell>
          <cell r="F1440">
            <v>4</v>
          </cell>
        </row>
        <row r="1441">
          <cell r="A1441" t="str">
            <v>09300A571</v>
          </cell>
          <cell r="B1441" t="str">
            <v>09</v>
          </cell>
          <cell r="C1441">
            <v>300</v>
          </cell>
          <cell r="D1441" t="str">
            <v>A571</v>
          </cell>
          <cell r="E1441" t="str">
            <v>Q</v>
          </cell>
          <cell r="F1441">
            <v>4</v>
          </cell>
        </row>
        <row r="1442">
          <cell r="A1442" t="str">
            <v>09400A571</v>
          </cell>
          <cell r="B1442" t="str">
            <v>09</v>
          </cell>
          <cell r="C1442">
            <v>400</v>
          </cell>
          <cell r="D1442" t="str">
            <v>A571</v>
          </cell>
          <cell r="E1442" t="str">
            <v>M</v>
          </cell>
          <cell r="F1442">
            <v>5</v>
          </cell>
        </row>
        <row r="1443">
          <cell r="A1443" t="str">
            <v>09500A571</v>
          </cell>
          <cell r="B1443" t="str">
            <v>09</v>
          </cell>
          <cell r="C1443">
            <v>500</v>
          </cell>
          <cell r="D1443" t="str">
            <v>A571</v>
          </cell>
          <cell r="E1443" t="str">
            <v>D</v>
          </cell>
          <cell r="F1443">
            <v>1</v>
          </cell>
        </row>
        <row r="1444">
          <cell r="A1444" t="str">
            <v>09501A571</v>
          </cell>
          <cell r="B1444" t="str">
            <v>09</v>
          </cell>
          <cell r="C1444">
            <v>501</v>
          </cell>
          <cell r="D1444" t="str">
            <v>A571</v>
          </cell>
          <cell r="E1444" t="str">
            <v>Q</v>
          </cell>
          <cell r="F1444">
            <v>1</v>
          </cell>
        </row>
        <row r="1445">
          <cell r="A1445" t="str">
            <v>09601A571</v>
          </cell>
          <cell r="B1445" t="str">
            <v>09</v>
          </cell>
          <cell r="C1445">
            <v>601</v>
          </cell>
          <cell r="D1445" t="str">
            <v>A571</v>
          </cell>
          <cell r="E1445" t="str">
            <v>Q</v>
          </cell>
          <cell r="F1445">
            <v>5</v>
          </cell>
        </row>
        <row r="1446">
          <cell r="A1446" t="str">
            <v>09602A571</v>
          </cell>
          <cell r="B1446" t="str">
            <v>09</v>
          </cell>
          <cell r="C1446">
            <v>602</v>
          </cell>
          <cell r="D1446" t="str">
            <v>A571</v>
          </cell>
          <cell r="E1446" t="str">
            <v>R</v>
          </cell>
          <cell r="F1446">
            <v>6</v>
          </cell>
        </row>
        <row r="1447">
          <cell r="A1447" t="str">
            <v>09603A571</v>
          </cell>
          <cell r="B1447" t="str">
            <v>09</v>
          </cell>
          <cell r="C1447">
            <v>603</v>
          </cell>
          <cell r="D1447" t="str">
            <v>A571</v>
          </cell>
          <cell r="E1447" t="str">
            <v>S</v>
          </cell>
          <cell r="F1447">
            <v>6</v>
          </cell>
        </row>
        <row r="1448">
          <cell r="A1448" t="str">
            <v>99200A575</v>
          </cell>
          <cell r="B1448">
            <v>99</v>
          </cell>
          <cell r="C1448">
            <v>200</v>
          </cell>
          <cell r="D1448" t="str">
            <v>A575</v>
          </cell>
          <cell r="E1448" t="str">
            <v>Q</v>
          </cell>
          <cell r="F1448">
            <v>4</v>
          </cell>
        </row>
        <row r="1449">
          <cell r="A1449" t="str">
            <v>99300A575</v>
          </cell>
          <cell r="B1449">
            <v>99</v>
          </cell>
          <cell r="C1449">
            <v>300</v>
          </cell>
          <cell r="D1449" t="str">
            <v>A575</v>
          </cell>
          <cell r="E1449" t="str">
            <v>Q</v>
          </cell>
          <cell r="F1449">
            <v>4</v>
          </cell>
        </row>
        <row r="1450">
          <cell r="A1450" t="str">
            <v>99400A575</v>
          </cell>
          <cell r="B1450">
            <v>99</v>
          </cell>
          <cell r="C1450">
            <v>400</v>
          </cell>
          <cell r="D1450" t="str">
            <v>A575</v>
          </cell>
          <cell r="E1450" t="str">
            <v>M</v>
          </cell>
          <cell r="F1450">
            <v>5</v>
          </cell>
        </row>
        <row r="1451">
          <cell r="A1451" t="str">
            <v>99500A575</v>
          </cell>
          <cell r="B1451">
            <v>99</v>
          </cell>
          <cell r="C1451">
            <v>500</v>
          </cell>
          <cell r="D1451" t="str">
            <v>A575</v>
          </cell>
          <cell r="E1451" t="str">
            <v>E</v>
          </cell>
          <cell r="F1451">
            <v>1</v>
          </cell>
        </row>
        <row r="1452">
          <cell r="A1452" t="str">
            <v>99501A575</v>
          </cell>
          <cell r="B1452">
            <v>99</v>
          </cell>
          <cell r="C1452">
            <v>501</v>
          </cell>
          <cell r="D1452" t="str">
            <v>A575</v>
          </cell>
          <cell r="E1452" t="str">
            <v>Q</v>
          </cell>
          <cell r="F1452">
            <v>1</v>
          </cell>
        </row>
        <row r="1453">
          <cell r="A1453" t="str">
            <v>99600A575</v>
          </cell>
          <cell r="B1453">
            <v>99</v>
          </cell>
          <cell r="C1453">
            <v>600</v>
          </cell>
          <cell r="D1453" t="str">
            <v>A575</v>
          </cell>
          <cell r="E1453" t="str">
            <v>M</v>
          </cell>
          <cell r="F1453">
            <v>5</v>
          </cell>
        </row>
        <row r="1454">
          <cell r="A1454" t="str">
            <v>99601A575</v>
          </cell>
          <cell r="B1454">
            <v>99</v>
          </cell>
          <cell r="C1454">
            <v>601</v>
          </cell>
          <cell r="D1454" t="str">
            <v>A575</v>
          </cell>
          <cell r="E1454" t="str">
            <v>Q</v>
          </cell>
          <cell r="F1454">
            <v>5</v>
          </cell>
        </row>
        <row r="1455">
          <cell r="A1455" t="str">
            <v>99602A575</v>
          </cell>
          <cell r="B1455">
            <v>99</v>
          </cell>
          <cell r="C1455">
            <v>602</v>
          </cell>
          <cell r="D1455" t="str">
            <v>A575</v>
          </cell>
          <cell r="E1455" t="str">
            <v>R</v>
          </cell>
          <cell r="F1455">
            <v>6</v>
          </cell>
        </row>
        <row r="1456">
          <cell r="A1456" t="str">
            <v>99603A575</v>
          </cell>
          <cell r="B1456">
            <v>99</v>
          </cell>
          <cell r="C1456">
            <v>603</v>
          </cell>
          <cell r="D1456" t="str">
            <v>A575</v>
          </cell>
          <cell r="E1456" t="str">
            <v>S</v>
          </cell>
          <cell r="F1456">
            <v>6</v>
          </cell>
        </row>
        <row r="1457">
          <cell r="A1457" t="str">
            <v>09200A575</v>
          </cell>
          <cell r="B1457" t="str">
            <v>09</v>
          </cell>
          <cell r="C1457">
            <v>200</v>
          </cell>
          <cell r="D1457" t="str">
            <v>A575</v>
          </cell>
          <cell r="E1457" t="str">
            <v>Q</v>
          </cell>
          <cell r="F1457">
            <v>4</v>
          </cell>
        </row>
        <row r="1458">
          <cell r="A1458" t="str">
            <v>09300A575</v>
          </cell>
          <cell r="B1458" t="str">
            <v>09</v>
          </cell>
          <cell r="C1458">
            <v>300</v>
          </cell>
          <cell r="D1458" t="str">
            <v>A575</v>
          </cell>
          <cell r="E1458" t="str">
            <v>Q</v>
          </cell>
          <cell r="F1458">
            <v>4</v>
          </cell>
        </row>
        <row r="1459">
          <cell r="A1459" t="str">
            <v>09400A575</v>
          </cell>
          <cell r="B1459" t="str">
            <v>09</v>
          </cell>
          <cell r="C1459" t="str">
            <v>400</v>
          </cell>
          <cell r="D1459" t="str">
            <v>A575</v>
          </cell>
          <cell r="E1459" t="str">
            <v>M</v>
          </cell>
          <cell r="F1459">
            <v>5</v>
          </cell>
        </row>
        <row r="1460">
          <cell r="A1460" t="str">
            <v>09500A575</v>
          </cell>
          <cell r="B1460" t="str">
            <v>09</v>
          </cell>
          <cell r="C1460">
            <v>500</v>
          </cell>
          <cell r="D1460" t="str">
            <v>A575</v>
          </cell>
          <cell r="E1460" t="str">
            <v>E</v>
          </cell>
          <cell r="F1460">
            <v>1</v>
          </cell>
        </row>
        <row r="1461">
          <cell r="A1461" t="str">
            <v>09501A575</v>
          </cell>
          <cell r="B1461" t="str">
            <v>09</v>
          </cell>
          <cell r="C1461">
            <v>501</v>
          </cell>
          <cell r="D1461" t="str">
            <v>A575</v>
          </cell>
          <cell r="E1461" t="str">
            <v>Q</v>
          </cell>
          <cell r="F1461">
            <v>1</v>
          </cell>
        </row>
        <row r="1462">
          <cell r="A1462" t="str">
            <v>09600A575</v>
          </cell>
          <cell r="B1462" t="str">
            <v>09</v>
          </cell>
          <cell r="C1462" t="str">
            <v>600</v>
          </cell>
          <cell r="D1462" t="str">
            <v>A575</v>
          </cell>
          <cell r="E1462" t="str">
            <v>M</v>
          </cell>
          <cell r="F1462">
            <v>5</v>
          </cell>
        </row>
        <row r="1463">
          <cell r="A1463" t="str">
            <v>09601A575</v>
          </cell>
          <cell r="B1463" t="str">
            <v>09</v>
          </cell>
          <cell r="C1463">
            <v>601</v>
          </cell>
          <cell r="D1463" t="str">
            <v>A575</v>
          </cell>
          <cell r="E1463" t="str">
            <v>Q</v>
          </cell>
          <cell r="F1463">
            <v>5</v>
          </cell>
        </row>
        <row r="1464">
          <cell r="A1464" t="str">
            <v>09602A575</v>
          </cell>
          <cell r="B1464" t="str">
            <v>09</v>
          </cell>
          <cell r="C1464">
            <v>602</v>
          </cell>
          <cell r="D1464" t="str">
            <v>A575</v>
          </cell>
          <cell r="E1464" t="str">
            <v>R</v>
          </cell>
          <cell r="F1464">
            <v>6</v>
          </cell>
        </row>
        <row r="1465">
          <cell r="A1465" t="str">
            <v>09603A575</v>
          </cell>
          <cell r="B1465" t="str">
            <v>09</v>
          </cell>
          <cell r="C1465">
            <v>603</v>
          </cell>
          <cell r="D1465" t="str">
            <v>A575</v>
          </cell>
          <cell r="E1465" t="str">
            <v>S</v>
          </cell>
          <cell r="F1465">
            <v>6</v>
          </cell>
        </row>
        <row r="1466">
          <cell r="A1466" t="str">
            <v>99200B503</v>
          </cell>
          <cell r="B1466">
            <v>99</v>
          </cell>
          <cell r="C1466">
            <v>200</v>
          </cell>
          <cell r="D1466" t="str">
            <v>B503</v>
          </cell>
          <cell r="E1466" t="str">
            <v>Q</v>
          </cell>
          <cell r="F1466">
            <v>4</v>
          </cell>
        </row>
        <row r="1467">
          <cell r="A1467" t="str">
            <v>99300B503</v>
          </cell>
          <cell r="B1467">
            <v>99</v>
          </cell>
          <cell r="C1467">
            <v>300</v>
          </cell>
          <cell r="D1467" t="str">
            <v>B503</v>
          </cell>
          <cell r="E1467" t="str">
            <v>Q</v>
          </cell>
          <cell r="F1467">
            <v>4</v>
          </cell>
        </row>
        <row r="1468">
          <cell r="A1468" t="str">
            <v>99500B503</v>
          </cell>
          <cell r="B1468">
            <v>99</v>
          </cell>
          <cell r="C1468">
            <v>500</v>
          </cell>
          <cell r="D1468" t="str">
            <v>B503</v>
          </cell>
          <cell r="E1468" t="str">
            <v>G</v>
          </cell>
          <cell r="F1468">
            <v>1</v>
          </cell>
        </row>
        <row r="1469">
          <cell r="A1469" t="str">
            <v>99501B503</v>
          </cell>
          <cell r="B1469">
            <v>99</v>
          </cell>
          <cell r="C1469">
            <v>501</v>
          </cell>
          <cell r="D1469" t="str">
            <v>B503</v>
          </cell>
          <cell r="E1469" t="str">
            <v>Q</v>
          </cell>
          <cell r="F1469">
            <v>1</v>
          </cell>
        </row>
        <row r="1470">
          <cell r="A1470" t="str">
            <v>99601B503</v>
          </cell>
          <cell r="B1470">
            <v>99</v>
          </cell>
          <cell r="C1470">
            <v>601</v>
          </cell>
          <cell r="D1470" t="str">
            <v>B503</v>
          </cell>
          <cell r="E1470" t="str">
            <v>Q</v>
          </cell>
          <cell r="F1470">
            <v>5</v>
          </cell>
        </row>
        <row r="1471">
          <cell r="A1471" t="str">
            <v>99602B503</v>
          </cell>
          <cell r="B1471">
            <v>99</v>
          </cell>
          <cell r="C1471">
            <v>602</v>
          </cell>
          <cell r="D1471" t="str">
            <v>B503</v>
          </cell>
          <cell r="E1471" t="str">
            <v>R</v>
          </cell>
          <cell r="F1471">
            <v>6</v>
          </cell>
        </row>
        <row r="1472">
          <cell r="A1472" t="str">
            <v>99603B503</v>
          </cell>
          <cell r="B1472">
            <v>99</v>
          </cell>
          <cell r="C1472">
            <v>603</v>
          </cell>
          <cell r="D1472" t="str">
            <v>B503</v>
          </cell>
          <cell r="E1472" t="str">
            <v>S</v>
          </cell>
          <cell r="F1472">
            <v>6</v>
          </cell>
        </row>
        <row r="1473">
          <cell r="A1473" t="str">
            <v>09200B503</v>
          </cell>
          <cell r="B1473" t="str">
            <v>09</v>
          </cell>
          <cell r="C1473">
            <v>200</v>
          </cell>
          <cell r="D1473" t="str">
            <v>B503</v>
          </cell>
          <cell r="E1473" t="str">
            <v>Q</v>
          </cell>
          <cell r="F1473">
            <v>4</v>
          </cell>
        </row>
        <row r="1474">
          <cell r="A1474" t="str">
            <v>09300B503</v>
          </cell>
          <cell r="B1474" t="str">
            <v>09</v>
          </cell>
          <cell r="C1474">
            <v>300</v>
          </cell>
          <cell r="D1474" t="str">
            <v>B503</v>
          </cell>
          <cell r="E1474" t="str">
            <v>Q</v>
          </cell>
          <cell r="F1474">
            <v>4</v>
          </cell>
        </row>
        <row r="1475">
          <cell r="A1475" t="str">
            <v>09500B503</v>
          </cell>
          <cell r="B1475" t="str">
            <v>09</v>
          </cell>
          <cell r="C1475">
            <v>500</v>
          </cell>
          <cell r="D1475" t="str">
            <v>B503</v>
          </cell>
          <cell r="E1475" t="str">
            <v>G</v>
          </cell>
          <cell r="F1475">
            <v>1</v>
          </cell>
        </row>
        <row r="1476">
          <cell r="A1476" t="str">
            <v>09501B503</v>
          </cell>
          <cell r="B1476" t="str">
            <v>09</v>
          </cell>
          <cell r="C1476">
            <v>501</v>
          </cell>
          <cell r="D1476" t="str">
            <v>B503</v>
          </cell>
          <cell r="E1476" t="str">
            <v>Q</v>
          </cell>
          <cell r="F1476">
            <v>1</v>
          </cell>
        </row>
        <row r="1477">
          <cell r="A1477" t="str">
            <v>09601B503</v>
          </cell>
          <cell r="B1477" t="str">
            <v>09</v>
          </cell>
          <cell r="C1477">
            <v>601</v>
          </cell>
          <cell r="D1477" t="str">
            <v>B503</v>
          </cell>
          <cell r="E1477" t="str">
            <v>Q</v>
          </cell>
          <cell r="F1477">
            <v>5</v>
          </cell>
        </row>
        <row r="1478">
          <cell r="A1478" t="str">
            <v>09602B503</v>
          </cell>
          <cell r="B1478" t="str">
            <v>09</v>
          </cell>
          <cell r="C1478">
            <v>602</v>
          </cell>
          <cell r="D1478" t="str">
            <v>B503</v>
          </cell>
          <cell r="E1478" t="str">
            <v>R</v>
          </cell>
          <cell r="F1478">
            <v>6</v>
          </cell>
        </row>
        <row r="1479">
          <cell r="A1479" t="str">
            <v>09603B503</v>
          </cell>
          <cell r="B1479" t="str">
            <v>09</v>
          </cell>
          <cell r="C1479">
            <v>603</v>
          </cell>
          <cell r="D1479" t="str">
            <v>B503</v>
          </cell>
          <cell r="E1479" t="str">
            <v>S</v>
          </cell>
          <cell r="F1479">
            <v>6</v>
          </cell>
        </row>
        <row r="1480">
          <cell r="A1480" t="str">
            <v>99200B521</v>
          </cell>
          <cell r="B1480">
            <v>99</v>
          </cell>
          <cell r="C1480">
            <v>200</v>
          </cell>
          <cell r="D1480" t="str">
            <v>B521</v>
          </cell>
          <cell r="E1480" t="str">
            <v>Q</v>
          </cell>
          <cell r="F1480">
            <v>4</v>
          </cell>
        </row>
        <row r="1481">
          <cell r="A1481" t="str">
            <v>99300B521</v>
          </cell>
          <cell r="B1481">
            <v>99</v>
          </cell>
          <cell r="C1481">
            <v>300</v>
          </cell>
          <cell r="D1481" t="str">
            <v>B521</v>
          </cell>
          <cell r="E1481" t="str">
            <v>Q</v>
          </cell>
          <cell r="F1481">
            <v>4</v>
          </cell>
        </row>
        <row r="1482">
          <cell r="A1482" t="str">
            <v>99500B521</v>
          </cell>
          <cell r="B1482">
            <v>99</v>
          </cell>
          <cell r="C1482">
            <v>500</v>
          </cell>
          <cell r="D1482" t="str">
            <v>B521</v>
          </cell>
          <cell r="E1482" t="str">
            <v>A</v>
          </cell>
          <cell r="F1482">
            <v>1</v>
          </cell>
        </row>
        <row r="1483">
          <cell r="A1483" t="str">
            <v>99501B521</v>
          </cell>
          <cell r="B1483">
            <v>99</v>
          </cell>
          <cell r="C1483">
            <v>501</v>
          </cell>
          <cell r="D1483" t="str">
            <v>B521</v>
          </cell>
          <cell r="E1483" t="str">
            <v>Q</v>
          </cell>
          <cell r="F1483">
            <v>1</v>
          </cell>
        </row>
        <row r="1484">
          <cell r="A1484" t="str">
            <v>99509B521</v>
          </cell>
          <cell r="B1484">
            <v>99</v>
          </cell>
          <cell r="C1484">
            <v>509</v>
          </cell>
          <cell r="D1484" t="str">
            <v>B521</v>
          </cell>
          <cell r="E1484" t="str">
            <v>G</v>
          </cell>
          <cell r="F1484">
            <v>1</v>
          </cell>
        </row>
        <row r="1485">
          <cell r="A1485" t="str">
            <v>99601B521</v>
          </cell>
          <cell r="B1485">
            <v>99</v>
          </cell>
          <cell r="C1485">
            <v>601</v>
          </cell>
          <cell r="D1485" t="str">
            <v>B521</v>
          </cell>
          <cell r="E1485" t="str">
            <v>Q</v>
          </cell>
          <cell r="F1485">
            <v>5</v>
          </cell>
        </row>
        <row r="1486">
          <cell r="A1486" t="str">
            <v>99602B521</v>
          </cell>
          <cell r="B1486">
            <v>99</v>
          </cell>
          <cell r="C1486">
            <v>602</v>
          </cell>
          <cell r="D1486" t="str">
            <v>B521</v>
          </cell>
          <cell r="E1486" t="str">
            <v>R</v>
          </cell>
          <cell r="F1486">
            <v>6</v>
          </cell>
        </row>
        <row r="1487">
          <cell r="A1487" t="str">
            <v>99603B521</v>
          </cell>
          <cell r="B1487">
            <v>99</v>
          </cell>
          <cell r="C1487">
            <v>603</v>
          </cell>
          <cell r="D1487" t="str">
            <v>B521</v>
          </cell>
          <cell r="E1487" t="str">
            <v>S</v>
          </cell>
          <cell r="F1487">
            <v>6</v>
          </cell>
        </row>
        <row r="1488">
          <cell r="A1488" t="str">
            <v>09200B521</v>
          </cell>
          <cell r="B1488" t="str">
            <v>09</v>
          </cell>
          <cell r="C1488">
            <v>200</v>
          </cell>
          <cell r="D1488" t="str">
            <v>B521</v>
          </cell>
          <cell r="E1488" t="str">
            <v>Q</v>
          </cell>
          <cell r="F1488">
            <v>4</v>
          </cell>
        </row>
        <row r="1489">
          <cell r="A1489" t="str">
            <v>09300B521</v>
          </cell>
          <cell r="B1489" t="str">
            <v>09</v>
          </cell>
          <cell r="C1489">
            <v>300</v>
          </cell>
          <cell r="D1489" t="str">
            <v>B521</v>
          </cell>
          <cell r="E1489" t="str">
            <v>Q</v>
          </cell>
          <cell r="F1489">
            <v>4</v>
          </cell>
        </row>
        <row r="1490">
          <cell r="A1490" t="str">
            <v>09500B521</v>
          </cell>
          <cell r="B1490" t="str">
            <v>09</v>
          </cell>
          <cell r="C1490">
            <v>500</v>
          </cell>
          <cell r="D1490" t="str">
            <v>B521</v>
          </cell>
          <cell r="E1490" t="str">
            <v>A</v>
          </cell>
          <cell r="F1490">
            <v>1</v>
          </cell>
        </row>
        <row r="1491">
          <cell r="A1491" t="str">
            <v>09501B521</v>
          </cell>
          <cell r="B1491" t="str">
            <v>09</v>
          </cell>
          <cell r="C1491">
            <v>501</v>
          </cell>
          <cell r="D1491" t="str">
            <v>B521</v>
          </cell>
          <cell r="E1491" t="str">
            <v>Q</v>
          </cell>
          <cell r="F1491">
            <v>1</v>
          </cell>
        </row>
        <row r="1492">
          <cell r="A1492" t="str">
            <v>09509B521</v>
          </cell>
          <cell r="B1492" t="str">
            <v>09</v>
          </cell>
          <cell r="C1492">
            <v>509</v>
          </cell>
          <cell r="D1492" t="str">
            <v>B521</v>
          </cell>
          <cell r="E1492" t="str">
            <v>G</v>
          </cell>
          <cell r="F1492">
            <v>1</v>
          </cell>
        </row>
        <row r="1493">
          <cell r="A1493" t="str">
            <v>09601B521</v>
          </cell>
          <cell r="B1493" t="str">
            <v>09</v>
          </cell>
          <cell r="C1493">
            <v>601</v>
          </cell>
          <cell r="D1493" t="str">
            <v>B521</v>
          </cell>
          <cell r="E1493" t="str">
            <v>Q</v>
          </cell>
          <cell r="F1493">
            <v>5</v>
          </cell>
        </row>
        <row r="1494">
          <cell r="A1494" t="str">
            <v>09602B521</v>
          </cell>
          <cell r="B1494" t="str">
            <v>09</v>
          </cell>
          <cell r="C1494">
            <v>602</v>
          </cell>
          <cell r="D1494" t="str">
            <v>B521</v>
          </cell>
          <cell r="E1494" t="str">
            <v>R</v>
          </cell>
          <cell r="F1494">
            <v>6</v>
          </cell>
        </row>
        <row r="1495">
          <cell r="A1495" t="str">
            <v>09603B521</v>
          </cell>
          <cell r="B1495" t="str">
            <v>09</v>
          </cell>
          <cell r="C1495">
            <v>603</v>
          </cell>
          <cell r="D1495" t="str">
            <v>B521</v>
          </cell>
          <cell r="E1495" t="str">
            <v>S</v>
          </cell>
          <cell r="F1495">
            <v>6</v>
          </cell>
        </row>
        <row r="1496">
          <cell r="A1496" t="str">
            <v>99200B529</v>
          </cell>
          <cell r="B1496">
            <v>99</v>
          </cell>
          <cell r="C1496">
            <v>200</v>
          </cell>
          <cell r="D1496" t="str">
            <v>B529</v>
          </cell>
          <cell r="E1496" t="str">
            <v>Q</v>
          </cell>
          <cell r="F1496">
            <v>4</v>
          </cell>
        </row>
        <row r="1497">
          <cell r="A1497" t="str">
            <v>99200B529</v>
          </cell>
          <cell r="B1497">
            <v>99</v>
          </cell>
          <cell r="C1497">
            <v>200</v>
          </cell>
          <cell r="D1497" t="str">
            <v>B529</v>
          </cell>
          <cell r="E1497" t="str">
            <v>Q</v>
          </cell>
          <cell r="F1497">
            <v>4</v>
          </cell>
        </row>
        <row r="1498">
          <cell r="A1498" t="str">
            <v>99300B529</v>
          </cell>
          <cell r="B1498">
            <v>99</v>
          </cell>
          <cell r="C1498">
            <v>300</v>
          </cell>
          <cell r="D1498" t="str">
            <v>B529</v>
          </cell>
          <cell r="E1498" t="str">
            <v>Q</v>
          </cell>
          <cell r="F1498">
            <v>4</v>
          </cell>
        </row>
        <row r="1499">
          <cell r="A1499" t="str">
            <v>99300B529</v>
          </cell>
          <cell r="B1499">
            <v>99</v>
          </cell>
          <cell r="C1499">
            <v>300</v>
          </cell>
          <cell r="D1499" t="str">
            <v>B529</v>
          </cell>
          <cell r="E1499" t="str">
            <v>Q</v>
          </cell>
          <cell r="F1499">
            <v>4</v>
          </cell>
        </row>
        <row r="1500">
          <cell r="A1500" t="str">
            <v>99500B529</v>
          </cell>
          <cell r="B1500">
            <v>99</v>
          </cell>
          <cell r="C1500">
            <v>500</v>
          </cell>
          <cell r="D1500" t="str">
            <v>B529</v>
          </cell>
          <cell r="E1500" t="str">
            <v>A</v>
          </cell>
          <cell r="F1500">
            <v>1</v>
          </cell>
        </row>
        <row r="1501">
          <cell r="A1501" t="str">
            <v>99501B529</v>
          </cell>
          <cell r="B1501">
            <v>99</v>
          </cell>
          <cell r="C1501">
            <v>501</v>
          </cell>
          <cell r="D1501" t="str">
            <v>B529</v>
          </cell>
          <cell r="E1501" t="str">
            <v>Q</v>
          </cell>
          <cell r="F1501">
            <v>1</v>
          </cell>
        </row>
        <row r="1502">
          <cell r="A1502" t="str">
            <v>99501B529</v>
          </cell>
          <cell r="B1502">
            <v>99</v>
          </cell>
          <cell r="C1502">
            <v>501</v>
          </cell>
          <cell r="D1502" t="str">
            <v>B529</v>
          </cell>
          <cell r="E1502" t="str">
            <v>Q</v>
          </cell>
          <cell r="F1502">
            <v>1</v>
          </cell>
        </row>
        <row r="1503">
          <cell r="A1503" t="str">
            <v>99601B529</v>
          </cell>
          <cell r="B1503">
            <v>99</v>
          </cell>
          <cell r="C1503">
            <v>601</v>
          </cell>
          <cell r="D1503" t="str">
            <v>B529</v>
          </cell>
          <cell r="E1503" t="str">
            <v>Q</v>
          </cell>
          <cell r="F1503">
            <v>5</v>
          </cell>
        </row>
        <row r="1504">
          <cell r="A1504" t="str">
            <v>99601B529</v>
          </cell>
          <cell r="B1504">
            <v>99</v>
          </cell>
          <cell r="C1504">
            <v>601</v>
          </cell>
          <cell r="D1504" t="str">
            <v>B529</v>
          </cell>
          <cell r="E1504" t="str">
            <v>Q</v>
          </cell>
          <cell r="F1504">
            <v>5</v>
          </cell>
        </row>
        <row r="1505">
          <cell r="A1505" t="str">
            <v>99602B529</v>
          </cell>
          <cell r="B1505">
            <v>99</v>
          </cell>
          <cell r="C1505">
            <v>602</v>
          </cell>
          <cell r="D1505" t="str">
            <v>B529</v>
          </cell>
          <cell r="E1505" t="str">
            <v>R</v>
          </cell>
          <cell r="F1505">
            <v>6</v>
          </cell>
        </row>
        <row r="1506">
          <cell r="A1506" t="str">
            <v>99602B529</v>
          </cell>
          <cell r="B1506">
            <v>99</v>
          </cell>
          <cell r="C1506">
            <v>602</v>
          </cell>
          <cell r="D1506" t="str">
            <v>B529</v>
          </cell>
          <cell r="E1506" t="str">
            <v>R</v>
          </cell>
          <cell r="F1506">
            <v>6</v>
          </cell>
        </row>
        <row r="1507">
          <cell r="A1507" t="str">
            <v>99603B529</v>
          </cell>
          <cell r="B1507">
            <v>99</v>
          </cell>
          <cell r="C1507">
            <v>603</v>
          </cell>
          <cell r="D1507" t="str">
            <v>B529</v>
          </cell>
          <cell r="E1507" t="str">
            <v>S</v>
          </cell>
          <cell r="F1507">
            <v>6</v>
          </cell>
        </row>
        <row r="1508">
          <cell r="A1508" t="str">
            <v>99603B529</v>
          </cell>
          <cell r="B1508">
            <v>99</v>
          </cell>
          <cell r="C1508">
            <v>603</v>
          </cell>
          <cell r="D1508" t="str">
            <v>B529</v>
          </cell>
          <cell r="E1508" t="str">
            <v>S</v>
          </cell>
          <cell r="F1508">
            <v>6</v>
          </cell>
        </row>
        <row r="1509">
          <cell r="A1509" t="str">
            <v>09200B529</v>
          </cell>
          <cell r="B1509" t="str">
            <v>09</v>
          </cell>
          <cell r="C1509">
            <v>200</v>
          </cell>
          <cell r="D1509" t="str">
            <v>B529</v>
          </cell>
          <cell r="E1509" t="str">
            <v>Q</v>
          </cell>
          <cell r="F1509">
            <v>4</v>
          </cell>
        </row>
        <row r="1510">
          <cell r="A1510" t="str">
            <v>09200B529</v>
          </cell>
          <cell r="B1510" t="str">
            <v>09</v>
          </cell>
          <cell r="C1510">
            <v>200</v>
          </cell>
          <cell r="D1510" t="str">
            <v>B529</v>
          </cell>
          <cell r="E1510" t="str">
            <v>Q</v>
          </cell>
          <cell r="F1510">
            <v>4</v>
          </cell>
        </row>
        <row r="1511">
          <cell r="A1511" t="str">
            <v>09300B529</v>
          </cell>
          <cell r="B1511" t="str">
            <v>09</v>
          </cell>
          <cell r="C1511">
            <v>300</v>
          </cell>
          <cell r="D1511" t="str">
            <v>B529</v>
          </cell>
          <cell r="E1511" t="str">
            <v>Q</v>
          </cell>
          <cell r="F1511">
            <v>4</v>
          </cell>
        </row>
        <row r="1512">
          <cell r="A1512" t="str">
            <v>09300B529</v>
          </cell>
          <cell r="B1512" t="str">
            <v>09</v>
          </cell>
          <cell r="C1512">
            <v>300</v>
          </cell>
          <cell r="D1512" t="str">
            <v>B529</v>
          </cell>
          <cell r="E1512" t="str">
            <v>Q</v>
          </cell>
          <cell r="F1512">
            <v>4</v>
          </cell>
        </row>
        <row r="1513">
          <cell r="A1513" t="str">
            <v>09500B529</v>
          </cell>
          <cell r="B1513" t="str">
            <v>09</v>
          </cell>
          <cell r="C1513">
            <v>500</v>
          </cell>
          <cell r="D1513" t="str">
            <v>B529</v>
          </cell>
          <cell r="E1513" t="str">
            <v>G</v>
          </cell>
          <cell r="F1513">
            <v>1</v>
          </cell>
        </row>
        <row r="1514">
          <cell r="A1514" t="str">
            <v>09501B529</v>
          </cell>
          <cell r="B1514" t="str">
            <v>09</v>
          </cell>
          <cell r="C1514">
            <v>501</v>
          </cell>
          <cell r="D1514" t="str">
            <v>B529</v>
          </cell>
          <cell r="E1514" t="str">
            <v>Q</v>
          </cell>
          <cell r="F1514">
            <v>1</v>
          </cell>
        </row>
        <row r="1515">
          <cell r="A1515" t="str">
            <v>09501B529</v>
          </cell>
          <cell r="B1515" t="str">
            <v>09</v>
          </cell>
          <cell r="C1515">
            <v>501</v>
          </cell>
          <cell r="D1515" t="str">
            <v>B529</v>
          </cell>
          <cell r="E1515" t="str">
            <v>Q</v>
          </cell>
          <cell r="F1515">
            <v>1</v>
          </cell>
        </row>
        <row r="1516">
          <cell r="A1516" t="str">
            <v>09601B529</v>
          </cell>
          <cell r="B1516" t="str">
            <v>09</v>
          </cell>
          <cell r="C1516">
            <v>601</v>
          </cell>
          <cell r="D1516" t="str">
            <v>B529</v>
          </cell>
          <cell r="E1516" t="str">
            <v>Q</v>
          </cell>
          <cell r="F1516">
            <v>5</v>
          </cell>
        </row>
        <row r="1517">
          <cell r="A1517" t="str">
            <v>09601B529</v>
          </cell>
          <cell r="B1517" t="str">
            <v>09</v>
          </cell>
          <cell r="C1517">
            <v>601</v>
          </cell>
          <cell r="D1517" t="str">
            <v>B529</v>
          </cell>
          <cell r="E1517" t="str">
            <v>Q</v>
          </cell>
          <cell r="F1517">
            <v>5</v>
          </cell>
        </row>
        <row r="1518">
          <cell r="A1518" t="str">
            <v>09602B529</v>
          </cell>
          <cell r="B1518" t="str">
            <v>09</v>
          </cell>
          <cell r="C1518">
            <v>602</v>
          </cell>
          <cell r="D1518" t="str">
            <v>B529</v>
          </cell>
          <cell r="E1518" t="str">
            <v>R</v>
          </cell>
          <cell r="F1518">
            <v>6</v>
          </cell>
        </row>
        <row r="1519">
          <cell r="A1519" t="str">
            <v>09602B529</v>
          </cell>
          <cell r="B1519" t="str">
            <v>09</v>
          </cell>
          <cell r="C1519">
            <v>602</v>
          </cell>
          <cell r="D1519" t="str">
            <v>B529</v>
          </cell>
          <cell r="E1519" t="str">
            <v>R</v>
          </cell>
          <cell r="F1519">
            <v>6</v>
          </cell>
        </row>
        <row r="1520">
          <cell r="A1520" t="str">
            <v>09603B529</v>
          </cell>
          <cell r="B1520" t="str">
            <v>09</v>
          </cell>
          <cell r="C1520">
            <v>603</v>
          </cell>
          <cell r="D1520" t="str">
            <v>B529</v>
          </cell>
          <cell r="E1520" t="str">
            <v>S</v>
          </cell>
          <cell r="F1520">
            <v>6</v>
          </cell>
        </row>
        <row r="1521">
          <cell r="A1521" t="str">
            <v>09603B529</v>
          </cell>
          <cell r="B1521" t="str">
            <v>09</v>
          </cell>
          <cell r="C1521">
            <v>603</v>
          </cell>
          <cell r="D1521" t="str">
            <v>B529</v>
          </cell>
          <cell r="E1521" t="str">
            <v>S</v>
          </cell>
          <cell r="F1521">
            <v>6</v>
          </cell>
        </row>
        <row r="1522">
          <cell r="A1522" t="str">
            <v>99200B552</v>
          </cell>
          <cell r="B1522">
            <v>99</v>
          </cell>
          <cell r="C1522">
            <v>200</v>
          </cell>
          <cell r="D1522" t="str">
            <v>B552</v>
          </cell>
          <cell r="E1522" t="str">
            <v>Q</v>
          </cell>
          <cell r="F1522">
            <v>4</v>
          </cell>
        </row>
        <row r="1523">
          <cell r="A1523" t="str">
            <v>99300B552</v>
          </cell>
          <cell r="B1523">
            <v>99</v>
          </cell>
          <cell r="C1523">
            <v>300</v>
          </cell>
          <cell r="D1523" t="str">
            <v>B552</v>
          </cell>
          <cell r="E1523" t="str">
            <v>Q</v>
          </cell>
          <cell r="F1523">
            <v>4</v>
          </cell>
        </row>
        <row r="1524">
          <cell r="A1524" t="str">
            <v>99400B552</v>
          </cell>
          <cell r="B1524">
            <v>99</v>
          </cell>
          <cell r="C1524">
            <v>400</v>
          </cell>
          <cell r="D1524" t="str">
            <v>B552</v>
          </cell>
          <cell r="E1524" t="str">
            <v>M</v>
          </cell>
          <cell r="F1524">
            <v>5</v>
          </cell>
        </row>
        <row r="1525">
          <cell r="A1525" t="str">
            <v>99500B552</v>
          </cell>
          <cell r="B1525">
            <v>99</v>
          </cell>
          <cell r="C1525">
            <v>500</v>
          </cell>
          <cell r="D1525" t="str">
            <v>B552</v>
          </cell>
          <cell r="E1525" t="str">
            <v>H</v>
          </cell>
          <cell r="F1525">
            <v>2</v>
          </cell>
        </row>
        <row r="1526">
          <cell r="A1526" t="str">
            <v>99501B552</v>
          </cell>
          <cell r="B1526">
            <v>99</v>
          </cell>
          <cell r="C1526">
            <v>501</v>
          </cell>
          <cell r="D1526" t="str">
            <v>B552</v>
          </cell>
          <cell r="E1526" t="str">
            <v>Q</v>
          </cell>
          <cell r="F1526">
            <v>2</v>
          </cell>
        </row>
        <row r="1527">
          <cell r="A1527" t="str">
            <v>99600B552</v>
          </cell>
          <cell r="B1527">
            <v>99</v>
          </cell>
          <cell r="C1527">
            <v>600</v>
          </cell>
          <cell r="D1527" t="str">
            <v>B552</v>
          </cell>
          <cell r="E1527" t="str">
            <v>M</v>
          </cell>
          <cell r="F1527">
            <v>5</v>
          </cell>
        </row>
        <row r="1528">
          <cell r="A1528" t="str">
            <v>99601B552</v>
          </cell>
          <cell r="B1528">
            <v>99</v>
          </cell>
          <cell r="C1528">
            <v>601</v>
          </cell>
          <cell r="D1528" t="str">
            <v>B552</v>
          </cell>
          <cell r="E1528" t="str">
            <v>Q</v>
          </cell>
          <cell r="F1528">
            <v>5</v>
          </cell>
        </row>
        <row r="1529">
          <cell r="A1529" t="str">
            <v>99602B552</v>
          </cell>
          <cell r="B1529">
            <v>99</v>
          </cell>
          <cell r="C1529">
            <v>602</v>
          </cell>
          <cell r="D1529" t="str">
            <v>B552</v>
          </cell>
          <cell r="E1529" t="str">
            <v>R</v>
          </cell>
          <cell r="F1529">
            <v>6</v>
          </cell>
        </row>
        <row r="1530">
          <cell r="A1530" t="str">
            <v>99603B552</v>
          </cell>
          <cell r="B1530">
            <v>99</v>
          </cell>
          <cell r="C1530">
            <v>603</v>
          </cell>
          <cell r="D1530" t="str">
            <v>B552</v>
          </cell>
          <cell r="E1530" t="str">
            <v>S</v>
          </cell>
          <cell r="F1530">
            <v>6</v>
          </cell>
        </row>
        <row r="1531">
          <cell r="A1531" t="str">
            <v>09200B552</v>
          </cell>
          <cell r="B1531" t="str">
            <v>09</v>
          </cell>
          <cell r="C1531">
            <v>200</v>
          </cell>
          <cell r="D1531" t="str">
            <v>B552</v>
          </cell>
          <cell r="E1531" t="str">
            <v>Q</v>
          </cell>
          <cell r="F1531">
            <v>4</v>
          </cell>
        </row>
        <row r="1532">
          <cell r="A1532" t="str">
            <v>09300B552</v>
          </cell>
          <cell r="B1532" t="str">
            <v>09</v>
          </cell>
          <cell r="C1532">
            <v>300</v>
          </cell>
          <cell r="D1532" t="str">
            <v>B552</v>
          </cell>
          <cell r="E1532" t="str">
            <v>Q</v>
          </cell>
          <cell r="F1532">
            <v>4</v>
          </cell>
        </row>
        <row r="1533">
          <cell r="A1533" t="str">
            <v>09400B552</v>
          </cell>
          <cell r="B1533" t="str">
            <v>09</v>
          </cell>
          <cell r="C1533">
            <v>400</v>
          </cell>
          <cell r="D1533" t="str">
            <v>B552</v>
          </cell>
          <cell r="E1533" t="str">
            <v>M</v>
          </cell>
          <cell r="F1533">
            <v>5</v>
          </cell>
        </row>
        <row r="1534">
          <cell r="A1534" t="str">
            <v>09500B552</v>
          </cell>
          <cell r="B1534" t="str">
            <v>09</v>
          </cell>
          <cell r="C1534">
            <v>500</v>
          </cell>
          <cell r="D1534" t="str">
            <v>B552</v>
          </cell>
          <cell r="E1534" t="str">
            <v>H</v>
          </cell>
          <cell r="F1534">
            <v>2</v>
          </cell>
        </row>
        <row r="1535">
          <cell r="A1535" t="str">
            <v>09501B552</v>
          </cell>
          <cell r="B1535" t="str">
            <v>09</v>
          </cell>
          <cell r="C1535">
            <v>501</v>
          </cell>
          <cell r="D1535" t="str">
            <v>B552</v>
          </cell>
          <cell r="E1535" t="str">
            <v>Q</v>
          </cell>
          <cell r="F1535">
            <v>2</v>
          </cell>
        </row>
        <row r="1536">
          <cell r="A1536" t="str">
            <v>09600B552</v>
          </cell>
          <cell r="B1536" t="str">
            <v>09</v>
          </cell>
          <cell r="C1536">
            <v>600</v>
          </cell>
          <cell r="D1536" t="str">
            <v>B552</v>
          </cell>
          <cell r="E1536" t="str">
            <v>M</v>
          </cell>
          <cell r="F1536">
            <v>5</v>
          </cell>
        </row>
        <row r="1537">
          <cell r="A1537" t="str">
            <v>09601B552</v>
          </cell>
          <cell r="B1537" t="str">
            <v>09</v>
          </cell>
          <cell r="C1537">
            <v>601</v>
          </cell>
          <cell r="D1537" t="str">
            <v>B552</v>
          </cell>
          <cell r="E1537" t="str">
            <v>Q</v>
          </cell>
          <cell r="F1537">
            <v>5</v>
          </cell>
        </row>
        <row r="1538">
          <cell r="A1538" t="str">
            <v>09602B552</v>
          </cell>
          <cell r="B1538" t="str">
            <v>09</v>
          </cell>
          <cell r="C1538">
            <v>602</v>
          </cell>
          <cell r="D1538" t="str">
            <v>B552</v>
          </cell>
          <cell r="E1538" t="str">
            <v>R</v>
          </cell>
          <cell r="F1538">
            <v>6</v>
          </cell>
        </row>
        <row r="1539">
          <cell r="A1539" t="str">
            <v>09603B552</v>
          </cell>
          <cell r="B1539" t="str">
            <v>09</v>
          </cell>
          <cell r="C1539">
            <v>603</v>
          </cell>
          <cell r="D1539" t="str">
            <v>B552</v>
          </cell>
          <cell r="E1539" t="str">
            <v>S</v>
          </cell>
          <cell r="F1539">
            <v>6</v>
          </cell>
        </row>
        <row r="1540">
          <cell r="A1540" t="str">
            <v>99200B553</v>
          </cell>
          <cell r="B1540">
            <v>99</v>
          </cell>
          <cell r="C1540">
            <v>200</v>
          </cell>
          <cell r="D1540" t="str">
            <v>B553</v>
          </cell>
          <cell r="E1540" t="str">
            <v>Q</v>
          </cell>
          <cell r="F1540">
            <v>4</v>
          </cell>
        </row>
        <row r="1541">
          <cell r="A1541" t="str">
            <v>99300B553</v>
          </cell>
          <cell r="B1541">
            <v>99</v>
          </cell>
          <cell r="C1541">
            <v>300</v>
          </cell>
          <cell r="D1541" t="str">
            <v>B553</v>
          </cell>
          <cell r="E1541" t="str">
            <v>Q</v>
          </cell>
          <cell r="F1541">
            <v>4</v>
          </cell>
        </row>
        <row r="1542">
          <cell r="A1542" t="str">
            <v>99400B553</v>
          </cell>
          <cell r="B1542">
            <v>99</v>
          </cell>
          <cell r="C1542">
            <v>400</v>
          </cell>
          <cell r="D1542" t="str">
            <v>B553</v>
          </cell>
          <cell r="E1542" t="str">
            <v>M</v>
          </cell>
          <cell r="F1542">
            <v>5</v>
          </cell>
        </row>
        <row r="1543">
          <cell r="A1543" t="str">
            <v>99500B553</v>
          </cell>
          <cell r="B1543">
            <v>99</v>
          </cell>
          <cell r="C1543">
            <v>500</v>
          </cell>
          <cell r="D1543" t="str">
            <v>B553</v>
          </cell>
          <cell r="E1543" t="str">
            <v>H</v>
          </cell>
          <cell r="F1543">
            <v>2</v>
          </cell>
        </row>
        <row r="1544">
          <cell r="A1544" t="str">
            <v>99501B553</v>
          </cell>
          <cell r="B1544">
            <v>99</v>
          </cell>
          <cell r="C1544">
            <v>501</v>
          </cell>
          <cell r="D1544" t="str">
            <v>B553</v>
          </cell>
          <cell r="E1544" t="str">
            <v>Q</v>
          </cell>
          <cell r="F1544">
            <v>2</v>
          </cell>
        </row>
        <row r="1545">
          <cell r="A1545" t="str">
            <v>99600B553</v>
          </cell>
          <cell r="B1545">
            <v>99</v>
          </cell>
          <cell r="C1545">
            <v>600</v>
          </cell>
          <cell r="D1545" t="str">
            <v>B553</v>
          </cell>
          <cell r="E1545" t="str">
            <v>M</v>
          </cell>
          <cell r="F1545">
            <v>5</v>
          </cell>
        </row>
        <row r="1546">
          <cell r="A1546" t="str">
            <v>99601B553</v>
          </cell>
          <cell r="B1546">
            <v>99</v>
          </cell>
          <cell r="C1546">
            <v>601</v>
          </cell>
          <cell r="D1546" t="str">
            <v>B553</v>
          </cell>
          <cell r="E1546" t="str">
            <v>Q</v>
          </cell>
          <cell r="F1546">
            <v>5</v>
          </cell>
        </row>
        <row r="1547">
          <cell r="A1547" t="str">
            <v>99602B553</v>
          </cell>
          <cell r="B1547">
            <v>99</v>
          </cell>
          <cell r="C1547">
            <v>602</v>
          </cell>
          <cell r="D1547" t="str">
            <v>B553</v>
          </cell>
          <cell r="E1547" t="str">
            <v>R</v>
          </cell>
          <cell r="F1547">
            <v>6</v>
          </cell>
        </row>
        <row r="1548">
          <cell r="A1548" t="str">
            <v>99603B553</v>
          </cell>
          <cell r="B1548">
            <v>99</v>
          </cell>
          <cell r="C1548">
            <v>603</v>
          </cell>
          <cell r="D1548" t="str">
            <v>B553</v>
          </cell>
          <cell r="E1548" t="str">
            <v>S</v>
          </cell>
          <cell r="F1548">
            <v>6</v>
          </cell>
        </row>
        <row r="1549">
          <cell r="A1549" t="str">
            <v>09200B553</v>
          </cell>
          <cell r="B1549" t="str">
            <v>09</v>
          </cell>
          <cell r="C1549">
            <v>200</v>
          </cell>
          <cell r="D1549" t="str">
            <v>B553</v>
          </cell>
          <cell r="E1549" t="str">
            <v>Q</v>
          </cell>
          <cell r="F1549">
            <v>4</v>
          </cell>
        </row>
        <row r="1550">
          <cell r="A1550" t="str">
            <v>09300B553</v>
          </cell>
          <cell r="B1550" t="str">
            <v>09</v>
          </cell>
          <cell r="C1550">
            <v>300</v>
          </cell>
          <cell r="D1550" t="str">
            <v>B553</v>
          </cell>
          <cell r="E1550" t="str">
            <v>Q</v>
          </cell>
          <cell r="F1550">
            <v>4</v>
          </cell>
        </row>
        <row r="1551">
          <cell r="A1551" t="str">
            <v>09400B553</v>
          </cell>
          <cell r="B1551" t="str">
            <v>09</v>
          </cell>
          <cell r="C1551">
            <v>400</v>
          </cell>
          <cell r="D1551" t="str">
            <v>B553</v>
          </cell>
          <cell r="E1551" t="str">
            <v>M</v>
          </cell>
          <cell r="F1551">
            <v>5</v>
          </cell>
        </row>
        <row r="1552">
          <cell r="A1552" t="str">
            <v>09500B553</v>
          </cell>
          <cell r="B1552" t="str">
            <v>09</v>
          </cell>
          <cell r="C1552">
            <v>500</v>
          </cell>
          <cell r="D1552" t="str">
            <v>B553</v>
          </cell>
          <cell r="E1552" t="str">
            <v>H</v>
          </cell>
          <cell r="F1552">
            <v>2</v>
          </cell>
        </row>
        <row r="1553">
          <cell r="A1553" t="str">
            <v>09501B553</v>
          </cell>
          <cell r="B1553" t="str">
            <v>09</v>
          </cell>
          <cell r="C1553">
            <v>501</v>
          </cell>
          <cell r="D1553" t="str">
            <v>B553</v>
          </cell>
          <cell r="E1553" t="str">
            <v>Q</v>
          </cell>
          <cell r="F1553">
            <v>2</v>
          </cell>
        </row>
        <row r="1554">
          <cell r="A1554" t="str">
            <v>09600B553</v>
          </cell>
          <cell r="B1554" t="str">
            <v>09</v>
          </cell>
          <cell r="C1554">
            <v>600</v>
          </cell>
          <cell r="D1554" t="str">
            <v>B553</v>
          </cell>
          <cell r="E1554" t="str">
            <v>M</v>
          </cell>
          <cell r="F1554">
            <v>5</v>
          </cell>
        </row>
        <row r="1555">
          <cell r="A1555" t="str">
            <v>09601B553</v>
          </cell>
          <cell r="B1555" t="str">
            <v>09</v>
          </cell>
          <cell r="C1555">
            <v>601</v>
          </cell>
          <cell r="D1555" t="str">
            <v>B553</v>
          </cell>
          <cell r="E1555" t="str">
            <v>Q</v>
          </cell>
          <cell r="F1555">
            <v>5</v>
          </cell>
        </row>
        <row r="1556">
          <cell r="A1556" t="str">
            <v>09602B553</v>
          </cell>
          <cell r="B1556" t="str">
            <v>09</v>
          </cell>
          <cell r="C1556">
            <v>602</v>
          </cell>
          <cell r="D1556" t="str">
            <v>B553</v>
          </cell>
          <cell r="E1556" t="str">
            <v>R</v>
          </cell>
          <cell r="F1556">
            <v>6</v>
          </cell>
        </row>
        <row r="1557">
          <cell r="A1557" t="str">
            <v>09603B553</v>
          </cell>
          <cell r="B1557" t="str">
            <v>09</v>
          </cell>
          <cell r="C1557">
            <v>603</v>
          </cell>
          <cell r="D1557" t="str">
            <v>B553</v>
          </cell>
          <cell r="E1557" t="str">
            <v>S</v>
          </cell>
          <cell r="F1557">
            <v>6</v>
          </cell>
        </row>
        <row r="1558">
          <cell r="A1558" t="str">
            <v>99200B571</v>
          </cell>
          <cell r="B1558">
            <v>99</v>
          </cell>
          <cell r="C1558">
            <v>200</v>
          </cell>
          <cell r="D1558" t="str">
            <v>B571</v>
          </cell>
          <cell r="E1558" t="str">
            <v>Q</v>
          </cell>
          <cell r="F1558">
            <v>4</v>
          </cell>
        </row>
        <row r="1559">
          <cell r="A1559" t="str">
            <v>99300B571</v>
          </cell>
          <cell r="B1559">
            <v>99</v>
          </cell>
          <cell r="C1559">
            <v>300</v>
          </cell>
          <cell r="D1559" t="str">
            <v>B571</v>
          </cell>
          <cell r="E1559" t="str">
            <v>Q</v>
          </cell>
          <cell r="F1559">
            <v>4</v>
          </cell>
        </row>
        <row r="1560">
          <cell r="A1560" t="str">
            <v>99400B571</v>
          </cell>
          <cell r="B1560">
            <v>99</v>
          </cell>
          <cell r="C1560">
            <v>400</v>
          </cell>
          <cell r="D1560" t="str">
            <v>B571</v>
          </cell>
          <cell r="E1560" t="str">
            <v>R</v>
          </cell>
          <cell r="F1560">
            <v>5</v>
          </cell>
        </row>
        <row r="1561">
          <cell r="A1561" t="str">
            <v>99500B571</v>
          </cell>
          <cell r="B1561">
            <v>99</v>
          </cell>
          <cell r="C1561">
            <v>500</v>
          </cell>
          <cell r="D1561" t="str">
            <v>B571</v>
          </cell>
          <cell r="E1561" t="str">
            <v>R</v>
          </cell>
          <cell r="F1561">
            <v>1</v>
          </cell>
        </row>
        <row r="1562">
          <cell r="A1562" t="str">
            <v>99600B571</v>
          </cell>
          <cell r="B1562">
            <v>99</v>
          </cell>
          <cell r="C1562">
            <v>600</v>
          </cell>
          <cell r="D1562" t="str">
            <v>B571</v>
          </cell>
          <cell r="E1562" t="str">
            <v>R</v>
          </cell>
          <cell r="F1562">
            <v>5</v>
          </cell>
        </row>
        <row r="1563">
          <cell r="A1563" t="str">
            <v>99601B571</v>
          </cell>
          <cell r="B1563">
            <v>99</v>
          </cell>
          <cell r="C1563">
            <v>601</v>
          </cell>
          <cell r="D1563" t="str">
            <v>B571</v>
          </cell>
          <cell r="E1563" t="str">
            <v>Q</v>
          </cell>
          <cell r="F1563">
            <v>5</v>
          </cell>
        </row>
        <row r="1564">
          <cell r="A1564" t="str">
            <v>99602B571</v>
          </cell>
          <cell r="B1564">
            <v>99</v>
          </cell>
          <cell r="C1564">
            <v>602</v>
          </cell>
          <cell r="D1564" t="str">
            <v>B571</v>
          </cell>
          <cell r="E1564" t="str">
            <v>R</v>
          </cell>
          <cell r="F1564">
            <v>6</v>
          </cell>
        </row>
        <row r="1565">
          <cell r="A1565" t="str">
            <v>99603B571</v>
          </cell>
          <cell r="B1565">
            <v>99</v>
          </cell>
          <cell r="C1565">
            <v>603</v>
          </cell>
          <cell r="D1565" t="str">
            <v>B571</v>
          </cell>
          <cell r="E1565" t="str">
            <v>S</v>
          </cell>
          <cell r="F1565">
            <v>6</v>
          </cell>
        </row>
        <row r="1566">
          <cell r="A1566" t="str">
            <v>09200B571</v>
          </cell>
          <cell r="B1566" t="str">
            <v>09</v>
          </cell>
          <cell r="C1566">
            <v>200</v>
          </cell>
          <cell r="D1566" t="str">
            <v>B571</v>
          </cell>
          <cell r="E1566" t="str">
            <v>Q</v>
          </cell>
          <cell r="F1566">
            <v>4</v>
          </cell>
        </row>
        <row r="1567">
          <cell r="A1567" t="str">
            <v>09300B571</v>
          </cell>
          <cell r="B1567" t="str">
            <v>09</v>
          </cell>
          <cell r="C1567">
            <v>300</v>
          </cell>
          <cell r="D1567" t="str">
            <v>B571</v>
          </cell>
          <cell r="E1567" t="str">
            <v>Q</v>
          </cell>
          <cell r="F1567">
            <v>4</v>
          </cell>
        </row>
        <row r="1568">
          <cell r="A1568" t="str">
            <v>09400B571</v>
          </cell>
          <cell r="B1568" t="str">
            <v>09</v>
          </cell>
          <cell r="C1568">
            <v>400</v>
          </cell>
          <cell r="D1568" t="str">
            <v>B571</v>
          </cell>
          <cell r="E1568" t="str">
            <v>R</v>
          </cell>
          <cell r="F1568">
            <v>5</v>
          </cell>
        </row>
        <row r="1569">
          <cell r="A1569" t="str">
            <v>09500B571</v>
          </cell>
          <cell r="B1569" t="str">
            <v>09</v>
          </cell>
          <cell r="C1569">
            <v>500</v>
          </cell>
          <cell r="D1569" t="str">
            <v>B571</v>
          </cell>
          <cell r="E1569" t="str">
            <v>R</v>
          </cell>
          <cell r="F1569">
            <v>1</v>
          </cell>
        </row>
        <row r="1570">
          <cell r="A1570" t="str">
            <v>09600B571</v>
          </cell>
          <cell r="B1570" t="str">
            <v>09</v>
          </cell>
          <cell r="C1570">
            <v>600</v>
          </cell>
          <cell r="D1570" t="str">
            <v>B571</v>
          </cell>
          <cell r="E1570" t="str">
            <v>R</v>
          </cell>
          <cell r="F1570">
            <v>5</v>
          </cell>
        </row>
        <row r="1571">
          <cell r="A1571" t="str">
            <v>09601B571</v>
          </cell>
          <cell r="B1571" t="str">
            <v>09</v>
          </cell>
          <cell r="C1571">
            <v>601</v>
          </cell>
          <cell r="D1571" t="str">
            <v>B571</v>
          </cell>
          <cell r="E1571" t="str">
            <v>Q</v>
          </cell>
          <cell r="F1571">
            <v>5</v>
          </cell>
        </row>
        <row r="1572">
          <cell r="A1572" t="str">
            <v>09602B571</v>
          </cell>
          <cell r="B1572" t="str">
            <v>09</v>
          </cell>
          <cell r="C1572">
            <v>602</v>
          </cell>
          <cell r="D1572" t="str">
            <v>B571</v>
          </cell>
          <cell r="E1572" t="str">
            <v>R</v>
          </cell>
          <cell r="F1572">
            <v>6</v>
          </cell>
        </row>
        <row r="1573">
          <cell r="A1573" t="str">
            <v>09603B571</v>
          </cell>
          <cell r="B1573" t="str">
            <v>09</v>
          </cell>
          <cell r="C1573">
            <v>603</v>
          </cell>
          <cell r="D1573" t="str">
            <v>B571</v>
          </cell>
          <cell r="E1573" t="str">
            <v>S</v>
          </cell>
          <cell r="F1573">
            <v>6</v>
          </cell>
        </row>
        <row r="1574">
          <cell r="A1574" t="str">
            <v>99200B575</v>
          </cell>
          <cell r="B1574">
            <v>99</v>
          </cell>
          <cell r="C1574">
            <v>200</v>
          </cell>
          <cell r="D1574" t="str">
            <v>B575</v>
          </cell>
          <cell r="E1574" t="str">
            <v>Q</v>
          </cell>
          <cell r="F1574">
            <v>4</v>
          </cell>
        </row>
        <row r="1575">
          <cell r="A1575" t="str">
            <v>99300B575</v>
          </cell>
          <cell r="B1575">
            <v>99</v>
          </cell>
          <cell r="C1575">
            <v>300</v>
          </cell>
          <cell r="D1575" t="str">
            <v>B575</v>
          </cell>
          <cell r="E1575" t="str">
            <v>Q</v>
          </cell>
          <cell r="F1575">
            <v>4</v>
          </cell>
        </row>
        <row r="1576">
          <cell r="A1576" t="str">
            <v>99500B575</v>
          </cell>
          <cell r="B1576">
            <v>99</v>
          </cell>
          <cell r="C1576">
            <v>500</v>
          </cell>
          <cell r="D1576" t="str">
            <v>B575</v>
          </cell>
          <cell r="E1576" t="str">
            <v>F</v>
          </cell>
          <cell r="F1576">
            <v>1</v>
          </cell>
        </row>
        <row r="1577">
          <cell r="A1577" t="str">
            <v>99501B575</v>
          </cell>
          <cell r="B1577">
            <v>99</v>
          </cell>
          <cell r="C1577">
            <v>501</v>
          </cell>
          <cell r="D1577" t="str">
            <v>B575</v>
          </cell>
          <cell r="E1577" t="str">
            <v>Q</v>
          </cell>
          <cell r="F1577">
            <v>1</v>
          </cell>
        </row>
        <row r="1578">
          <cell r="A1578" t="str">
            <v>99601B575</v>
          </cell>
          <cell r="B1578">
            <v>99</v>
          </cell>
          <cell r="C1578">
            <v>601</v>
          </cell>
          <cell r="D1578" t="str">
            <v>B575</v>
          </cell>
          <cell r="E1578" t="str">
            <v>Q</v>
          </cell>
          <cell r="F1578">
            <v>5</v>
          </cell>
        </row>
        <row r="1579">
          <cell r="A1579" t="str">
            <v>99602B575</v>
          </cell>
          <cell r="B1579">
            <v>99</v>
          </cell>
          <cell r="C1579">
            <v>602</v>
          </cell>
          <cell r="D1579" t="str">
            <v>B575</v>
          </cell>
          <cell r="E1579" t="str">
            <v>R</v>
          </cell>
          <cell r="F1579">
            <v>6</v>
          </cell>
        </row>
        <row r="1580">
          <cell r="A1580" t="str">
            <v>99603B575</v>
          </cell>
          <cell r="B1580">
            <v>99</v>
          </cell>
          <cell r="C1580">
            <v>603</v>
          </cell>
          <cell r="D1580" t="str">
            <v>B575</v>
          </cell>
          <cell r="E1580" t="str">
            <v>S</v>
          </cell>
          <cell r="F1580">
            <v>6</v>
          </cell>
        </row>
        <row r="1581">
          <cell r="A1581" t="str">
            <v>09200B575</v>
          </cell>
          <cell r="B1581" t="str">
            <v>09</v>
          </cell>
          <cell r="C1581">
            <v>200</v>
          </cell>
          <cell r="D1581" t="str">
            <v>B575</v>
          </cell>
          <cell r="E1581" t="str">
            <v>Q</v>
          </cell>
          <cell r="F1581">
            <v>4</v>
          </cell>
        </row>
        <row r="1582">
          <cell r="A1582" t="str">
            <v>09300B575</v>
          </cell>
          <cell r="B1582" t="str">
            <v>09</v>
          </cell>
          <cell r="C1582">
            <v>300</v>
          </cell>
          <cell r="D1582" t="str">
            <v>B575</v>
          </cell>
          <cell r="E1582" t="str">
            <v>Q</v>
          </cell>
          <cell r="F1582">
            <v>4</v>
          </cell>
        </row>
        <row r="1583">
          <cell r="A1583" t="str">
            <v>09500B575</v>
          </cell>
          <cell r="B1583" t="str">
            <v>09</v>
          </cell>
          <cell r="C1583">
            <v>500</v>
          </cell>
          <cell r="D1583" t="str">
            <v>B575</v>
          </cell>
          <cell r="E1583" t="str">
            <v>F</v>
          </cell>
          <cell r="F1583">
            <v>1</v>
          </cell>
        </row>
        <row r="1584">
          <cell r="A1584" t="str">
            <v>09501B575</v>
          </cell>
          <cell r="B1584" t="str">
            <v>09</v>
          </cell>
          <cell r="C1584">
            <v>501</v>
          </cell>
          <cell r="D1584" t="str">
            <v>B575</v>
          </cell>
          <cell r="E1584" t="str">
            <v>Q</v>
          </cell>
          <cell r="F1584">
            <v>1</v>
          </cell>
        </row>
        <row r="1585">
          <cell r="A1585" t="str">
            <v>09601B575</v>
          </cell>
          <cell r="B1585" t="str">
            <v>09</v>
          </cell>
          <cell r="C1585">
            <v>601</v>
          </cell>
          <cell r="D1585" t="str">
            <v>B575</v>
          </cell>
          <cell r="E1585" t="str">
            <v>Q</v>
          </cell>
          <cell r="F1585">
            <v>5</v>
          </cell>
        </row>
        <row r="1586">
          <cell r="A1586" t="str">
            <v>09602B575</v>
          </cell>
          <cell r="B1586" t="str">
            <v>09</v>
          </cell>
          <cell r="C1586">
            <v>602</v>
          </cell>
          <cell r="D1586" t="str">
            <v>B575</v>
          </cell>
          <cell r="E1586" t="str">
            <v>R</v>
          </cell>
          <cell r="F1586">
            <v>6</v>
          </cell>
        </row>
        <row r="1587">
          <cell r="A1587" t="str">
            <v>09603B575</v>
          </cell>
          <cell r="B1587" t="str">
            <v>09</v>
          </cell>
          <cell r="C1587">
            <v>603</v>
          </cell>
          <cell r="D1587" t="str">
            <v>B575</v>
          </cell>
          <cell r="E1587" t="str">
            <v>S</v>
          </cell>
          <cell r="F1587">
            <v>6</v>
          </cell>
        </row>
        <row r="1588">
          <cell r="A1588" t="str">
            <v>99200C503</v>
          </cell>
          <cell r="B1588">
            <v>99</v>
          </cell>
          <cell r="C1588">
            <v>200</v>
          </cell>
          <cell r="D1588" t="str">
            <v>C503</v>
          </cell>
          <cell r="E1588" t="str">
            <v>Q</v>
          </cell>
          <cell r="F1588">
            <v>4</v>
          </cell>
        </row>
        <row r="1589">
          <cell r="A1589" t="str">
            <v>99200C503</v>
          </cell>
          <cell r="B1589">
            <v>99</v>
          </cell>
          <cell r="C1589">
            <v>200</v>
          </cell>
          <cell r="D1589" t="str">
            <v>C503</v>
          </cell>
          <cell r="E1589" t="str">
            <v>Q</v>
          </cell>
          <cell r="F1589">
            <v>4</v>
          </cell>
        </row>
        <row r="1590">
          <cell r="A1590" t="str">
            <v>99300C503</v>
          </cell>
          <cell r="B1590">
            <v>99</v>
          </cell>
          <cell r="C1590">
            <v>300</v>
          </cell>
          <cell r="D1590" t="str">
            <v>C503</v>
          </cell>
          <cell r="E1590" t="str">
            <v>Q</v>
          </cell>
          <cell r="F1590">
            <v>4</v>
          </cell>
        </row>
        <row r="1591">
          <cell r="A1591" t="str">
            <v>99300C503</v>
          </cell>
          <cell r="B1591">
            <v>99</v>
          </cell>
          <cell r="C1591">
            <v>300</v>
          </cell>
          <cell r="D1591" t="str">
            <v>C503</v>
          </cell>
          <cell r="E1591" t="str">
            <v>Q</v>
          </cell>
          <cell r="F1591">
            <v>4</v>
          </cell>
        </row>
        <row r="1592">
          <cell r="A1592" t="str">
            <v>99400C503</v>
          </cell>
          <cell r="B1592">
            <v>99</v>
          </cell>
          <cell r="C1592">
            <v>400</v>
          </cell>
          <cell r="D1592" t="str">
            <v>C503</v>
          </cell>
          <cell r="E1592" t="str">
            <v>M</v>
          </cell>
          <cell r="F1592">
            <v>5</v>
          </cell>
        </row>
        <row r="1593">
          <cell r="A1593" t="str">
            <v>99500C503</v>
          </cell>
          <cell r="B1593">
            <v>99</v>
          </cell>
          <cell r="C1593">
            <v>500</v>
          </cell>
          <cell r="D1593" t="str">
            <v>C503</v>
          </cell>
          <cell r="E1593" t="str">
            <v>A</v>
          </cell>
          <cell r="F1593">
            <v>1</v>
          </cell>
        </row>
        <row r="1594">
          <cell r="A1594" t="str">
            <v>99501C503</v>
          </cell>
          <cell r="B1594">
            <v>99</v>
          </cell>
          <cell r="C1594">
            <v>501</v>
          </cell>
          <cell r="D1594" t="str">
            <v>C503</v>
          </cell>
          <cell r="E1594" t="str">
            <v>Q</v>
          </cell>
          <cell r="F1594">
            <v>1</v>
          </cell>
        </row>
        <row r="1595">
          <cell r="A1595" t="str">
            <v>99509C503</v>
          </cell>
          <cell r="B1595">
            <v>99</v>
          </cell>
          <cell r="C1595">
            <v>509</v>
          </cell>
          <cell r="D1595" t="str">
            <v>C503</v>
          </cell>
          <cell r="E1595" t="str">
            <v>G</v>
          </cell>
          <cell r="F1595">
            <v>1</v>
          </cell>
        </row>
        <row r="1596">
          <cell r="A1596" t="str">
            <v>99601C503</v>
          </cell>
          <cell r="B1596">
            <v>99</v>
          </cell>
          <cell r="C1596">
            <v>601</v>
          </cell>
          <cell r="D1596" t="str">
            <v>C503</v>
          </cell>
          <cell r="E1596" t="str">
            <v>Q</v>
          </cell>
          <cell r="F1596">
            <v>5</v>
          </cell>
        </row>
        <row r="1597">
          <cell r="A1597" t="str">
            <v>99601C503</v>
          </cell>
          <cell r="B1597">
            <v>99</v>
          </cell>
          <cell r="C1597">
            <v>601</v>
          </cell>
          <cell r="D1597" t="str">
            <v>C503</v>
          </cell>
          <cell r="E1597" t="str">
            <v>Q</v>
          </cell>
          <cell r="F1597">
            <v>5</v>
          </cell>
        </row>
        <row r="1598">
          <cell r="A1598" t="str">
            <v>99602C503</v>
          </cell>
          <cell r="B1598">
            <v>99</v>
          </cell>
          <cell r="C1598">
            <v>602</v>
          </cell>
          <cell r="D1598" t="str">
            <v>C503</v>
          </cell>
          <cell r="E1598" t="str">
            <v>R</v>
          </cell>
          <cell r="F1598">
            <v>6</v>
          </cell>
        </row>
        <row r="1599">
          <cell r="A1599" t="str">
            <v>99602C503</v>
          </cell>
          <cell r="B1599">
            <v>99</v>
          </cell>
          <cell r="C1599">
            <v>602</v>
          </cell>
          <cell r="D1599" t="str">
            <v>C503</v>
          </cell>
          <cell r="E1599" t="str">
            <v>R</v>
          </cell>
          <cell r="F1599">
            <v>6</v>
          </cell>
        </row>
        <row r="1600">
          <cell r="A1600" t="str">
            <v>99603C503</v>
          </cell>
          <cell r="B1600">
            <v>99</v>
          </cell>
          <cell r="C1600">
            <v>603</v>
          </cell>
          <cell r="D1600" t="str">
            <v>C503</v>
          </cell>
          <cell r="E1600" t="str">
            <v>S</v>
          </cell>
          <cell r="F1600">
            <v>6</v>
          </cell>
        </row>
        <row r="1601">
          <cell r="A1601" t="str">
            <v>99603C503</v>
          </cell>
          <cell r="B1601">
            <v>99</v>
          </cell>
          <cell r="C1601">
            <v>603</v>
          </cell>
          <cell r="D1601" t="str">
            <v>C503</v>
          </cell>
          <cell r="E1601" t="str">
            <v>S</v>
          </cell>
          <cell r="F1601">
            <v>6</v>
          </cell>
        </row>
        <row r="1602">
          <cell r="A1602" t="str">
            <v>09200C503</v>
          </cell>
          <cell r="B1602" t="str">
            <v>09</v>
          </cell>
          <cell r="C1602">
            <v>200</v>
          </cell>
          <cell r="D1602" t="str">
            <v>C503</v>
          </cell>
          <cell r="E1602" t="str">
            <v>Q</v>
          </cell>
          <cell r="F1602">
            <v>4</v>
          </cell>
        </row>
        <row r="1603">
          <cell r="A1603" t="str">
            <v>09200C503</v>
          </cell>
          <cell r="B1603" t="str">
            <v>09</v>
          </cell>
          <cell r="C1603">
            <v>200</v>
          </cell>
          <cell r="D1603" t="str">
            <v>C503</v>
          </cell>
          <cell r="E1603" t="str">
            <v>Q</v>
          </cell>
          <cell r="F1603">
            <v>4</v>
          </cell>
        </row>
        <row r="1604">
          <cell r="A1604" t="str">
            <v>09300C503</v>
          </cell>
          <cell r="B1604" t="str">
            <v>09</v>
          </cell>
          <cell r="C1604">
            <v>300</v>
          </cell>
          <cell r="D1604" t="str">
            <v>C503</v>
          </cell>
          <cell r="E1604" t="str">
            <v>Q</v>
          </cell>
          <cell r="F1604">
            <v>4</v>
          </cell>
        </row>
        <row r="1605">
          <cell r="A1605" t="str">
            <v>09300C503</v>
          </cell>
          <cell r="B1605" t="str">
            <v>09</v>
          </cell>
          <cell r="C1605">
            <v>300</v>
          </cell>
          <cell r="D1605" t="str">
            <v>C503</v>
          </cell>
          <cell r="E1605" t="str">
            <v>Q</v>
          </cell>
          <cell r="F1605">
            <v>4</v>
          </cell>
        </row>
        <row r="1606">
          <cell r="A1606" t="str">
            <v>09500C503</v>
          </cell>
          <cell r="B1606" t="str">
            <v>09</v>
          </cell>
          <cell r="C1606">
            <v>500</v>
          </cell>
          <cell r="D1606" t="str">
            <v>C503</v>
          </cell>
          <cell r="E1606" t="str">
            <v>G</v>
          </cell>
          <cell r="F1606">
            <v>1</v>
          </cell>
        </row>
        <row r="1607">
          <cell r="A1607" t="str">
            <v>09501C503</v>
          </cell>
          <cell r="B1607" t="str">
            <v>09</v>
          </cell>
          <cell r="C1607">
            <v>501</v>
          </cell>
          <cell r="D1607" t="str">
            <v>C503</v>
          </cell>
          <cell r="E1607" t="str">
            <v>Q</v>
          </cell>
          <cell r="F1607">
            <v>1</v>
          </cell>
        </row>
        <row r="1608">
          <cell r="A1608" t="str">
            <v>09501C503</v>
          </cell>
          <cell r="B1608" t="str">
            <v>09</v>
          </cell>
          <cell r="C1608">
            <v>501</v>
          </cell>
          <cell r="D1608" t="str">
            <v>C503</v>
          </cell>
          <cell r="E1608" t="str">
            <v>Q</v>
          </cell>
          <cell r="F1608">
            <v>1</v>
          </cell>
        </row>
        <row r="1609">
          <cell r="A1609" t="str">
            <v>09601C503</v>
          </cell>
          <cell r="B1609" t="str">
            <v>09</v>
          </cell>
          <cell r="C1609">
            <v>601</v>
          </cell>
          <cell r="D1609" t="str">
            <v>C503</v>
          </cell>
          <cell r="E1609" t="str">
            <v>Q</v>
          </cell>
          <cell r="F1609">
            <v>5</v>
          </cell>
        </row>
        <row r="1610">
          <cell r="A1610" t="str">
            <v>09601C503</v>
          </cell>
          <cell r="B1610" t="str">
            <v>09</v>
          </cell>
          <cell r="C1610">
            <v>601</v>
          </cell>
          <cell r="D1610" t="str">
            <v>C503</v>
          </cell>
          <cell r="E1610" t="str">
            <v>Q</v>
          </cell>
          <cell r="F1610">
            <v>5</v>
          </cell>
        </row>
        <row r="1611">
          <cell r="A1611" t="str">
            <v>09602C503</v>
          </cell>
          <cell r="B1611" t="str">
            <v>09</v>
          </cell>
          <cell r="C1611">
            <v>602</v>
          </cell>
          <cell r="D1611" t="str">
            <v>C503</v>
          </cell>
          <cell r="E1611" t="str">
            <v>R</v>
          </cell>
          <cell r="F1611">
            <v>6</v>
          </cell>
        </row>
        <row r="1612">
          <cell r="A1612" t="str">
            <v>09602C503</v>
          </cell>
          <cell r="B1612" t="str">
            <v>09</v>
          </cell>
          <cell r="C1612">
            <v>602</v>
          </cell>
          <cell r="D1612" t="str">
            <v>C503</v>
          </cell>
          <cell r="E1612" t="str">
            <v>R</v>
          </cell>
          <cell r="F1612">
            <v>6</v>
          </cell>
        </row>
        <row r="1613">
          <cell r="A1613" t="str">
            <v>09603C503</v>
          </cell>
          <cell r="B1613" t="str">
            <v>09</v>
          </cell>
          <cell r="C1613">
            <v>603</v>
          </cell>
          <cell r="D1613" t="str">
            <v>C503</v>
          </cell>
          <cell r="E1613" t="str">
            <v>S</v>
          </cell>
          <cell r="F1613">
            <v>6</v>
          </cell>
        </row>
        <row r="1614">
          <cell r="A1614" t="str">
            <v>09603C503</v>
          </cell>
          <cell r="B1614" t="str">
            <v>09</v>
          </cell>
          <cell r="C1614">
            <v>603</v>
          </cell>
          <cell r="D1614" t="str">
            <v>C503</v>
          </cell>
          <cell r="E1614" t="str">
            <v>S</v>
          </cell>
          <cell r="F1614">
            <v>6</v>
          </cell>
        </row>
        <row r="1615">
          <cell r="A1615" t="str">
            <v>99200C552</v>
          </cell>
          <cell r="B1615">
            <v>99</v>
          </cell>
          <cell r="C1615">
            <v>200</v>
          </cell>
          <cell r="D1615" t="str">
            <v>C552</v>
          </cell>
          <cell r="E1615" t="str">
            <v>Q</v>
          </cell>
          <cell r="F1615">
            <v>4</v>
          </cell>
        </row>
        <row r="1616">
          <cell r="A1616" t="str">
            <v>99300C552</v>
          </cell>
          <cell r="B1616">
            <v>99</v>
          </cell>
          <cell r="C1616">
            <v>300</v>
          </cell>
          <cell r="D1616" t="str">
            <v>C552</v>
          </cell>
          <cell r="E1616" t="str">
            <v>Q</v>
          </cell>
          <cell r="F1616">
            <v>4</v>
          </cell>
        </row>
        <row r="1617">
          <cell r="A1617" t="str">
            <v>99400C552</v>
          </cell>
          <cell r="B1617">
            <v>99</v>
          </cell>
          <cell r="C1617">
            <v>400</v>
          </cell>
          <cell r="D1617" t="str">
            <v>C552</v>
          </cell>
          <cell r="E1617" t="str">
            <v>M</v>
          </cell>
          <cell r="F1617">
            <v>5</v>
          </cell>
        </row>
        <row r="1618">
          <cell r="A1618" t="str">
            <v>99500C552</v>
          </cell>
          <cell r="B1618">
            <v>99</v>
          </cell>
          <cell r="C1618">
            <v>500</v>
          </cell>
          <cell r="D1618" t="str">
            <v>C552</v>
          </cell>
          <cell r="E1618" t="str">
            <v>H</v>
          </cell>
          <cell r="F1618">
            <v>2</v>
          </cell>
        </row>
        <row r="1619">
          <cell r="A1619" t="str">
            <v>99501C552</v>
          </cell>
          <cell r="B1619">
            <v>99</v>
          </cell>
          <cell r="C1619">
            <v>501</v>
          </cell>
          <cell r="D1619" t="str">
            <v>C552</v>
          </cell>
          <cell r="E1619" t="str">
            <v>Q</v>
          </cell>
          <cell r="F1619">
            <v>2</v>
          </cell>
        </row>
        <row r="1620">
          <cell r="A1620" t="str">
            <v>99509C552</v>
          </cell>
          <cell r="B1620">
            <v>99</v>
          </cell>
          <cell r="C1620">
            <v>509</v>
          </cell>
          <cell r="D1620" t="str">
            <v>C552</v>
          </cell>
          <cell r="E1620" t="str">
            <v>H</v>
          </cell>
          <cell r="F1620">
            <v>2</v>
          </cell>
        </row>
        <row r="1621">
          <cell r="A1621" t="str">
            <v>99600C552</v>
          </cell>
          <cell r="B1621">
            <v>99</v>
          </cell>
          <cell r="C1621">
            <v>600</v>
          </cell>
          <cell r="D1621" t="str">
            <v>C552</v>
          </cell>
          <cell r="E1621" t="str">
            <v>M</v>
          </cell>
          <cell r="F1621">
            <v>5</v>
          </cell>
        </row>
        <row r="1622">
          <cell r="A1622" t="str">
            <v>99601C552</v>
          </cell>
          <cell r="B1622">
            <v>99</v>
          </cell>
          <cell r="C1622">
            <v>601</v>
          </cell>
          <cell r="D1622" t="str">
            <v>C552</v>
          </cell>
          <cell r="E1622" t="str">
            <v>Q</v>
          </cell>
          <cell r="F1622">
            <v>5</v>
          </cell>
        </row>
        <row r="1623">
          <cell r="A1623" t="str">
            <v>99602C552</v>
          </cell>
          <cell r="B1623">
            <v>99</v>
          </cell>
          <cell r="C1623">
            <v>602</v>
          </cell>
          <cell r="D1623" t="str">
            <v>C552</v>
          </cell>
          <cell r="E1623" t="str">
            <v>R</v>
          </cell>
          <cell r="F1623">
            <v>6</v>
          </cell>
        </row>
        <row r="1624">
          <cell r="A1624" t="str">
            <v>99603C552</v>
          </cell>
          <cell r="B1624">
            <v>99</v>
          </cell>
          <cell r="C1624">
            <v>603</v>
          </cell>
          <cell r="D1624" t="str">
            <v>C552</v>
          </cell>
          <cell r="E1624" t="str">
            <v>S</v>
          </cell>
          <cell r="F1624">
            <v>6</v>
          </cell>
        </row>
        <row r="1625">
          <cell r="A1625" t="str">
            <v>99610C552</v>
          </cell>
          <cell r="B1625">
            <v>99</v>
          </cell>
          <cell r="C1625">
            <v>610</v>
          </cell>
          <cell r="D1625" t="str">
            <v>C552</v>
          </cell>
          <cell r="E1625" t="str">
            <v>T</v>
          </cell>
          <cell r="F1625">
            <v>5</v>
          </cell>
        </row>
        <row r="1626">
          <cell r="A1626" t="str">
            <v>09200C552</v>
          </cell>
          <cell r="B1626" t="str">
            <v>09</v>
          </cell>
          <cell r="C1626">
            <v>200</v>
          </cell>
          <cell r="D1626" t="str">
            <v>C552</v>
          </cell>
          <cell r="E1626" t="str">
            <v>Q</v>
          </cell>
          <cell r="F1626">
            <v>4</v>
          </cell>
        </row>
        <row r="1627">
          <cell r="A1627" t="str">
            <v>09300C552</v>
          </cell>
          <cell r="B1627" t="str">
            <v>09</v>
          </cell>
          <cell r="C1627">
            <v>300</v>
          </cell>
          <cell r="D1627" t="str">
            <v>C552</v>
          </cell>
          <cell r="E1627" t="str">
            <v>Q</v>
          </cell>
          <cell r="F1627">
            <v>4</v>
          </cell>
        </row>
        <row r="1628">
          <cell r="A1628" t="str">
            <v>09400C552</v>
          </cell>
          <cell r="B1628" t="str">
            <v>09</v>
          </cell>
          <cell r="C1628">
            <v>400</v>
          </cell>
          <cell r="D1628" t="str">
            <v>C552</v>
          </cell>
          <cell r="E1628" t="str">
            <v>M</v>
          </cell>
          <cell r="F1628">
            <v>5</v>
          </cell>
        </row>
        <row r="1629">
          <cell r="A1629" t="str">
            <v>09500C552</v>
          </cell>
          <cell r="B1629" t="str">
            <v>09</v>
          </cell>
          <cell r="C1629">
            <v>500</v>
          </cell>
          <cell r="D1629" t="str">
            <v>C552</v>
          </cell>
          <cell r="E1629" t="str">
            <v>H</v>
          </cell>
          <cell r="F1629">
            <v>2</v>
          </cell>
        </row>
        <row r="1630">
          <cell r="A1630" t="str">
            <v>09501C552</v>
          </cell>
          <cell r="B1630" t="str">
            <v>09</v>
          </cell>
          <cell r="C1630">
            <v>501</v>
          </cell>
          <cell r="D1630" t="str">
            <v>C552</v>
          </cell>
          <cell r="E1630" t="str">
            <v>Q</v>
          </cell>
          <cell r="F1630">
            <v>2</v>
          </cell>
        </row>
        <row r="1631">
          <cell r="A1631" t="str">
            <v>09509C552</v>
          </cell>
          <cell r="B1631" t="str">
            <v>09</v>
          </cell>
          <cell r="C1631">
            <v>509</v>
          </cell>
          <cell r="D1631" t="str">
            <v>C552</v>
          </cell>
          <cell r="E1631" t="str">
            <v>H</v>
          </cell>
          <cell r="F1631">
            <v>2</v>
          </cell>
        </row>
        <row r="1632">
          <cell r="A1632" t="str">
            <v>09600C552</v>
          </cell>
          <cell r="B1632" t="str">
            <v>09</v>
          </cell>
          <cell r="C1632">
            <v>600</v>
          </cell>
          <cell r="D1632" t="str">
            <v>C552</v>
          </cell>
          <cell r="E1632" t="str">
            <v>M</v>
          </cell>
          <cell r="F1632">
            <v>5</v>
          </cell>
        </row>
        <row r="1633">
          <cell r="A1633" t="str">
            <v>09601C552</v>
          </cell>
          <cell r="B1633" t="str">
            <v>09</v>
          </cell>
          <cell r="C1633">
            <v>601</v>
          </cell>
          <cell r="D1633" t="str">
            <v>C552</v>
          </cell>
          <cell r="E1633" t="str">
            <v>Q</v>
          </cell>
          <cell r="F1633">
            <v>5</v>
          </cell>
        </row>
        <row r="1634">
          <cell r="A1634" t="str">
            <v>09602C552</v>
          </cell>
          <cell r="B1634" t="str">
            <v>09</v>
          </cell>
          <cell r="C1634">
            <v>602</v>
          </cell>
          <cell r="D1634" t="str">
            <v>C552</v>
          </cell>
          <cell r="E1634" t="str">
            <v>R</v>
          </cell>
          <cell r="F1634">
            <v>6</v>
          </cell>
        </row>
        <row r="1635">
          <cell r="A1635" t="str">
            <v>09603C552</v>
          </cell>
          <cell r="B1635" t="str">
            <v>09</v>
          </cell>
          <cell r="C1635">
            <v>603</v>
          </cell>
          <cell r="D1635" t="str">
            <v>C552</v>
          </cell>
          <cell r="E1635" t="str">
            <v>S</v>
          </cell>
          <cell r="F1635">
            <v>6</v>
          </cell>
        </row>
        <row r="1636">
          <cell r="A1636" t="str">
            <v>99200C571</v>
          </cell>
          <cell r="B1636">
            <v>99</v>
          </cell>
          <cell r="C1636">
            <v>200</v>
          </cell>
          <cell r="D1636" t="str">
            <v>C571</v>
          </cell>
          <cell r="E1636" t="str">
            <v>Q</v>
          </cell>
          <cell r="F1636">
            <v>4</v>
          </cell>
        </row>
        <row r="1637">
          <cell r="A1637" t="str">
            <v>99300C571</v>
          </cell>
          <cell r="B1637">
            <v>99</v>
          </cell>
          <cell r="C1637">
            <v>300</v>
          </cell>
          <cell r="D1637" t="str">
            <v>C571</v>
          </cell>
          <cell r="E1637" t="str">
            <v>Q</v>
          </cell>
          <cell r="F1637">
            <v>4</v>
          </cell>
        </row>
        <row r="1638">
          <cell r="A1638" t="str">
            <v>99400C571</v>
          </cell>
          <cell r="B1638">
            <v>99</v>
          </cell>
          <cell r="C1638">
            <v>400</v>
          </cell>
          <cell r="D1638" t="str">
            <v>C571</v>
          </cell>
          <cell r="E1638" t="str">
            <v>Q</v>
          </cell>
          <cell r="F1638">
            <v>5</v>
          </cell>
        </row>
        <row r="1639">
          <cell r="A1639" t="str">
            <v>99500C571</v>
          </cell>
          <cell r="B1639">
            <v>99</v>
          </cell>
          <cell r="C1639">
            <v>500</v>
          </cell>
          <cell r="D1639" t="str">
            <v>C571</v>
          </cell>
          <cell r="E1639" t="str">
            <v>Q</v>
          </cell>
          <cell r="F1639">
            <v>4</v>
          </cell>
        </row>
        <row r="1640">
          <cell r="A1640" t="str">
            <v>99501C571</v>
          </cell>
          <cell r="B1640">
            <v>99</v>
          </cell>
          <cell r="C1640">
            <v>501</v>
          </cell>
          <cell r="D1640" t="str">
            <v>C571</v>
          </cell>
          <cell r="E1640" t="str">
            <v>Q</v>
          </cell>
          <cell r="F1640">
            <v>4</v>
          </cell>
        </row>
        <row r="1641">
          <cell r="A1641" t="str">
            <v>99600C571</v>
          </cell>
          <cell r="B1641">
            <v>99</v>
          </cell>
          <cell r="C1641">
            <v>600</v>
          </cell>
          <cell r="D1641" t="str">
            <v>C571</v>
          </cell>
          <cell r="E1641" t="str">
            <v>Q</v>
          </cell>
          <cell r="F1641">
            <v>5</v>
          </cell>
        </row>
        <row r="1642">
          <cell r="A1642" t="str">
            <v>99601C571</v>
          </cell>
          <cell r="B1642">
            <v>99</v>
          </cell>
          <cell r="C1642">
            <v>601</v>
          </cell>
          <cell r="D1642" t="str">
            <v>C571</v>
          </cell>
          <cell r="E1642" t="str">
            <v>Q</v>
          </cell>
          <cell r="F1642">
            <v>5</v>
          </cell>
        </row>
        <row r="1643">
          <cell r="A1643" t="str">
            <v>99602C571</v>
          </cell>
          <cell r="B1643">
            <v>99</v>
          </cell>
          <cell r="C1643">
            <v>602</v>
          </cell>
          <cell r="D1643" t="str">
            <v>C571</v>
          </cell>
          <cell r="E1643" t="str">
            <v>R</v>
          </cell>
          <cell r="F1643">
            <v>6</v>
          </cell>
        </row>
        <row r="1644">
          <cell r="A1644" t="str">
            <v>99603C571</v>
          </cell>
          <cell r="B1644">
            <v>99</v>
          </cell>
          <cell r="C1644">
            <v>603</v>
          </cell>
          <cell r="D1644" t="str">
            <v>C571</v>
          </cell>
          <cell r="E1644" t="str">
            <v>S</v>
          </cell>
          <cell r="F1644">
            <v>6</v>
          </cell>
        </row>
        <row r="1645">
          <cell r="A1645" t="str">
            <v>09200C571</v>
          </cell>
          <cell r="B1645" t="str">
            <v>09</v>
          </cell>
          <cell r="C1645">
            <v>200</v>
          </cell>
          <cell r="D1645" t="str">
            <v>C571</v>
          </cell>
          <cell r="E1645" t="str">
            <v>Q</v>
          </cell>
          <cell r="F1645">
            <v>4</v>
          </cell>
        </row>
        <row r="1646">
          <cell r="A1646" t="str">
            <v>09300C571</v>
          </cell>
          <cell r="B1646" t="str">
            <v>09</v>
          </cell>
          <cell r="C1646">
            <v>300</v>
          </cell>
          <cell r="D1646" t="str">
            <v>C571</v>
          </cell>
          <cell r="E1646" t="str">
            <v>Q</v>
          </cell>
          <cell r="F1646">
            <v>4</v>
          </cell>
        </row>
        <row r="1647">
          <cell r="A1647" t="str">
            <v>09400C571</v>
          </cell>
          <cell r="B1647" t="str">
            <v>09</v>
          </cell>
          <cell r="C1647">
            <v>400</v>
          </cell>
          <cell r="D1647" t="str">
            <v>C571</v>
          </cell>
          <cell r="E1647" t="str">
            <v>Q</v>
          </cell>
          <cell r="F1647">
            <v>5</v>
          </cell>
        </row>
        <row r="1648">
          <cell r="A1648" t="str">
            <v>09500C571</v>
          </cell>
          <cell r="B1648" t="str">
            <v>09</v>
          </cell>
          <cell r="C1648">
            <v>500</v>
          </cell>
          <cell r="D1648" t="str">
            <v>C571</v>
          </cell>
          <cell r="E1648" t="str">
            <v>Q</v>
          </cell>
          <cell r="F1648">
            <v>4</v>
          </cell>
        </row>
        <row r="1649">
          <cell r="A1649" t="str">
            <v>09501C571</v>
          </cell>
          <cell r="B1649" t="str">
            <v>09</v>
          </cell>
          <cell r="C1649">
            <v>501</v>
          </cell>
          <cell r="D1649" t="str">
            <v>C571</v>
          </cell>
          <cell r="E1649" t="str">
            <v>Q</v>
          </cell>
          <cell r="F1649">
            <v>4</v>
          </cell>
        </row>
        <row r="1650">
          <cell r="A1650" t="str">
            <v>09600C571</v>
          </cell>
          <cell r="B1650" t="str">
            <v>09</v>
          </cell>
          <cell r="C1650">
            <v>600</v>
          </cell>
          <cell r="D1650" t="str">
            <v>C571</v>
          </cell>
          <cell r="E1650" t="str">
            <v>Q</v>
          </cell>
          <cell r="F1650">
            <v>5</v>
          </cell>
        </row>
        <row r="1651">
          <cell r="A1651" t="str">
            <v>09601C571</v>
          </cell>
          <cell r="B1651" t="str">
            <v>09</v>
          </cell>
          <cell r="C1651">
            <v>601</v>
          </cell>
          <cell r="D1651" t="str">
            <v>C571</v>
          </cell>
          <cell r="E1651" t="str">
            <v>Q</v>
          </cell>
          <cell r="F1651">
            <v>5</v>
          </cell>
        </row>
        <row r="1652">
          <cell r="A1652" t="str">
            <v>09602C571</v>
          </cell>
          <cell r="B1652" t="str">
            <v>09</v>
          </cell>
          <cell r="C1652">
            <v>602</v>
          </cell>
          <cell r="D1652" t="str">
            <v>C571</v>
          </cell>
          <cell r="E1652" t="str">
            <v>R</v>
          </cell>
          <cell r="F1652">
            <v>6</v>
          </cell>
        </row>
        <row r="1653">
          <cell r="A1653" t="str">
            <v>09603C571</v>
          </cell>
          <cell r="B1653" t="str">
            <v>09</v>
          </cell>
          <cell r="C1653">
            <v>603</v>
          </cell>
          <cell r="D1653" t="str">
            <v>C571</v>
          </cell>
          <cell r="E1653" t="str">
            <v>S</v>
          </cell>
          <cell r="F1653">
            <v>6</v>
          </cell>
        </row>
        <row r="1654">
          <cell r="A1654" t="str">
            <v>99200D552</v>
          </cell>
          <cell r="B1654">
            <v>99</v>
          </cell>
          <cell r="C1654">
            <v>200</v>
          </cell>
          <cell r="D1654" t="str">
            <v>D552</v>
          </cell>
          <cell r="E1654" t="str">
            <v>Q</v>
          </cell>
          <cell r="F1654">
            <v>4</v>
          </cell>
        </row>
        <row r="1655">
          <cell r="A1655" t="str">
            <v>99300D552</v>
          </cell>
          <cell r="B1655">
            <v>99</v>
          </cell>
          <cell r="C1655">
            <v>300</v>
          </cell>
          <cell r="D1655" t="str">
            <v>D552</v>
          </cell>
          <cell r="E1655" t="str">
            <v>Q</v>
          </cell>
          <cell r="F1655">
            <v>4</v>
          </cell>
        </row>
        <row r="1656">
          <cell r="A1656" t="str">
            <v>99400D552</v>
          </cell>
          <cell r="B1656">
            <v>99</v>
          </cell>
          <cell r="C1656">
            <v>400</v>
          </cell>
          <cell r="D1656" t="str">
            <v>D552</v>
          </cell>
          <cell r="E1656" t="str">
            <v>M</v>
          </cell>
          <cell r="F1656">
            <v>5</v>
          </cell>
        </row>
        <row r="1657">
          <cell r="A1657" t="str">
            <v>99500D552</v>
          </cell>
          <cell r="B1657">
            <v>99</v>
          </cell>
          <cell r="C1657">
            <v>500</v>
          </cell>
          <cell r="D1657" t="str">
            <v>D552</v>
          </cell>
          <cell r="E1657" t="str">
            <v>A</v>
          </cell>
          <cell r="F1657">
            <v>1</v>
          </cell>
        </row>
        <row r="1658">
          <cell r="A1658" t="str">
            <v>99501D552</v>
          </cell>
          <cell r="B1658">
            <v>99</v>
          </cell>
          <cell r="C1658">
            <v>501</v>
          </cell>
          <cell r="D1658" t="str">
            <v>D552</v>
          </cell>
          <cell r="E1658" t="str">
            <v>Q</v>
          </cell>
          <cell r="F1658">
            <v>1</v>
          </cell>
        </row>
        <row r="1659">
          <cell r="A1659" t="str">
            <v>99600D552</v>
          </cell>
          <cell r="B1659">
            <v>99</v>
          </cell>
          <cell r="C1659">
            <v>600</v>
          </cell>
          <cell r="D1659" t="str">
            <v>D552</v>
          </cell>
          <cell r="E1659" t="str">
            <v>M</v>
          </cell>
          <cell r="F1659">
            <v>5</v>
          </cell>
        </row>
        <row r="1660">
          <cell r="A1660" t="str">
            <v>99601D552</v>
          </cell>
          <cell r="B1660">
            <v>99</v>
          </cell>
          <cell r="C1660">
            <v>601</v>
          </cell>
          <cell r="D1660" t="str">
            <v>D552</v>
          </cell>
          <cell r="E1660" t="str">
            <v>Q</v>
          </cell>
          <cell r="F1660">
            <v>5</v>
          </cell>
        </row>
        <row r="1661">
          <cell r="A1661" t="str">
            <v>99602D552</v>
          </cell>
          <cell r="B1661">
            <v>99</v>
          </cell>
          <cell r="C1661">
            <v>602</v>
          </cell>
          <cell r="D1661" t="str">
            <v>D552</v>
          </cell>
          <cell r="E1661" t="str">
            <v>R</v>
          </cell>
          <cell r="F1661">
            <v>6</v>
          </cell>
        </row>
        <row r="1662">
          <cell r="A1662" t="str">
            <v>99603D552</v>
          </cell>
          <cell r="B1662">
            <v>99</v>
          </cell>
          <cell r="C1662">
            <v>603</v>
          </cell>
          <cell r="D1662" t="str">
            <v>D552</v>
          </cell>
          <cell r="E1662" t="str">
            <v>S</v>
          </cell>
          <cell r="F1662">
            <v>6</v>
          </cell>
        </row>
        <row r="1663">
          <cell r="A1663" t="str">
            <v>09200D552</v>
          </cell>
          <cell r="B1663" t="str">
            <v>09</v>
          </cell>
          <cell r="C1663">
            <v>200</v>
          </cell>
          <cell r="D1663" t="str">
            <v>D552</v>
          </cell>
          <cell r="E1663" t="str">
            <v>Q</v>
          </cell>
          <cell r="F1663">
            <v>4</v>
          </cell>
        </row>
        <row r="1664">
          <cell r="A1664" t="str">
            <v>09300D552</v>
          </cell>
          <cell r="B1664" t="str">
            <v>09</v>
          </cell>
          <cell r="C1664">
            <v>300</v>
          </cell>
          <cell r="D1664" t="str">
            <v>D552</v>
          </cell>
          <cell r="E1664" t="str">
            <v>Q</v>
          </cell>
          <cell r="F1664">
            <v>4</v>
          </cell>
        </row>
        <row r="1665">
          <cell r="A1665" t="str">
            <v>09400D552</v>
          </cell>
          <cell r="B1665" t="str">
            <v>09</v>
          </cell>
          <cell r="C1665">
            <v>400</v>
          </cell>
          <cell r="D1665" t="str">
            <v>D552</v>
          </cell>
          <cell r="E1665" t="str">
            <v>M</v>
          </cell>
          <cell r="F1665">
            <v>5</v>
          </cell>
        </row>
        <row r="1666">
          <cell r="A1666" t="str">
            <v>09500D552</v>
          </cell>
          <cell r="B1666" t="str">
            <v>09</v>
          </cell>
          <cell r="C1666">
            <v>500</v>
          </cell>
          <cell r="D1666" t="str">
            <v>D552</v>
          </cell>
          <cell r="E1666" t="str">
            <v>A</v>
          </cell>
          <cell r="F1666">
            <v>1</v>
          </cell>
        </row>
        <row r="1667">
          <cell r="A1667" t="str">
            <v>09501D552</v>
          </cell>
          <cell r="B1667" t="str">
            <v>09</v>
          </cell>
          <cell r="C1667">
            <v>501</v>
          </cell>
          <cell r="D1667" t="str">
            <v>D552</v>
          </cell>
          <cell r="E1667" t="str">
            <v>Q</v>
          </cell>
          <cell r="F1667">
            <v>1</v>
          </cell>
        </row>
        <row r="1668">
          <cell r="A1668" t="str">
            <v>09600D552</v>
          </cell>
          <cell r="B1668" t="str">
            <v>09</v>
          </cell>
          <cell r="C1668">
            <v>600</v>
          </cell>
          <cell r="D1668" t="str">
            <v>D552</v>
          </cell>
          <cell r="E1668" t="str">
            <v>M</v>
          </cell>
          <cell r="F1668">
            <v>5</v>
          </cell>
        </row>
        <row r="1669">
          <cell r="A1669" t="str">
            <v>09601D552</v>
          </cell>
          <cell r="B1669" t="str">
            <v>09</v>
          </cell>
          <cell r="C1669">
            <v>601</v>
          </cell>
          <cell r="D1669" t="str">
            <v>D552</v>
          </cell>
          <cell r="E1669" t="str">
            <v>Q</v>
          </cell>
          <cell r="F1669">
            <v>5</v>
          </cell>
        </row>
        <row r="1670">
          <cell r="A1670" t="str">
            <v>09602D552</v>
          </cell>
          <cell r="B1670" t="str">
            <v>09</v>
          </cell>
          <cell r="C1670">
            <v>602</v>
          </cell>
          <cell r="D1670" t="str">
            <v>D552</v>
          </cell>
          <cell r="E1670" t="str">
            <v>R</v>
          </cell>
          <cell r="F1670">
            <v>6</v>
          </cell>
        </row>
        <row r="1671">
          <cell r="A1671" t="str">
            <v>09603D552</v>
          </cell>
          <cell r="B1671" t="str">
            <v>09</v>
          </cell>
          <cell r="C1671">
            <v>603</v>
          </cell>
          <cell r="D1671" t="str">
            <v>D552</v>
          </cell>
          <cell r="E1671" t="str">
            <v>S</v>
          </cell>
          <cell r="F1671">
            <v>6</v>
          </cell>
        </row>
        <row r="1672">
          <cell r="A1672" t="str">
            <v>99200E503</v>
          </cell>
          <cell r="B1672">
            <v>99</v>
          </cell>
          <cell r="C1672">
            <v>200</v>
          </cell>
          <cell r="D1672" t="str">
            <v>E503</v>
          </cell>
          <cell r="E1672" t="str">
            <v>Q</v>
          </cell>
          <cell r="F1672">
            <v>4</v>
          </cell>
        </row>
        <row r="1673">
          <cell r="A1673" t="str">
            <v>99300E503</v>
          </cell>
          <cell r="B1673">
            <v>99</v>
          </cell>
          <cell r="C1673">
            <v>300</v>
          </cell>
          <cell r="D1673" t="str">
            <v>E503</v>
          </cell>
          <cell r="E1673" t="str">
            <v>Q</v>
          </cell>
          <cell r="F1673">
            <v>4</v>
          </cell>
        </row>
        <row r="1674">
          <cell r="A1674" t="str">
            <v>99500E503</v>
          </cell>
          <cell r="B1674">
            <v>99</v>
          </cell>
          <cell r="C1674">
            <v>500</v>
          </cell>
          <cell r="D1674" t="str">
            <v>E503</v>
          </cell>
          <cell r="E1674" t="str">
            <v>D</v>
          </cell>
          <cell r="F1674">
            <v>1</v>
          </cell>
        </row>
        <row r="1675">
          <cell r="A1675" t="str">
            <v>99501E503</v>
          </cell>
          <cell r="B1675">
            <v>99</v>
          </cell>
          <cell r="C1675">
            <v>501</v>
          </cell>
          <cell r="D1675" t="str">
            <v>E503</v>
          </cell>
          <cell r="E1675" t="str">
            <v>Q</v>
          </cell>
          <cell r="F1675">
            <v>1</v>
          </cell>
        </row>
        <row r="1676">
          <cell r="A1676" t="str">
            <v>99601E503</v>
          </cell>
          <cell r="B1676">
            <v>99</v>
          </cell>
          <cell r="C1676">
            <v>601</v>
          </cell>
          <cell r="D1676" t="str">
            <v>E503</v>
          </cell>
          <cell r="E1676" t="str">
            <v>Q</v>
          </cell>
          <cell r="F1676">
            <v>5</v>
          </cell>
        </row>
        <row r="1677">
          <cell r="A1677" t="str">
            <v>99602E503</v>
          </cell>
          <cell r="B1677">
            <v>99</v>
          </cell>
          <cell r="C1677">
            <v>602</v>
          </cell>
          <cell r="D1677" t="str">
            <v>E503</v>
          </cell>
          <cell r="E1677" t="str">
            <v>R</v>
          </cell>
          <cell r="F1677">
            <v>6</v>
          </cell>
        </row>
        <row r="1678">
          <cell r="A1678" t="str">
            <v>99603E503</v>
          </cell>
          <cell r="B1678">
            <v>99</v>
          </cell>
          <cell r="C1678">
            <v>603</v>
          </cell>
          <cell r="D1678" t="str">
            <v>E503</v>
          </cell>
          <cell r="E1678" t="str">
            <v>S</v>
          </cell>
          <cell r="F1678">
            <v>6</v>
          </cell>
        </row>
        <row r="1679">
          <cell r="A1679" t="str">
            <v>09200E503</v>
          </cell>
          <cell r="B1679" t="str">
            <v>09</v>
          </cell>
          <cell r="C1679">
            <v>200</v>
          </cell>
          <cell r="D1679" t="str">
            <v>E503</v>
          </cell>
          <cell r="E1679" t="str">
            <v>Q</v>
          </cell>
          <cell r="F1679">
            <v>4</v>
          </cell>
        </row>
        <row r="1680">
          <cell r="A1680" t="str">
            <v>09300E503</v>
          </cell>
          <cell r="B1680" t="str">
            <v>09</v>
          </cell>
          <cell r="C1680">
            <v>300</v>
          </cell>
          <cell r="D1680" t="str">
            <v>E503</v>
          </cell>
          <cell r="E1680" t="str">
            <v>Q</v>
          </cell>
          <cell r="F1680">
            <v>4</v>
          </cell>
        </row>
        <row r="1681">
          <cell r="A1681" t="str">
            <v>09500E503</v>
          </cell>
          <cell r="B1681" t="str">
            <v>09</v>
          </cell>
          <cell r="C1681">
            <v>500</v>
          </cell>
          <cell r="D1681" t="str">
            <v>E503</v>
          </cell>
          <cell r="E1681" t="str">
            <v>D</v>
          </cell>
          <cell r="F1681">
            <v>1</v>
          </cell>
        </row>
        <row r="1682">
          <cell r="A1682" t="str">
            <v>09501E503</v>
          </cell>
          <cell r="B1682" t="str">
            <v>09</v>
          </cell>
          <cell r="C1682">
            <v>501</v>
          </cell>
          <cell r="D1682" t="str">
            <v>E503</v>
          </cell>
          <cell r="E1682" t="str">
            <v>Q</v>
          </cell>
          <cell r="F1682">
            <v>1</v>
          </cell>
        </row>
        <row r="1683">
          <cell r="A1683" t="str">
            <v>09601E503</v>
          </cell>
          <cell r="B1683" t="str">
            <v>09</v>
          </cell>
          <cell r="C1683">
            <v>601</v>
          </cell>
          <cell r="D1683" t="str">
            <v>E503</v>
          </cell>
          <cell r="E1683" t="str">
            <v>Q</v>
          </cell>
          <cell r="F1683">
            <v>5</v>
          </cell>
        </row>
        <row r="1684">
          <cell r="A1684" t="str">
            <v>09602E503</v>
          </cell>
          <cell r="B1684" t="str">
            <v>09</v>
          </cell>
          <cell r="C1684">
            <v>602</v>
          </cell>
          <cell r="D1684" t="str">
            <v>E503</v>
          </cell>
          <cell r="E1684" t="str">
            <v>R</v>
          </cell>
          <cell r="F1684">
            <v>6</v>
          </cell>
        </row>
        <row r="1685">
          <cell r="A1685" t="str">
            <v>09603E503</v>
          </cell>
          <cell r="B1685" t="str">
            <v>09</v>
          </cell>
          <cell r="C1685">
            <v>603</v>
          </cell>
          <cell r="D1685" t="str">
            <v>E503</v>
          </cell>
          <cell r="E1685" t="str">
            <v>S</v>
          </cell>
          <cell r="F1685">
            <v>6</v>
          </cell>
        </row>
        <row r="1686">
          <cell r="A1686" t="str">
            <v>99200E552</v>
          </cell>
          <cell r="B1686">
            <v>99</v>
          </cell>
          <cell r="C1686">
            <v>200</v>
          </cell>
          <cell r="D1686" t="str">
            <v>E552</v>
          </cell>
          <cell r="E1686" t="str">
            <v>Q</v>
          </cell>
          <cell r="F1686">
            <v>4</v>
          </cell>
        </row>
        <row r="1687">
          <cell r="A1687" t="str">
            <v>99300E552</v>
          </cell>
          <cell r="B1687">
            <v>99</v>
          </cell>
          <cell r="C1687">
            <v>300</v>
          </cell>
          <cell r="D1687" t="str">
            <v>E552</v>
          </cell>
          <cell r="E1687" t="str">
            <v>Q</v>
          </cell>
          <cell r="F1687">
            <v>4</v>
          </cell>
        </row>
        <row r="1688">
          <cell r="A1688" t="str">
            <v>99500E552</v>
          </cell>
          <cell r="B1688">
            <v>99</v>
          </cell>
          <cell r="C1688">
            <v>500</v>
          </cell>
          <cell r="D1688" t="str">
            <v>E552</v>
          </cell>
          <cell r="E1688" t="str">
            <v>A</v>
          </cell>
          <cell r="F1688">
            <v>1</v>
          </cell>
        </row>
        <row r="1689">
          <cell r="A1689" t="str">
            <v>99501E552</v>
          </cell>
          <cell r="B1689">
            <v>99</v>
          </cell>
          <cell r="C1689">
            <v>501</v>
          </cell>
          <cell r="D1689" t="str">
            <v>E552</v>
          </cell>
          <cell r="E1689" t="str">
            <v>Q</v>
          </cell>
          <cell r="F1689">
            <v>1</v>
          </cell>
        </row>
        <row r="1690">
          <cell r="A1690" t="str">
            <v>99601E552</v>
          </cell>
          <cell r="B1690">
            <v>99</v>
          </cell>
          <cell r="C1690">
            <v>601</v>
          </cell>
          <cell r="D1690" t="str">
            <v>E552</v>
          </cell>
          <cell r="E1690" t="str">
            <v>Q</v>
          </cell>
          <cell r="F1690">
            <v>5</v>
          </cell>
        </row>
        <row r="1691">
          <cell r="A1691" t="str">
            <v>99602E552</v>
          </cell>
          <cell r="B1691">
            <v>99</v>
          </cell>
          <cell r="C1691">
            <v>602</v>
          </cell>
          <cell r="D1691" t="str">
            <v>E552</v>
          </cell>
          <cell r="E1691" t="str">
            <v>R</v>
          </cell>
          <cell r="F1691">
            <v>6</v>
          </cell>
        </row>
        <row r="1692">
          <cell r="A1692" t="str">
            <v>99603E552</v>
          </cell>
          <cell r="B1692">
            <v>99</v>
          </cell>
          <cell r="C1692">
            <v>603</v>
          </cell>
          <cell r="D1692" t="str">
            <v>E552</v>
          </cell>
          <cell r="E1692" t="str">
            <v>S</v>
          </cell>
          <cell r="F1692">
            <v>6</v>
          </cell>
        </row>
        <row r="1693">
          <cell r="A1693" t="str">
            <v>09200E552</v>
          </cell>
          <cell r="B1693" t="str">
            <v>09</v>
          </cell>
          <cell r="C1693">
            <v>200</v>
          </cell>
          <cell r="D1693" t="str">
            <v>E552</v>
          </cell>
          <cell r="E1693" t="str">
            <v>Q</v>
          </cell>
          <cell r="F1693">
            <v>4</v>
          </cell>
        </row>
        <row r="1694">
          <cell r="A1694" t="str">
            <v>09300E552</v>
          </cell>
          <cell r="B1694" t="str">
            <v>09</v>
          </cell>
          <cell r="C1694">
            <v>300</v>
          </cell>
          <cell r="D1694" t="str">
            <v>E552</v>
          </cell>
          <cell r="E1694" t="str">
            <v>Q</v>
          </cell>
          <cell r="F1694">
            <v>4</v>
          </cell>
        </row>
        <row r="1695">
          <cell r="A1695" t="str">
            <v>09500E552</v>
          </cell>
          <cell r="B1695" t="str">
            <v>09</v>
          </cell>
          <cell r="C1695">
            <v>500</v>
          </cell>
          <cell r="D1695" t="str">
            <v>E552</v>
          </cell>
          <cell r="E1695" t="str">
            <v>A</v>
          </cell>
          <cell r="F1695">
            <v>1</v>
          </cell>
        </row>
        <row r="1696">
          <cell r="A1696" t="str">
            <v>09501E552</v>
          </cell>
          <cell r="B1696" t="str">
            <v>09</v>
          </cell>
          <cell r="C1696">
            <v>501</v>
          </cell>
          <cell r="D1696" t="str">
            <v>E552</v>
          </cell>
          <cell r="E1696" t="str">
            <v>Q</v>
          </cell>
          <cell r="F1696">
            <v>1</v>
          </cell>
        </row>
        <row r="1697">
          <cell r="A1697" t="str">
            <v>09601E552</v>
          </cell>
          <cell r="B1697" t="str">
            <v>09</v>
          </cell>
          <cell r="C1697">
            <v>601</v>
          </cell>
          <cell r="D1697" t="str">
            <v>E552</v>
          </cell>
          <cell r="E1697" t="str">
            <v>Q</v>
          </cell>
          <cell r="F1697">
            <v>5</v>
          </cell>
        </row>
        <row r="1698">
          <cell r="A1698" t="str">
            <v>09602E552</v>
          </cell>
          <cell r="B1698" t="str">
            <v>09</v>
          </cell>
          <cell r="C1698">
            <v>602</v>
          </cell>
          <cell r="D1698" t="str">
            <v>E552</v>
          </cell>
          <cell r="E1698" t="str">
            <v>R</v>
          </cell>
          <cell r="F1698">
            <v>6</v>
          </cell>
        </row>
        <row r="1699">
          <cell r="A1699" t="str">
            <v>09603E552</v>
          </cell>
          <cell r="B1699" t="str">
            <v>09</v>
          </cell>
          <cell r="C1699">
            <v>603</v>
          </cell>
          <cell r="D1699" t="str">
            <v>E552</v>
          </cell>
          <cell r="E1699" t="str">
            <v>S</v>
          </cell>
          <cell r="F1699">
            <v>6</v>
          </cell>
        </row>
        <row r="1700">
          <cell r="A1700" t="str">
            <v>99200G503</v>
          </cell>
          <cell r="B1700">
            <v>99</v>
          </cell>
          <cell r="C1700">
            <v>200</v>
          </cell>
          <cell r="D1700" t="str">
            <v>G503</v>
          </cell>
          <cell r="E1700" t="str">
            <v>Q</v>
          </cell>
          <cell r="F1700">
            <v>4</v>
          </cell>
        </row>
        <row r="1701">
          <cell r="A1701" t="str">
            <v>99300G503</v>
          </cell>
          <cell r="B1701">
            <v>99</v>
          </cell>
          <cell r="C1701">
            <v>300</v>
          </cell>
          <cell r="D1701" t="str">
            <v>G503</v>
          </cell>
          <cell r="E1701" t="str">
            <v>Q</v>
          </cell>
          <cell r="F1701">
            <v>4</v>
          </cell>
        </row>
        <row r="1702">
          <cell r="A1702" t="str">
            <v>99400G503</v>
          </cell>
          <cell r="B1702">
            <v>99</v>
          </cell>
          <cell r="C1702">
            <v>400</v>
          </cell>
          <cell r="D1702" t="str">
            <v>G503</v>
          </cell>
          <cell r="E1702" t="str">
            <v>Q</v>
          </cell>
          <cell r="F1702">
            <v>5</v>
          </cell>
        </row>
        <row r="1703">
          <cell r="A1703" t="str">
            <v>99500G503</v>
          </cell>
          <cell r="B1703">
            <v>99</v>
          </cell>
          <cell r="C1703">
            <v>500</v>
          </cell>
          <cell r="D1703" t="str">
            <v>G503</v>
          </cell>
          <cell r="E1703" t="str">
            <v>Q</v>
          </cell>
          <cell r="F1703">
            <v>3</v>
          </cell>
        </row>
        <row r="1704">
          <cell r="A1704" t="str">
            <v>99501G503</v>
          </cell>
          <cell r="B1704">
            <v>99</v>
          </cell>
          <cell r="C1704">
            <v>501</v>
          </cell>
          <cell r="D1704" t="str">
            <v>G503</v>
          </cell>
          <cell r="E1704" t="str">
            <v>Q</v>
          </cell>
          <cell r="F1704">
            <v>3</v>
          </cell>
        </row>
        <row r="1705">
          <cell r="A1705" t="str">
            <v>99600G503</v>
          </cell>
          <cell r="B1705">
            <v>99</v>
          </cell>
          <cell r="C1705">
            <v>600</v>
          </cell>
          <cell r="D1705" t="str">
            <v>G503</v>
          </cell>
          <cell r="E1705" t="str">
            <v>Q</v>
          </cell>
          <cell r="F1705">
            <v>5</v>
          </cell>
        </row>
        <row r="1706">
          <cell r="A1706" t="str">
            <v>99601G503</v>
          </cell>
          <cell r="B1706">
            <v>99</v>
          </cell>
          <cell r="C1706">
            <v>601</v>
          </cell>
          <cell r="D1706" t="str">
            <v>G503</v>
          </cell>
          <cell r="E1706" t="str">
            <v>Q</v>
          </cell>
          <cell r="F1706">
            <v>5</v>
          </cell>
        </row>
        <row r="1707">
          <cell r="A1707" t="str">
            <v>99602G503</v>
          </cell>
          <cell r="B1707">
            <v>99</v>
          </cell>
          <cell r="C1707">
            <v>602</v>
          </cell>
          <cell r="D1707" t="str">
            <v>G503</v>
          </cell>
          <cell r="E1707" t="str">
            <v>R</v>
          </cell>
          <cell r="F1707">
            <v>6</v>
          </cell>
        </row>
        <row r="1708">
          <cell r="A1708" t="str">
            <v>99603G503</v>
          </cell>
          <cell r="B1708">
            <v>99</v>
          </cell>
          <cell r="C1708">
            <v>603</v>
          </cell>
          <cell r="D1708" t="str">
            <v>G503</v>
          </cell>
          <cell r="E1708" t="str">
            <v>S</v>
          </cell>
          <cell r="F1708">
            <v>6</v>
          </cell>
        </row>
        <row r="1709">
          <cell r="A1709" t="str">
            <v>09200G503</v>
          </cell>
          <cell r="B1709" t="str">
            <v>09</v>
          </cell>
          <cell r="C1709">
            <v>200</v>
          </cell>
          <cell r="D1709" t="str">
            <v>G503</v>
          </cell>
          <cell r="E1709" t="str">
            <v>Q</v>
          </cell>
          <cell r="F1709">
            <v>4</v>
          </cell>
        </row>
        <row r="1710">
          <cell r="A1710" t="str">
            <v>09300G503</v>
          </cell>
          <cell r="B1710" t="str">
            <v>09</v>
          </cell>
          <cell r="C1710">
            <v>300</v>
          </cell>
          <cell r="D1710" t="str">
            <v>G503</v>
          </cell>
          <cell r="E1710" t="str">
            <v>Q</v>
          </cell>
          <cell r="F1710">
            <v>4</v>
          </cell>
        </row>
        <row r="1711">
          <cell r="A1711" t="str">
            <v>09400G503</v>
          </cell>
          <cell r="B1711" t="str">
            <v>09</v>
          </cell>
          <cell r="C1711">
            <v>400</v>
          </cell>
          <cell r="D1711" t="str">
            <v>G503</v>
          </cell>
          <cell r="E1711" t="str">
            <v>Q</v>
          </cell>
          <cell r="F1711">
            <v>5</v>
          </cell>
        </row>
        <row r="1712">
          <cell r="A1712" t="str">
            <v>09500G503</v>
          </cell>
          <cell r="B1712" t="str">
            <v>09</v>
          </cell>
          <cell r="C1712">
            <v>500</v>
          </cell>
          <cell r="D1712" t="str">
            <v>G503</v>
          </cell>
          <cell r="E1712" t="str">
            <v>Q</v>
          </cell>
          <cell r="F1712">
            <v>3</v>
          </cell>
        </row>
        <row r="1713">
          <cell r="A1713" t="str">
            <v>09501G503</v>
          </cell>
          <cell r="B1713" t="str">
            <v>09</v>
          </cell>
          <cell r="C1713">
            <v>501</v>
          </cell>
          <cell r="D1713" t="str">
            <v>G503</v>
          </cell>
          <cell r="E1713" t="str">
            <v>Q</v>
          </cell>
          <cell r="F1713">
            <v>3</v>
          </cell>
        </row>
        <row r="1714">
          <cell r="A1714" t="str">
            <v>09600G503</v>
          </cell>
          <cell r="B1714" t="str">
            <v>09</v>
          </cell>
          <cell r="C1714">
            <v>600</v>
          </cell>
          <cell r="D1714" t="str">
            <v>G503</v>
          </cell>
          <cell r="E1714" t="str">
            <v>Q</v>
          </cell>
          <cell r="F1714">
            <v>5</v>
          </cell>
        </row>
        <row r="1715">
          <cell r="A1715" t="str">
            <v>09601G503</v>
          </cell>
          <cell r="B1715" t="str">
            <v>09</v>
          </cell>
          <cell r="C1715">
            <v>601</v>
          </cell>
          <cell r="D1715" t="str">
            <v>G503</v>
          </cell>
          <cell r="E1715" t="str">
            <v>Q</v>
          </cell>
          <cell r="F1715">
            <v>5</v>
          </cell>
        </row>
        <row r="1716">
          <cell r="A1716" t="str">
            <v>09602G503</v>
          </cell>
          <cell r="B1716" t="str">
            <v>09</v>
          </cell>
          <cell r="C1716">
            <v>602</v>
          </cell>
          <cell r="D1716" t="str">
            <v>G503</v>
          </cell>
          <cell r="E1716" t="str">
            <v>R</v>
          </cell>
          <cell r="F1716">
            <v>6</v>
          </cell>
        </row>
        <row r="1717">
          <cell r="A1717" t="str">
            <v>09603G503</v>
          </cell>
          <cell r="B1717" t="str">
            <v>09</v>
          </cell>
          <cell r="C1717">
            <v>603</v>
          </cell>
          <cell r="D1717" t="str">
            <v>G503</v>
          </cell>
          <cell r="E1717" t="str">
            <v>S</v>
          </cell>
          <cell r="F1717">
            <v>6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A Revenues"/>
      <sheetName val="Meter Study"/>
      <sheetName val="Special Studies"/>
      <sheetName val="Zero Inch Mains"/>
      <sheetName val="Design Day"/>
      <sheetName val="Functionalization"/>
      <sheetName val="Depr"/>
      <sheetName val="Transfer"/>
      <sheetName val="Migrations"/>
      <sheetName val="Allocators"/>
      <sheetName val="RB"/>
      <sheetName val="OM"/>
      <sheetName val="Tax"/>
      <sheetName val="Subsidy"/>
      <sheetName val="Customer Costs"/>
      <sheetName val="NOI"/>
      <sheetName val="Rate60"/>
      <sheetName val="RTDS"/>
      <sheetName val="Sch E-4"/>
      <sheetName val="Bill_Impt"/>
      <sheetName val="Exhibits"/>
      <sheetName val="Unused Lge Gen Svc  Bill Comp"/>
      <sheetName val="Large Volume Bill Comparison"/>
      <sheetName val="LV Bill Impacts Exhibit"/>
      <sheetName val="Sch1B"/>
      <sheetName val="Unused Avg. Res. Cust."/>
      <sheetName val="Unit Costs"/>
      <sheetName val="Rate B Bill Freq"/>
      <sheetName val="Rate 110 Functional Allocators"/>
      <sheetName val="Rate 110 Functionalization"/>
      <sheetName val="Rate 120 Functionalization"/>
      <sheetName val="Rate 130 Functionalization"/>
      <sheetName val="Rate 140 Functionalization"/>
      <sheetName val="Rate 145 Functionalization"/>
      <sheetName val="Rate 160 Function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ization"/>
      <sheetName val="Inputs"/>
      <sheetName val="Class Allocators"/>
      <sheetName val="RB"/>
      <sheetName val="OM"/>
      <sheetName val="Tax"/>
      <sheetName val="Functional Unit Cost"/>
      <sheetName val="NOI"/>
      <sheetName val="Subsidy"/>
      <sheetName val="Sch1B"/>
      <sheetName val="Trans"/>
      <sheetName val="Exhibits"/>
      <sheetName val="Coscomp"/>
      <sheetName val="RTDS"/>
      <sheetName val="Bill_Impt"/>
      <sheetName val="Rate A Unit Cost"/>
      <sheetName val="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</row>
        <row r="2">
          <cell r="A2" t="str">
            <v>[NOTE THAT ALLOCATORS MUST BE IN NUMERICAL ORDER FOR VLOOKUP TO WORK]</v>
          </cell>
        </row>
        <row r="3">
          <cell r="A3" t="str">
            <v>NO.</v>
          </cell>
          <cell r="C3" t="str">
            <v>ALLOCATORS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I</v>
          </cell>
          <cell r="M3" t="str">
            <v>J</v>
          </cell>
          <cell r="N3" t="str">
            <v>K</v>
          </cell>
          <cell r="O3" t="str">
            <v>L</v>
          </cell>
          <cell r="P3" t="str">
            <v>M</v>
          </cell>
          <cell r="Q3" t="str">
            <v>N</v>
          </cell>
          <cell r="R3" t="str">
            <v>O</v>
          </cell>
          <cell r="S3" t="str">
            <v>P</v>
          </cell>
          <cell r="T3" t="str">
            <v>TOTAL</v>
          </cell>
        </row>
        <row r="6">
          <cell r="B6" t="str">
            <v>Old</v>
          </cell>
          <cell r="C6" t="str">
            <v>Annual Sales</v>
          </cell>
          <cell r="D6">
            <v>76777839</v>
          </cell>
          <cell r="E6">
            <v>37933709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114711548</v>
          </cell>
          <cell r="U6">
            <v>0</v>
          </cell>
        </row>
        <row r="7">
          <cell r="A7">
            <v>1</v>
          </cell>
          <cell r="B7" t="str">
            <v>COM1</v>
          </cell>
          <cell r="D7">
            <v>0.66931220400000002</v>
          </cell>
          <cell r="E7">
            <v>0.33068779599999998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 t="str">
            <v>Annual Sales</v>
          </cell>
        </row>
        <row r="9">
          <cell r="C9" t="str">
            <v>Annual Throughput</v>
          </cell>
          <cell r="D9">
            <v>76777839</v>
          </cell>
          <cell r="E9">
            <v>41750629</v>
          </cell>
          <cell r="F9">
            <v>44614660</v>
          </cell>
          <cell r="G9">
            <v>125372970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288516098</v>
          </cell>
          <cell r="U9">
            <v>0</v>
          </cell>
        </row>
        <row r="10">
          <cell r="A10">
            <v>2</v>
          </cell>
          <cell r="B10" t="str">
            <v>COM2</v>
          </cell>
          <cell r="D10">
            <v>0.26611284299999999</v>
          </cell>
          <cell r="E10">
            <v>0.14470814400000001</v>
          </cell>
          <cell r="F10">
            <v>0.15463490699999999</v>
          </cell>
          <cell r="G10">
            <v>0.43454410599999999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 t="str">
            <v>Annual Throughput</v>
          </cell>
        </row>
        <row r="12">
          <cell r="C12" t="str">
            <v>Annual Throughput</v>
          </cell>
          <cell r="D12">
            <v>76777839</v>
          </cell>
          <cell r="E12">
            <v>41750629</v>
          </cell>
          <cell r="F12">
            <v>44614660</v>
          </cell>
          <cell r="G12">
            <v>125372970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288516098</v>
          </cell>
          <cell r="U12">
            <v>0</v>
          </cell>
        </row>
        <row r="13">
          <cell r="A13">
            <v>3</v>
          </cell>
          <cell r="B13" t="str">
            <v>COM3</v>
          </cell>
          <cell r="D13">
            <v>0.26611284299999999</v>
          </cell>
          <cell r="E13">
            <v>0.14470814400000001</v>
          </cell>
          <cell r="F13">
            <v>0.15463490699999999</v>
          </cell>
          <cell r="G13">
            <v>0.43454410599999999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Annual Throughput</v>
          </cell>
        </row>
        <row r="15">
          <cell r="C15" t="str">
            <v>Annual Throughput</v>
          </cell>
          <cell r="D15">
            <v>76777839</v>
          </cell>
          <cell r="E15">
            <v>41750629</v>
          </cell>
          <cell r="F15">
            <v>44614660</v>
          </cell>
          <cell r="G15">
            <v>125372970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288516098</v>
          </cell>
          <cell r="U15">
            <v>0</v>
          </cell>
        </row>
        <row r="16">
          <cell r="A16">
            <v>4</v>
          </cell>
          <cell r="B16" t="str">
            <v>COM4</v>
          </cell>
          <cell r="D16">
            <v>0.26611284299999999</v>
          </cell>
          <cell r="E16">
            <v>0.14470814400000001</v>
          </cell>
          <cell r="F16">
            <v>0.15463490699999999</v>
          </cell>
          <cell r="G16">
            <v>0.43454410599999999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 t="str">
            <v>Annual Throughput</v>
          </cell>
        </row>
        <row r="18">
          <cell r="C18" t="str">
            <v>Procurement Expenses</v>
          </cell>
          <cell r="D18">
            <v>1096155</v>
          </cell>
          <cell r="E18">
            <v>458973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1555128</v>
          </cell>
          <cell r="U18">
            <v>0</v>
          </cell>
        </row>
        <row r="19">
          <cell r="A19">
            <v>5</v>
          </cell>
          <cell r="B19" t="str">
            <v>DEM01</v>
          </cell>
          <cell r="D19">
            <v>0.70486480900000004</v>
          </cell>
          <cell r="E19">
            <v>0.29513519100000002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 t="str">
            <v>Procurement Expenses</v>
          </cell>
        </row>
        <row r="21">
          <cell r="C21" t="str">
            <v>Storage</v>
          </cell>
          <cell r="D21">
            <v>1096155</v>
          </cell>
          <cell r="E21">
            <v>458973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1555128</v>
          </cell>
          <cell r="U21">
            <v>0</v>
          </cell>
        </row>
        <row r="22">
          <cell r="A22">
            <v>6</v>
          </cell>
          <cell r="B22" t="str">
            <v>DEM02</v>
          </cell>
          <cell r="D22">
            <v>0.70486480900000004</v>
          </cell>
          <cell r="E22">
            <v>0.29513519100000002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Storage</v>
          </cell>
        </row>
        <row r="24">
          <cell r="C24" t="str">
            <v>Transmission</v>
          </cell>
          <cell r="D24">
            <v>1096155</v>
          </cell>
          <cell r="E24">
            <v>485374</v>
          </cell>
          <cell r="F24">
            <v>236838</v>
          </cell>
          <cell r="G24">
            <v>710161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2528528</v>
          </cell>
          <cell r="U24">
            <v>0</v>
          </cell>
        </row>
        <row r="25">
          <cell r="A25">
            <v>7</v>
          </cell>
          <cell r="B25" t="str">
            <v>DEM03</v>
          </cell>
          <cell r="D25">
            <v>0.43351507299999997</v>
          </cell>
          <cell r="E25">
            <v>0.19195911600000001</v>
          </cell>
          <cell r="F25">
            <v>9.3666353999999993E-2</v>
          </cell>
          <cell r="G25">
            <v>0.28085945699999998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 t="str">
            <v>Transmission</v>
          </cell>
        </row>
        <row r="27">
          <cell r="C27" t="str">
            <v>Distribution Structures</v>
          </cell>
          <cell r="D27">
            <v>1096155</v>
          </cell>
          <cell r="E27">
            <v>485374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1581529</v>
          </cell>
          <cell r="U27">
            <v>0</v>
          </cell>
        </row>
        <row r="28">
          <cell r="A28">
            <v>8</v>
          </cell>
          <cell r="B28" t="str">
            <v>DEM04</v>
          </cell>
          <cell r="D28">
            <v>0.69309826100000005</v>
          </cell>
          <cell r="E28">
            <v>0.30690173900000001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Distribution Structures</v>
          </cell>
        </row>
        <row r="30">
          <cell r="C30" t="str">
            <v>Distribution Mains</v>
          </cell>
          <cell r="D30">
            <v>1096155</v>
          </cell>
          <cell r="E30">
            <v>485374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1581529</v>
          </cell>
          <cell r="U30">
            <v>0</v>
          </cell>
        </row>
        <row r="31">
          <cell r="A31">
            <v>9</v>
          </cell>
          <cell r="B31" t="str">
            <v>DEM05</v>
          </cell>
          <cell r="D31">
            <v>0.69309826100000005</v>
          </cell>
          <cell r="E31">
            <v>0.30690173900000001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 t="str">
            <v>Distribution Mains</v>
          </cell>
        </row>
        <row r="33">
          <cell r="C33" t="str">
            <v>Year-End Customers</v>
          </cell>
          <cell r="D33">
            <v>100957</v>
          </cell>
          <cell r="E33">
            <v>10144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111101</v>
          </cell>
          <cell r="U33">
            <v>0</v>
          </cell>
        </row>
        <row r="34">
          <cell r="A34">
            <v>10</v>
          </cell>
          <cell r="B34" t="str">
            <v>CUST01</v>
          </cell>
          <cell r="D34">
            <v>0.90869569100000003</v>
          </cell>
          <cell r="E34">
            <v>9.1304309E-2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Year-End Customers</v>
          </cell>
        </row>
        <row r="36">
          <cell r="C36" t="str">
            <v>Services Investment</v>
          </cell>
          <cell r="D36">
            <v>14215755</v>
          </cell>
          <cell r="E36">
            <v>3325710</v>
          </cell>
          <cell r="F36">
            <v>36411</v>
          </cell>
          <cell r="G36">
            <v>5623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17583499</v>
          </cell>
          <cell r="U36">
            <v>0</v>
          </cell>
        </row>
        <row r="37">
          <cell r="A37">
            <v>11</v>
          </cell>
          <cell r="B37" t="str">
            <v>CUST02</v>
          </cell>
          <cell r="D37">
            <v>0.80847133999999998</v>
          </cell>
          <cell r="E37">
            <v>0.18913812299999999</v>
          </cell>
          <cell r="F37">
            <v>2.0707479999999999E-3</v>
          </cell>
          <cell r="G37">
            <v>3.19788E-4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0.99999999899999992</v>
          </cell>
          <cell r="U37" t="str">
            <v>Services Investment</v>
          </cell>
        </row>
        <row r="39">
          <cell r="C39" t="str">
            <v>Meters Investment</v>
          </cell>
          <cell r="D39">
            <v>7218496</v>
          </cell>
          <cell r="E39">
            <v>3404034</v>
          </cell>
          <cell r="F39">
            <v>253497</v>
          </cell>
          <cell r="G39">
            <v>46864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10922891</v>
          </cell>
          <cell r="U39">
            <v>0</v>
          </cell>
        </row>
        <row r="40">
          <cell r="A40">
            <v>12</v>
          </cell>
          <cell r="B40" t="str">
            <v>CUST03</v>
          </cell>
          <cell r="D40">
            <v>0.660859474</v>
          </cell>
          <cell r="E40">
            <v>0.31164222000000003</v>
          </cell>
          <cell r="F40">
            <v>2.3207867E-2</v>
          </cell>
          <cell r="G40">
            <v>4.2904390000000001E-3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 t="str">
            <v>Meters Investment</v>
          </cell>
        </row>
        <row r="42">
          <cell r="C42" t="str">
            <v>Customer Accounts (Weighted)</v>
          </cell>
          <cell r="D42">
            <v>54596.7</v>
          </cell>
          <cell r="E42">
            <v>6081.97</v>
          </cell>
          <cell r="F42">
            <v>189</v>
          </cell>
          <cell r="G42">
            <v>21.6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60889.266000000003</v>
          </cell>
          <cell r="U42">
            <v>3.9999999935389496E-3</v>
          </cell>
        </row>
        <row r="43">
          <cell r="A43">
            <v>13</v>
          </cell>
          <cell r="B43" t="str">
            <v>CUST04</v>
          </cell>
          <cell r="D43">
            <v>0.89665557799999995</v>
          </cell>
          <cell r="E43">
            <v>9.9885749999999995E-2</v>
          </cell>
          <cell r="F43">
            <v>3.103995E-3</v>
          </cell>
          <cell r="G43">
            <v>3.5474200000000001E-4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1.000000065</v>
          </cell>
          <cell r="U43" t="str">
            <v>Customer Accounts (Weighted)</v>
          </cell>
        </row>
        <row r="45">
          <cell r="C45" t="str">
            <v>Customer Service</v>
          </cell>
          <cell r="D45">
            <v>101105</v>
          </cell>
          <cell r="E45">
            <v>11263</v>
          </cell>
          <cell r="F45">
            <v>350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112758</v>
          </cell>
          <cell r="U45">
            <v>0</v>
          </cell>
        </row>
        <row r="46">
          <cell r="A46">
            <v>14</v>
          </cell>
          <cell r="B46" t="str">
            <v>CUST05</v>
          </cell>
          <cell r="D46">
            <v>0.89665478300000001</v>
          </cell>
          <cell r="E46">
            <v>9.9886482999999998E-2</v>
          </cell>
          <cell r="F46">
            <v>3.1039930000000002E-3</v>
          </cell>
          <cell r="G46">
            <v>3.5474200000000001E-4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1.0000000010000001</v>
          </cell>
          <cell r="U46" t="str">
            <v>Customer Service</v>
          </cell>
        </row>
        <row r="48">
          <cell r="C48" t="str">
            <v>Forfeited Discounts</v>
          </cell>
          <cell r="D48">
            <v>73</v>
          </cell>
          <cell r="E48">
            <v>27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100</v>
          </cell>
          <cell r="U48">
            <v>0</v>
          </cell>
        </row>
        <row r="49">
          <cell r="A49">
            <v>15</v>
          </cell>
          <cell r="B49" t="str">
            <v>REVFD</v>
          </cell>
          <cell r="D49">
            <v>0.73</v>
          </cell>
          <cell r="E49">
            <v>0.27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 t="str">
            <v>Forfeited Discounts</v>
          </cell>
        </row>
        <row r="51">
          <cell r="C51" t="str">
            <v>Proforma A Revenues w/o Misc. Revenues</v>
          </cell>
          <cell r="D51">
            <v>18929782</v>
          </cell>
          <cell r="E51">
            <v>5946881</v>
          </cell>
          <cell r="F51">
            <v>1942453</v>
          </cell>
          <cell r="G51">
            <v>1110957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27930073</v>
          </cell>
          <cell r="U51">
            <v>0</v>
          </cell>
        </row>
        <row r="52">
          <cell r="A52">
            <v>16</v>
          </cell>
          <cell r="D52">
            <v>0.67775626700000002</v>
          </cell>
          <cell r="E52">
            <v>0.21292035300000001</v>
          </cell>
          <cell r="F52">
            <v>6.9547007999999993E-2</v>
          </cell>
          <cell r="G52">
            <v>3.9776372999999997E-2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1.0000000010000001</v>
          </cell>
          <cell r="U52" t="str">
            <v>Proforma A Revenues w/o Misc. Revenues</v>
          </cell>
        </row>
        <row r="54">
          <cell r="C54" t="str">
            <v>Proforma A Normalized Revenues</v>
          </cell>
          <cell r="D54">
            <v>19777694</v>
          </cell>
          <cell r="E54">
            <v>6227553</v>
          </cell>
          <cell r="F54">
            <v>2003126</v>
          </cell>
          <cell r="G54">
            <v>1145658</v>
          </cell>
          <cell r="H54">
            <v>1219309</v>
          </cell>
          <cell r="I54">
            <v>21337</v>
          </cell>
          <cell r="J54">
            <v>5070017</v>
          </cell>
          <cell r="K54">
            <v>14638606</v>
          </cell>
          <cell r="L54">
            <v>6766306</v>
          </cell>
          <cell r="M54">
            <v>4907375</v>
          </cell>
          <cell r="N54">
            <v>729018</v>
          </cell>
          <cell r="O54">
            <v>0</v>
          </cell>
          <cell r="P54">
            <v>4486760</v>
          </cell>
          <cell r="Q54">
            <v>0</v>
          </cell>
          <cell r="R54">
            <v>4503582</v>
          </cell>
          <cell r="S54">
            <v>17243580</v>
          </cell>
          <cell r="T54">
            <v>88739921</v>
          </cell>
          <cell r="U54">
            <v>0</v>
          </cell>
        </row>
        <row r="55">
          <cell r="A55">
            <v>17</v>
          </cell>
          <cell r="D55">
            <v>0.22287256699999999</v>
          </cell>
          <cell r="E55">
            <v>7.0177581000000003E-2</v>
          </cell>
          <cell r="F55">
            <v>2.2572997000000001E-2</v>
          </cell>
          <cell r="G55">
            <v>1.2910289E-2</v>
          </cell>
          <cell r="H55">
            <v>1.3740252999999999E-2</v>
          </cell>
          <cell r="I55">
            <v>2.40444E-4</v>
          </cell>
          <cell r="J55">
            <v>5.7133441E-2</v>
          </cell>
          <cell r="K55">
            <v>0.164960773</v>
          </cell>
          <cell r="L55">
            <v>7.6248727000000002E-2</v>
          </cell>
          <cell r="M55">
            <v>5.5300646000000002E-2</v>
          </cell>
          <cell r="N55">
            <v>8.2152200000000005E-3</v>
          </cell>
          <cell r="O55">
            <v>0</v>
          </cell>
          <cell r="P55">
            <v>5.0560783999999998E-2</v>
          </cell>
          <cell r="Q55">
            <v>0</v>
          </cell>
          <cell r="R55">
            <v>5.0750349E-2</v>
          </cell>
          <cell r="S55">
            <v>0.194315927</v>
          </cell>
          <cell r="T55">
            <v>0.99999999799999983</v>
          </cell>
          <cell r="U55" t="str">
            <v>Proforma A Normalized Revenues</v>
          </cell>
        </row>
        <row r="57">
          <cell r="D57">
            <v>57272</v>
          </cell>
          <cell r="E57">
            <v>32615237</v>
          </cell>
          <cell r="F57">
            <v>301382</v>
          </cell>
          <cell r="G57">
            <v>12123674</v>
          </cell>
          <cell r="H57">
            <v>215951</v>
          </cell>
          <cell r="I57">
            <v>597</v>
          </cell>
          <cell r="J57">
            <v>906356</v>
          </cell>
          <cell r="K57">
            <v>2499094</v>
          </cell>
          <cell r="L57">
            <v>1559564</v>
          </cell>
          <cell r="M57">
            <v>1057545</v>
          </cell>
          <cell r="N57">
            <v>694760</v>
          </cell>
          <cell r="O57">
            <v>0</v>
          </cell>
          <cell r="P57">
            <v>5155823</v>
          </cell>
          <cell r="Q57">
            <v>0</v>
          </cell>
          <cell r="R57">
            <v>3722220</v>
          </cell>
          <cell r="S57">
            <v>4756857</v>
          </cell>
          <cell r="T57">
            <v>65666332</v>
          </cell>
          <cell r="U57">
            <v>0</v>
          </cell>
        </row>
        <row r="58">
          <cell r="A58">
            <v>18</v>
          </cell>
          <cell r="D58">
            <v>8.7216699999999997E-4</v>
          </cell>
          <cell r="E58">
            <v>0.49668126699999998</v>
          </cell>
          <cell r="F58">
            <v>4.5895969999999999E-3</v>
          </cell>
          <cell r="G58">
            <v>0.18462541800000001</v>
          </cell>
          <cell r="H58">
            <v>3.2886109999999999E-3</v>
          </cell>
          <cell r="I58">
            <v>9.0909999999999999E-6</v>
          </cell>
          <cell r="J58">
            <v>1.3802445999999999E-2</v>
          </cell>
          <cell r="K58">
            <v>3.8057463E-2</v>
          </cell>
          <cell r="L58">
            <v>2.3749827000000001E-2</v>
          </cell>
          <cell r="M58">
            <v>1.6104828000000002E-2</v>
          </cell>
          <cell r="N58">
            <v>1.0580155000000001E-2</v>
          </cell>
          <cell r="O58">
            <v>0</v>
          </cell>
          <cell r="P58">
            <v>7.8515471000000003E-2</v>
          </cell>
          <cell r="Q58">
            <v>0</v>
          </cell>
          <cell r="R58">
            <v>5.6683841999999998E-2</v>
          </cell>
          <cell r="S58">
            <v>7.2439816000000004E-2</v>
          </cell>
          <cell r="T58">
            <v>0.99999999900000003</v>
          </cell>
          <cell r="U58">
            <v>0</v>
          </cell>
        </row>
        <row r="60">
          <cell r="D60">
            <v>115081</v>
          </cell>
          <cell r="E60">
            <v>43616442</v>
          </cell>
          <cell r="F60">
            <v>593139</v>
          </cell>
          <cell r="G60">
            <v>15994878</v>
          </cell>
          <cell r="H60">
            <v>288245</v>
          </cell>
          <cell r="I60">
            <v>4972</v>
          </cell>
          <cell r="J60">
            <v>1490865</v>
          </cell>
          <cell r="K60">
            <v>4409875</v>
          </cell>
          <cell r="L60">
            <v>2193648</v>
          </cell>
          <cell r="M60">
            <v>1744126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3806904</v>
          </cell>
          <cell r="T60">
            <v>74258175</v>
          </cell>
          <cell r="U60">
            <v>0</v>
          </cell>
        </row>
        <row r="61">
          <cell r="A61">
            <v>19</v>
          </cell>
          <cell r="D61">
            <v>1.549742E-3</v>
          </cell>
          <cell r="E61">
            <v>0.58736215899999999</v>
          </cell>
          <cell r="F61">
            <v>7.9875250000000005E-3</v>
          </cell>
          <cell r="G61">
            <v>0.21539551700000001</v>
          </cell>
          <cell r="H61">
            <v>3.8816599999999999E-3</v>
          </cell>
          <cell r="I61">
            <v>6.6956000000000001E-5</v>
          </cell>
          <cell r="J61">
            <v>2.0076778999999999E-2</v>
          </cell>
          <cell r="K61">
            <v>5.9385716999999998E-2</v>
          </cell>
          <cell r="L61">
            <v>2.9540828000000002E-2</v>
          </cell>
          <cell r="M61">
            <v>2.3487325999999999E-2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5.1265789999999999E-2</v>
          </cell>
          <cell r="T61">
            <v>0.99999999900000003</v>
          </cell>
          <cell r="U61">
            <v>0</v>
          </cell>
        </row>
        <row r="63">
          <cell r="D63">
            <v>115081</v>
          </cell>
          <cell r="E63">
            <v>43616442</v>
          </cell>
          <cell r="F63">
            <v>593139</v>
          </cell>
          <cell r="G63">
            <v>15994878</v>
          </cell>
          <cell r="H63">
            <v>288245</v>
          </cell>
          <cell r="I63">
            <v>4972</v>
          </cell>
          <cell r="J63">
            <v>1490865</v>
          </cell>
          <cell r="K63">
            <v>4409875</v>
          </cell>
          <cell r="L63">
            <v>2193648</v>
          </cell>
          <cell r="M63">
            <v>1744126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5267892</v>
          </cell>
          <cell r="T63">
            <v>75719163</v>
          </cell>
          <cell r="U63">
            <v>0</v>
          </cell>
        </row>
        <row r="64">
          <cell r="A64">
            <v>20</v>
          </cell>
          <cell r="D64">
            <v>1.5198399999999999E-3</v>
          </cell>
          <cell r="E64">
            <v>0.57602910900000004</v>
          </cell>
          <cell r="F64">
            <v>7.8334070000000006E-3</v>
          </cell>
          <cell r="G64">
            <v>0.211239498</v>
          </cell>
          <cell r="H64">
            <v>3.8067639999999998E-3</v>
          </cell>
          <cell r="I64">
            <v>6.5664E-5</v>
          </cell>
          <cell r="J64">
            <v>1.9689400999999999E-2</v>
          </cell>
          <cell r="K64">
            <v>5.8239880000000001E-2</v>
          </cell>
          <cell r="L64">
            <v>2.8970843E-2</v>
          </cell>
          <cell r="M64">
            <v>2.3034143E-2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6.9571450000000007E-2</v>
          </cell>
          <cell r="T64">
            <v>0.99999999900000003</v>
          </cell>
          <cell r="U64">
            <v>0</v>
          </cell>
        </row>
        <row r="70">
          <cell r="A70" t="str">
            <v>INTERNALLY-GENERATED ALLOCATION FACTORS</v>
          </cell>
          <cell r="B70" t="str">
            <v>INTERNALLY-GENERATED ALLOCATION FACTORS</v>
          </cell>
        </row>
        <row r="71">
          <cell r="C71" t="str">
            <v>TOTAL COMPONENT OF MAINS</v>
          </cell>
          <cell r="D71">
            <v>13358625</v>
          </cell>
          <cell r="E71">
            <v>6031264</v>
          </cell>
          <cell r="F71">
            <v>3305970</v>
          </cell>
          <cell r="G71">
            <v>9787130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32482989</v>
          </cell>
        </row>
        <row r="72">
          <cell r="A72">
            <v>105</v>
          </cell>
          <cell r="B72">
            <v>15</v>
          </cell>
          <cell r="D72">
            <v>0.41124987000000002</v>
          </cell>
          <cell r="E72">
            <v>0.185674539</v>
          </cell>
          <cell r="F72">
            <v>0.101775425</v>
          </cell>
          <cell r="G72">
            <v>0.30130016700000001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1.0000000010000001</v>
          </cell>
          <cell r="U72" t="str">
            <v>TOTAL COMPONENT OF MAINS</v>
          </cell>
        </row>
        <row r="74">
          <cell r="C74" t="str">
            <v>GROSS PLANT EXCL. GEN &amp; INTAN</v>
          </cell>
          <cell r="D74">
            <v>121141446</v>
          </cell>
          <cell r="E74">
            <v>40647902</v>
          </cell>
          <cell r="F74">
            <v>3706248</v>
          </cell>
          <cell r="G74">
            <v>9882229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175377825</v>
          </cell>
        </row>
        <row r="75">
          <cell r="A75">
            <v>106</v>
          </cell>
          <cell r="B75">
            <v>16</v>
          </cell>
          <cell r="D75">
            <v>0.69074551500000003</v>
          </cell>
          <cell r="E75">
            <v>0.231773327</v>
          </cell>
          <cell r="F75">
            <v>2.1132933999999999E-2</v>
          </cell>
          <cell r="G75">
            <v>5.6348224000000002E-2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 t="str">
            <v>GROSS PLANT EXCL. GEN &amp; INTAN</v>
          </cell>
        </row>
        <row r="77">
          <cell r="C77" t="str">
            <v>GROSS PLANT</v>
          </cell>
          <cell r="D77">
            <v>121141446</v>
          </cell>
          <cell r="E77">
            <v>40647902</v>
          </cell>
          <cell r="F77">
            <v>3706248</v>
          </cell>
          <cell r="G77">
            <v>9882229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175377825</v>
          </cell>
          <cell r="U77">
            <v>0.38000002503395081</v>
          </cell>
        </row>
        <row r="78">
          <cell r="A78">
            <v>107</v>
          </cell>
          <cell r="B78">
            <v>17</v>
          </cell>
          <cell r="D78">
            <v>0.69074551500000003</v>
          </cell>
          <cell r="E78">
            <v>0.231773327</v>
          </cell>
          <cell r="F78">
            <v>2.1132933999999999E-2</v>
          </cell>
          <cell r="G78">
            <v>5.6348224000000002E-2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 t="str">
            <v>GROSS PLANT</v>
          </cell>
        </row>
        <row r="80">
          <cell r="C80" t="str">
            <v>O&amp;M WITH GAS COSTS - proforma A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</row>
        <row r="81">
          <cell r="A81">
            <v>108</v>
          </cell>
          <cell r="B81">
            <v>18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str">
            <v>O&amp;M With Gas Costs</v>
          </cell>
        </row>
        <row r="83">
          <cell r="C83" t="str">
            <v>O&amp;M WITHOUT GAS COSTS - proforma A</v>
          </cell>
          <cell r="D83">
            <v>13747576</v>
          </cell>
          <cell r="E83">
            <v>4114944</v>
          </cell>
          <cell r="F83">
            <v>278748</v>
          </cell>
          <cell r="G83">
            <v>500623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18641891</v>
          </cell>
          <cell r="U83">
            <v>-0.99504051730036736</v>
          </cell>
        </row>
        <row r="84">
          <cell r="A84">
            <v>109</v>
          </cell>
          <cell r="B84">
            <v>19</v>
          </cell>
          <cell r="D84">
            <v>0.73745608699999998</v>
          </cell>
          <cell r="E84">
            <v>0.220736405</v>
          </cell>
          <cell r="F84">
            <v>1.4952775E-2</v>
          </cell>
          <cell r="G84">
            <v>2.6854732999999999E-2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 t="str">
            <v>O&amp;M Without Gas Costs</v>
          </cell>
        </row>
        <row r="86">
          <cell r="C86" t="str">
            <v>MAINS AND SERVICES PLANT</v>
          </cell>
          <cell r="D86">
            <v>13358625</v>
          </cell>
          <cell r="E86">
            <v>6031264</v>
          </cell>
          <cell r="F86">
            <v>3305970</v>
          </cell>
          <cell r="G86">
            <v>9787130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32482989</v>
          </cell>
          <cell r="U86">
            <v>-7.298799604177475E-2</v>
          </cell>
        </row>
        <row r="87">
          <cell r="A87">
            <v>110</v>
          </cell>
          <cell r="B87">
            <v>20</v>
          </cell>
          <cell r="D87">
            <v>0.41124987000000002</v>
          </cell>
          <cell r="E87">
            <v>0.185674539</v>
          </cell>
          <cell r="F87">
            <v>0.101775425</v>
          </cell>
          <cell r="G87">
            <v>0.30130016700000001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1.0000000010000001</v>
          </cell>
          <cell r="U87" t="str">
            <v>Mains and Services Plant</v>
          </cell>
        </row>
        <row r="89">
          <cell r="C89" t="str">
            <v>TOTAL DISTRIBUTION PLANT</v>
          </cell>
          <cell r="D89">
            <v>108944676</v>
          </cell>
          <cell r="E89">
            <v>35539013</v>
          </cell>
          <cell r="F89">
            <v>3697154</v>
          </cell>
          <cell r="G89">
            <v>9856673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158037516</v>
          </cell>
          <cell r="U89">
            <v>-0.38759195804595947</v>
          </cell>
        </row>
        <row r="90">
          <cell r="A90">
            <v>111</v>
          </cell>
          <cell r="B90">
            <v>21</v>
          </cell>
          <cell r="D90">
            <v>0.68935958200000003</v>
          </cell>
          <cell r="E90">
            <v>0.22487706700000001</v>
          </cell>
          <cell r="F90">
            <v>2.3394154E-2</v>
          </cell>
          <cell r="G90">
            <v>6.2369197000000001E-2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 t="str">
            <v>Total Distribution Plant</v>
          </cell>
        </row>
        <row r="92">
          <cell r="C92" t="str">
            <v>SUM OF O&amp;M ITEMS 11 TO 18</v>
          </cell>
          <cell r="D92">
            <v>11165429</v>
          </cell>
          <cell r="E92">
            <v>3274896</v>
          </cell>
          <cell r="F92">
            <v>108831</v>
          </cell>
          <cell r="G92">
            <v>19214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14568370</v>
          </cell>
          <cell r="U92">
            <v>-0.47458344511687756</v>
          </cell>
        </row>
        <row r="93">
          <cell r="A93">
            <v>112</v>
          </cell>
          <cell r="B93">
            <v>22</v>
          </cell>
          <cell r="D93">
            <v>0.76641580399999998</v>
          </cell>
          <cell r="E93">
            <v>0.22479494999999999</v>
          </cell>
          <cell r="F93">
            <v>7.4703620000000004E-3</v>
          </cell>
          <cell r="G93">
            <v>1.3188849999999999E-3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1.0000000009999999</v>
          </cell>
          <cell r="U93" t="str">
            <v>Sum of O&amp;M Items 11 TO 18</v>
          </cell>
        </row>
        <row r="95">
          <cell r="C95" t="str">
            <v>SUM OF O&amp;M ITEMS 6 TO 23 (W/O GAS)</v>
          </cell>
          <cell r="D95">
            <v>13747576</v>
          </cell>
          <cell r="E95">
            <v>4114944</v>
          </cell>
          <cell r="F95">
            <v>278748</v>
          </cell>
          <cell r="G95">
            <v>500623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18641891</v>
          </cell>
        </row>
        <row r="96">
          <cell r="A96">
            <v>113</v>
          </cell>
          <cell r="B96">
            <v>25</v>
          </cell>
          <cell r="D96">
            <v>0.73745608699999998</v>
          </cell>
          <cell r="E96">
            <v>0.220736405</v>
          </cell>
          <cell r="F96">
            <v>1.4952775E-2</v>
          </cell>
          <cell r="G96">
            <v>2.6854732999999999E-2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 t="str">
            <v>Sum of O&amp;M Items 6 TO 23 (W/O Gas)</v>
          </cell>
        </row>
        <row r="98">
          <cell r="C98" t="str">
            <v>ORIGINAL COST RATE BASE</v>
          </cell>
          <cell r="D98">
            <v>77580041</v>
          </cell>
          <cell r="E98">
            <v>21760015</v>
          </cell>
          <cell r="F98">
            <v>2576657</v>
          </cell>
          <cell r="G98">
            <v>6547808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108464520.38000003</v>
          </cell>
        </row>
        <row r="99">
          <cell r="A99">
            <v>114</v>
          </cell>
          <cell r="B99">
            <v>26</v>
          </cell>
          <cell r="D99">
            <v>0.71525730899999995</v>
          </cell>
          <cell r="E99">
            <v>0.20061873599999999</v>
          </cell>
          <cell r="F99">
            <v>2.3755759000000001E-2</v>
          </cell>
          <cell r="G99">
            <v>6.0368201000000003E-2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1.000000005</v>
          </cell>
          <cell r="U99" t="str">
            <v>Original Cost Rate Base</v>
          </cell>
        </row>
        <row r="101">
          <cell r="C101" t="str">
            <v>TOTAL DEPRECIATION EXPENSES</v>
          </cell>
          <cell r="D101">
            <v>3399048</v>
          </cell>
          <cell r="E101">
            <v>1103525</v>
          </cell>
          <cell r="F101">
            <v>97224</v>
          </cell>
          <cell r="G101">
            <v>249884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4849681</v>
          </cell>
        </row>
        <row r="102">
          <cell r="A102">
            <v>115</v>
          </cell>
          <cell r="B102">
            <v>27</v>
          </cell>
          <cell r="D102">
            <v>0.70088073799999995</v>
          </cell>
          <cell r="E102">
            <v>0.227545894</v>
          </cell>
          <cell r="F102">
            <v>2.0047504000000001E-2</v>
          </cell>
          <cell r="G102">
            <v>5.1525862999999998E-2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0.99999999899999992</v>
          </cell>
          <cell r="U102" t="str">
            <v>Total Depreciation Expenses</v>
          </cell>
        </row>
        <row r="104">
          <cell r="C104" t="str">
            <v>PRO A NORMAL REV. W/MISC. REV.</v>
          </cell>
          <cell r="D104">
            <v>19777694</v>
          </cell>
          <cell r="E104">
            <v>6227553</v>
          </cell>
          <cell r="F104">
            <v>2003126</v>
          </cell>
          <cell r="G104">
            <v>1145658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29154031</v>
          </cell>
        </row>
        <row r="105">
          <cell r="A105">
            <v>116</v>
          </cell>
          <cell r="B105">
            <v>30</v>
          </cell>
          <cell r="D105">
            <v>0.67838625799999996</v>
          </cell>
          <cell r="E105">
            <v>0.21360864299999999</v>
          </cell>
          <cell r="F105">
            <v>6.8708372000000004E-2</v>
          </cell>
          <cell r="G105">
            <v>3.9296726999999997E-2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0.99999999999999989</v>
          </cell>
          <cell r="U105" t="str">
            <v>P/F A Normal Rev.. W/ Misc. Rev.</v>
          </cell>
        </row>
        <row r="107">
          <cell r="C107" t="str">
            <v>PRO A EQUALIZED REV. W/MISC. REV.</v>
          </cell>
          <cell r="D107">
            <v>21794927</v>
          </cell>
          <cell r="E107">
            <v>6732448</v>
          </cell>
          <cell r="F107">
            <v>498591</v>
          </cell>
          <cell r="G107">
            <v>1060976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30086942</v>
          </cell>
        </row>
        <row r="108">
          <cell r="A108">
            <v>117</v>
          </cell>
          <cell r="B108">
            <v>31</v>
          </cell>
          <cell r="D108">
            <v>0.72439821199999999</v>
          </cell>
          <cell r="E108">
            <v>0.22376644300000001</v>
          </cell>
          <cell r="F108">
            <v>1.6571674000000002E-2</v>
          </cell>
          <cell r="G108">
            <v>3.5263669999999997E-2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0.99999999900000003</v>
          </cell>
          <cell r="U108" t="str">
            <v>P/F A Equalized Rev. W/ Misc. Rev.</v>
          </cell>
        </row>
        <row r="110">
          <cell r="C110" t="str">
            <v>PRO B EQUALIZED REV. W/MISC. REV.</v>
          </cell>
          <cell r="D110">
            <v>29166551</v>
          </cell>
          <cell r="E110">
            <v>8800178</v>
          </cell>
          <cell r="F110">
            <v>743407</v>
          </cell>
          <cell r="G110">
            <v>1683105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40393241</v>
          </cell>
        </row>
        <row r="111">
          <cell r="A111">
            <v>118</v>
          </cell>
          <cell r="B111">
            <v>32</v>
          </cell>
          <cell r="D111">
            <v>0.72206513500000002</v>
          </cell>
          <cell r="E111">
            <v>0.217862637</v>
          </cell>
          <cell r="F111">
            <v>1.8404242000000001E-2</v>
          </cell>
          <cell r="G111">
            <v>4.1667985999999997E-2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  <cell r="U111" t="str">
            <v>P/F B Equalized Rev. W/ Misc. Rev.</v>
          </cell>
        </row>
        <row r="113">
          <cell r="C113" t="str">
            <v>PRO B NORMALIZED REV. W/MISC. REV.</v>
          </cell>
          <cell r="D113">
            <v>27351041.300000001</v>
          </cell>
          <cell r="E113">
            <v>8345772.5</v>
          </cell>
          <cell r="F113">
            <v>2097488.5</v>
          </cell>
          <cell r="G113">
            <v>1759318.8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39553621.099999994</v>
          </cell>
        </row>
        <row r="114">
          <cell r="A114">
            <v>119</v>
          </cell>
          <cell r="B114">
            <v>33</v>
          </cell>
          <cell r="D114">
            <v>0.69149272699999997</v>
          </cell>
          <cell r="E114">
            <v>0.21099894899999999</v>
          </cell>
          <cell r="F114">
            <v>5.3028987999999999E-2</v>
          </cell>
          <cell r="G114">
            <v>4.4479336000000001E-2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0.99999999999999989</v>
          </cell>
          <cell r="U114" t="str">
            <v>P/F B Normalized Rev.. W/ Misc. Rev.</v>
          </cell>
        </row>
        <row r="116">
          <cell r="C116" t="str">
            <v>STORAGE PLANT - WINTER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STORAGE PLANT - ANNUAL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 t="str">
            <v>STORAGE PLANT - PEAK</v>
          </cell>
          <cell r="D118">
            <v>12181120</v>
          </cell>
          <cell r="E118">
            <v>5100378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17281498</v>
          </cell>
        </row>
        <row r="119">
          <cell r="C119" t="str">
            <v xml:space="preserve">  TOTAL STORAGE PLANT</v>
          </cell>
          <cell r="D119">
            <v>12181120</v>
          </cell>
          <cell r="E119">
            <v>5100378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17281498</v>
          </cell>
        </row>
        <row r="120">
          <cell r="A120">
            <v>120</v>
          </cell>
          <cell r="B120">
            <v>35</v>
          </cell>
          <cell r="D120">
            <v>0.70486482100000003</v>
          </cell>
          <cell r="E120">
            <v>0.29513517900000003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 t="str">
            <v>Total Storage Plant</v>
          </cell>
        </row>
        <row r="122">
          <cell r="C122" t="str">
            <v>SUM OF O&amp;M ITEMS 6 TO 22 (W/O GAS)</v>
          </cell>
          <cell r="D122">
            <v>13747576</v>
          </cell>
          <cell r="E122">
            <v>4114944</v>
          </cell>
          <cell r="F122">
            <v>278748</v>
          </cell>
          <cell r="G122">
            <v>500623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18641891</v>
          </cell>
          <cell r="U122">
            <v>-0.99504051730036736</v>
          </cell>
        </row>
        <row r="123">
          <cell r="A123">
            <v>121</v>
          </cell>
          <cell r="B123">
            <v>37</v>
          </cell>
          <cell r="D123">
            <v>0.73745608699999998</v>
          </cell>
          <cell r="E123">
            <v>0.220736405</v>
          </cell>
          <cell r="F123">
            <v>1.4952775E-2</v>
          </cell>
          <cell r="G123">
            <v>2.6854732999999999E-2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  <cell r="U123" t="str">
            <v>Sum of O&amp;M Items 6 TO 22 (W/O Gas)</v>
          </cell>
        </row>
        <row r="125">
          <cell r="C125" t="str">
            <v>STORAGE PLANT - WINTER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C126" t="str">
            <v>STORAGE PLANT - PEAK</v>
          </cell>
          <cell r="D126">
            <v>12181120</v>
          </cell>
          <cell r="E126">
            <v>5100378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17281498</v>
          </cell>
          <cell r="U126">
            <v>-17281498</v>
          </cell>
        </row>
        <row r="127">
          <cell r="C127" t="str">
            <v xml:space="preserve">  TOTAL STORAGE PLANT</v>
          </cell>
          <cell r="D127">
            <v>12181120</v>
          </cell>
          <cell r="E127">
            <v>5100378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17281498</v>
          </cell>
          <cell r="U127">
            <v>0</v>
          </cell>
        </row>
        <row r="128">
          <cell r="A128">
            <v>122</v>
          </cell>
          <cell r="B128">
            <v>39</v>
          </cell>
          <cell r="D128">
            <v>0.70486482100000003</v>
          </cell>
          <cell r="E128">
            <v>0.29513517900000003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</v>
          </cell>
          <cell r="U128" t="str">
            <v>Storage Plant-Wwinter &amp; Peak</v>
          </cell>
        </row>
        <row r="130">
          <cell r="C130" t="str">
            <v>ANN. SALES R10-40+MASQ - PROP (w/ IMPA)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</row>
        <row r="131">
          <cell r="A131">
            <v>123</v>
          </cell>
          <cell r="B131">
            <v>42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str">
            <v>Annual Sales R10-40+MASQ-Propane</v>
          </cell>
        </row>
        <row r="133">
          <cell r="C133" t="str">
            <v>PEAK DAY TPUT W/LF 40 &amp; 60 + MDDQ</v>
          </cell>
          <cell r="D133">
            <v>1096155</v>
          </cell>
          <cell r="E133">
            <v>458973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100000</v>
          </cell>
          <cell r="T133">
            <v>1655128</v>
          </cell>
        </row>
        <row r="134">
          <cell r="A134">
            <v>124</v>
          </cell>
          <cell r="B134">
            <v>105</v>
          </cell>
          <cell r="D134">
            <v>0.66227808399999999</v>
          </cell>
          <cell r="E134">
            <v>0.27730362800000002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6.0418288000000001E-2</v>
          </cell>
          <cell r="T134">
            <v>1</v>
          </cell>
          <cell r="U134" t="str">
            <v>Peak Day Tput W/LF TO 40 &amp; 60 + MDDQ</v>
          </cell>
        </row>
        <row r="136">
          <cell r="C136" t="str">
            <v>DESIGN DAY TPUT W/LF 40 &amp; 60 + MDDQ</v>
          </cell>
          <cell r="D136">
            <v>1096155</v>
          </cell>
          <cell r="E136">
            <v>485374</v>
          </cell>
          <cell r="F136">
            <v>236838</v>
          </cell>
          <cell r="G136">
            <v>710161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100000</v>
          </cell>
          <cell r="T136">
            <v>2628528</v>
          </cell>
        </row>
        <row r="137">
          <cell r="A137">
            <v>125</v>
          </cell>
          <cell r="B137">
            <v>106</v>
          </cell>
          <cell r="D137">
            <v>0.417022379</v>
          </cell>
          <cell r="E137">
            <v>0.18465620299999999</v>
          </cell>
          <cell r="F137">
            <v>9.0102901999999999E-2</v>
          </cell>
          <cell r="G137">
            <v>0.270174409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3.8044107000000001E-2</v>
          </cell>
          <cell r="T137">
            <v>1</v>
          </cell>
          <cell r="U137" t="str">
            <v>Design Day Tput W/LF TO 40 &amp; 60 + MDSQ</v>
          </cell>
        </row>
        <row r="139">
          <cell r="C139" t="str">
            <v>PEAK DAY SALES W/LF 40 + MDSQ</v>
          </cell>
          <cell r="D139">
            <v>1096155</v>
          </cell>
          <cell r="E139">
            <v>458973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100000</v>
          </cell>
          <cell r="T139">
            <v>1655128</v>
          </cell>
        </row>
        <row r="140">
          <cell r="A140">
            <v>126</v>
          </cell>
          <cell r="B140">
            <v>107</v>
          </cell>
          <cell r="D140">
            <v>0.66227808399999999</v>
          </cell>
          <cell r="E140">
            <v>0.27730362800000002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6.0418288000000001E-2</v>
          </cell>
          <cell r="T140">
            <v>1</v>
          </cell>
          <cell r="U140" t="str">
            <v>Peak Day Sales W/LF TO 40 + MDSQ</v>
          </cell>
        </row>
        <row r="142">
          <cell r="C142" t="str">
            <v>DESIGN DAY SALES W/LF 40 + MDSQ</v>
          </cell>
          <cell r="D142">
            <v>1096155</v>
          </cell>
          <cell r="E142">
            <v>485374</v>
          </cell>
          <cell r="F142">
            <v>236838</v>
          </cell>
          <cell r="G142">
            <v>710161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2528528</v>
          </cell>
        </row>
        <row r="143">
          <cell r="A143">
            <v>127</v>
          </cell>
          <cell r="B143">
            <v>108</v>
          </cell>
          <cell r="D143">
            <v>0.43351507299999997</v>
          </cell>
          <cell r="E143">
            <v>0.19195911600000001</v>
          </cell>
          <cell r="F143">
            <v>9.3666353999999993E-2</v>
          </cell>
          <cell r="G143">
            <v>0.28085945699999998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 t="str">
            <v>Design Day Sales W/LF TO 40 + MDSQ</v>
          </cell>
        </row>
        <row r="145">
          <cell r="C145" t="str">
            <v>WINTER SALES 10-40 + MWSQ</v>
          </cell>
          <cell r="D145">
            <v>7218496</v>
          </cell>
          <cell r="E145">
            <v>3404034</v>
          </cell>
          <cell r="F145">
            <v>253497</v>
          </cell>
          <cell r="G145">
            <v>46864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#REF!</v>
          </cell>
          <cell r="T145" t="e">
            <v>#REF!</v>
          </cell>
        </row>
        <row r="146">
          <cell r="A146">
            <v>128</v>
          </cell>
          <cell r="B146">
            <v>134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str">
            <v>Winter Dales TO 10-40 + MWSQ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UMMARY PAGE"/>
      <sheetName val="SUMMARY CALC"/>
      <sheetName val="SIG PIS AFUDC PIVOT"/>
      <sheetName val="SIG PIS AFUDC"/>
      <sheetName val="SIG CHARGE PIVOT"/>
      <sheetName val="SIG Charges - 0609"/>
      <sheetName val="SIG In-Service - 0609"/>
      <sheetName val="SIG AFUDC Rates"/>
      <sheetName val="SIG - All BS-CI Work Orders"/>
    </sheetNames>
    <sheetDataSet>
      <sheetData sheetId="0"/>
      <sheetData sheetId="1"/>
      <sheetData sheetId="2"/>
      <sheetData sheetId="3">
        <row r="5">
          <cell r="B5" t="str">
            <v>06585451801-035</v>
          </cell>
          <cell r="C5">
            <v>5173.182752515122</v>
          </cell>
        </row>
        <row r="6">
          <cell r="B6" t="str">
            <v>06585451801-038</v>
          </cell>
          <cell r="C6">
            <v>0</v>
          </cell>
        </row>
        <row r="7">
          <cell r="B7" t="str">
            <v>06585451801-039</v>
          </cell>
          <cell r="C7">
            <v>6504.113973367811</v>
          </cell>
        </row>
        <row r="8">
          <cell r="B8" t="str">
            <v>06585461029-040</v>
          </cell>
          <cell r="C8">
            <v>5273.7854763888809</v>
          </cell>
        </row>
        <row r="9">
          <cell r="B9" t="str">
            <v>06585551014-033</v>
          </cell>
          <cell r="C9">
            <v>454.07463831652331</v>
          </cell>
        </row>
        <row r="10">
          <cell r="B10" t="str">
            <v>06585551014-035</v>
          </cell>
          <cell r="C10">
            <v>3706.7312717095606</v>
          </cell>
        </row>
        <row r="11">
          <cell r="B11" t="str">
            <v>06585751702-035</v>
          </cell>
          <cell r="C11">
            <v>9237.2638264314428</v>
          </cell>
        </row>
        <row r="12">
          <cell r="B12" t="str">
            <v>07585452800-035</v>
          </cell>
          <cell r="C12">
            <v>4575.8873980242715</v>
          </cell>
        </row>
        <row r="13">
          <cell r="B13" t="str">
            <v>07585452800-038</v>
          </cell>
          <cell r="C13">
            <v>6158.2699883888918</v>
          </cell>
        </row>
        <row r="14">
          <cell r="B14" t="str">
            <v>07585452801-035</v>
          </cell>
          <cell r="C14">
            <v>4204.4013667749441</v>
          </cell>
        </row>
        <row r="15">
          <cell r="B15" t="str">
            <v>07585452801-038</v>
          </cell>
          <cell r="C15">
            <v>2555.4114363321983</v>
          </cell>
        </row>
        <row r="16">
          <cell r="B16" t="str">
            <v>07585452802-035</v>
          </cell>
          <cell r="C16">
            <v>1529.8537985489156</v>
          </cell>
        </row>
        <row r="17">
          <cell r="B17" t="str">
            <v>07585452802-038</v>
          </cell>
          <cell r="C17">
            <v>3160.1597652196165</v>
          </cell>
        </row>
        <row r="18">
          <cell r="B18" t="str">
            <v>07585452803-035</v>
          </cell>
          <cell r="C18">
            <v>3709.0093407054378</v>
          </cell>
        </row>
        <row r="19">
          <cell r="B19" t="str">
            <v>07585452803-038</v>
          </cell>
          <cell r="C19">
            <v>2285.6659403917147</v>
          </cell>
        </row>
        <row r="20">
          <cell r="B20" t="str">
            <v>07585751703-035</v>
          </cell>
          <cell r="C20">
            <v>1205.7321217358892</v>
          </cell>
        </row>
        <row r="21">
          <cell r="B21" t="str">
            <v>07585752700-035</v>
          </cell>
          <cell r="C21">
            <v>5405.8958491103795</v>
          </cell>
        </row>
        <row r="22">
          <cell r="B22" t="str">
            <v>07585752700-038</v>
          </cell>
          <cell r="C22">
            <v>454.14590940869709</v>
          </cell>
        </row>
        <row r="23">
          <cell r="B23" t="str">
            <v>08585452804-035</v>
          </cell>
          <cell r="C23">
            <v>0</v>
          </cell>
        </row>
        <row r="24">
          <cell r="B24" t="str">
            <v>08585452804-038</v>
          </cell>
          <cell r="C24">
            <v>0</v>
          </cell>
        </row>
        <row r="25">
          <cell r="B25" t="str">
            <v>08585452806-035</v>
          </cell>
          <cell r="C25">
            <v>0</v>
          </cell>
        </row>
        <row r="26">
          <cell r="B26" t="str">
            <v>08585452806-038</v>
          </cell>
          <cell r="C26">
            <v>0</v>
          </cell>
        </row>
        <row r="27">
          <cell r="B27" t="str">
            <v>08585452807-035</v>
          </cell>
          <cell r="C27">
            <v>0</v>
          </cell>
        </row>
        <row r="28">
          <cell r="B28" t="str">
            <v>08585452807-038</v>
          </cell>
          <cell r="C28">
            <v>0</v>
          </cell>
        </row>
        <row r="29">
          <cell r="B29" t="str">
            <v>08585452808-035</v>
          </cell>
          <cell r="C29">
            <v>0</v>
          </cell>
        </row>
        <row r="30">
          <cell r="B30" t="str">
            <v>08585452808-038</v>
          </cell>
          <cell r="C30">
            <v>0</v>
          </cell>
        </row>
        <row r="31">
          <cell r="B31" t="str">
            <v>08585552700-035</v>
          </cell>
          <cell r="C31">
            <v>1654.7230547473926</v>
          </cell>
        </row>
        <row r="32">
          <cell r="B32" t="str">
            <v>08585552701-035</v>
          </cell>
          <cell r="C32">
            <v>9943.987448200498</v>
          </cell>
        </row>
        <row r="33">
          <cell r="B33" t="str">
            <v>08585552701-038</v>
          </cell>
          <cell r="C33">
            <v>3844.4475311146689</v>
          </cell>
        </row>
        <row r="34">
          <cell r="B34" t="str">
            <v>08585552703-035</v>
          </cell>
          <cell r="C34">
            <v>459.63537114560143</v>
          </cell>
        </row>
        <row r="35">
          <cell r="B35" t="str">
            <v>08585552703-038</v>
          </cell>
          <cell r="C35">
            <v>102.3209954905862</v>
          </cell>
        </row>
        <row r="36">
          <cell r="B36" t="str">
            <v>08585752701-035</v>
          </cell>
          <cell r="C36">
            <v>1877.7197118425133</v>
          </cell>
        </row>
        <row r="37">
          <cell r="B37" t="str">
            <v>08585752701-038</v>
          </cell>
          <cell r="C37">
            <v>69.974331200258462</v>
          </cell>
        </row>
        <row r="38">
          <cell r="B38" t="str">
            <v>08585752702-035</v>
          </cell>
          <cell r="C38">
            <v>0</v>
          </cell>
        </row>
        <row r="39">
          <cell r="B39" t="str">
            <v>08585752702-038</v>
          </cell>
          <cell r="C39">
            <v>0</v>
          </cell>
        </row>
        <row r="40">
          <cell r="B40" t="str">
            <v>08585752703-035</v>
          </cell>
          <cell r="C40">
            <v>1842.1018256727784</v>
          </cell>
        </row>
        <row r="41">
          <cell r="B41" t="str">
            <v>08585752703-038</v>
          </cell>
          <cell r="C41">
            <v>846.86668925406786</v>
          </cell>
        </row>
        <row r="42">
          <cell r="B42" t="str">
            <v>08585752703-039</v>
          </cell>
          <cell r="C42">
            <v>0</v>
          </cell>
        </row>
        <row r="43">
          <cell r="B43" t="str">
            <v>08585752705-035</v>
          </cell>
          <cell r="C43">
            <v>0</v>
          </cell>
        </row>
        <row r="44">
          <cell r="B44" t="str">
            <v>08585752705-038</v>
          </cell>
          <cell r="C44">
            <v>0</v>
          </cell>
        </row>
        <row r="45">
          <cell r="B45" t="str">
            <v>08585752706-035</v>
          </cell>
          <cell r="C45">
            <v>2427.6343925070682</v>
          </cell>
        </row>
        <row r="46">
          <cell r="B46" t="str">
            <v>08585752706-038</v>
          </cell>
          <cell r="C46">
            <v>1132.9748344020363</v>
          </cell>
        </row>
        <row r="47">
          <cell r="B47" t="str">
            <v>08585752707-035</v>
          </cell>
          <cell r="C47">
            <v>0</v>
          </cell>
        </row>
        <row r="48">
          <cell r="B48" t="str">
            <v>08585752707-038</v>
          </cell>
          <cell r="C48">
            <v>0</v>
          </cell>
        </row>
        <row r="49">
          <cell r="B49" t="str">
            <v>08585752708-035</v>
          </cell>
          <cell r="C49">
            <v>0</v>
          </cell>
        </row>
        <row r="50">
          <cell r="B50" t="str">
            <v>08585752708-038</v>
          </cell>
          <cell r="C50">
            <v>0</v>
          </cell>
        </row>
      </sheetData>
      <sheetData sheetId="4"/>
      <sheetData sheetId="5">
        <row r="5">
          <cell r="B5" t="str">
            <v>06585451801-035</v>
          </cell>
          <cell r="C5">
            <v>170888.50000000003</v>
          </cell>
          <cell r="D5">
            <v>0</v>
          </cell>
        </row>
        <row r="6">
          <cell r="B6" t="str">
            <v>06585451801-038</v>
          </cell>
          <cell r="C6">
            <v>0</v>
          </cell>
          <cell r="D6">
            <v>0</v>
          </cell>
        </row>
        <row r="7">
          <cell r="B7" t="str">
            <v>06585451801-039</v>
          </cell>
          <cell r="C7">
            <v>214876.4</v>
          </cell>
          <cell r="D7">
            <v>0</v>
          </cell>
        </row>
        <row r="8">
          <cell r="B8" t="str">
            <v>06585461029-040</v>
          </cell>
          <cell r="C8">
            <v>204588.57</v>
          </cell>
          <cell r="D8">
            <v>0</v>
          </cell>
        </row>
        <row r="9">
          <cell r="B9" t="str">
            <v>06585551014-033</v>
          </cell>
          <cell r="C9">
            <v>11935.33</v>
          </cell>
          <cell r="D9">
            <v>0</v>
          </cell>
        </row>
        <row r="10">
          <cell r="B10" t="str">
            <v>06585551014-035</v>
          </cell>
          <cell r="C10">
            <v>97275.450000000012</v>
          </cell>
          <cell r="D10">
            <v>0</v>
          </cell>
        </row>
        <row r="11">
          <cell r="B11" t="str">
            <v>06585751702-035</v>
          </cell>
          <cell r="C11">
            <v>263198.01</v>
          </cell>
          <cell r="D11">
            <v>0</v>
          </cell>
        </row>
        <row r="12">
          <cell r="B12" t="str">
            <v>07585452800-035</v>
          </cell>
          <cell r="C12">
            <v>164461.90999999997</v>
          </cell>
          <cell r="D12">
            <v>0</v>
          </cell>
        </row>
        <row r="13">
          <cell r="B13" t="str">
            <v>07585452800-038</v>
          </cell>
          <cell r="C13">
            <v>209311.69</v>
          </cell>
          <cell r="D13">
            <v>0</v>
          </cell>
        </row>
        <row r="14">
          <cell r="B14" t="str">
            <v>07585452801-035</v>
          </cell>
          <cell r="C14">
            <v>138840.80999999997</v>
          </cell>
          <cell r="D14">
            <v>0</v>
          </cell>
        </row>
        <row r="15">
          <cell r="B15" t="str">
            <v>07585452801-038</v>
          </cell>
          <cell r="C15">
            <v>84329.150000000009</v>
          </cell>
          <cell r="D15">
            <v>0</v>
          </cell>
        </row>
        <row r="16">
          <cell r="B16" t="str">
            <v>07585452802-035</v>
          </cell>
          <cell r="C16">
            <v>51260.289999999994</v>
          </cell>
          <cell r="D16">
            <v>0</v>
          </cell>
        </row>
        <row r="17">
          <cell r="B17" t="str">
            <v>07585452802-038</v>
          </cell>
          <cell r="C17">
            <v>104492.57000000002</v>
          </cell>
          <cell r="D17">
            <v>0</v>
          </cell>
        </row>
        <row r="18">
          <cell r="B18" t="str">
            <v>07585452803-035</v>
          </cell>
          <cell r="C18">
            <v>126116.16</v>
          </cell>
          <cell r="D18">
            <v>0</v>
          </cell>
        </row>
        <row r="19">
          <cell r="B19" t="str">
            <v>07585452803-038</v>
          </cell>
          <cell r="C19">
            <v>76925.39</v>
          </cell>
          <cell r="D19">
            <v>0</v>
          </cell>
        </row>
        <row r="20">
          <cell r="B20" t="str">
            <v>07585751703-035</v>
          </cell>
          <cell r="C20">
            <v>30165.439999999995</v>
          </cell>
          <cell r="D20">
            <v>0</v>
          </cell>
        </row>
        <row r="21">
          <cell r="B21" t="str">
            <v>07585752700-035</v>
          </cell>
          <cell r="C21">
            <v>206716.41</v>
          </cell>
          <cell r="D21">
            <v>0</v>
          </cell>
        </row>
        <row r="22">
          <cell r="B22" t="str">
            <v>07585752700-038</v>
          </cell>
          <cell r="C22">
            <v>17482.650000000001</v>
          </cell>
          <cell r="D22">
            <v>0</v>
          </cell>
        </row>
        <row r="23">
          <cell r="B23" t="str">
            <v>08585452804-035</v>
          </cell>
          <cell r="C23">
            <v>264452.61</v>
          </cell>
          <cell r="D23">
            <v>2405.0500000000002</v>
          </cell>
        </row>
        <row r="24">
          <cell r="B24" t="str">
            <v>08585452804-038</v>
          </cell>
          <cell r="C24">
            <v>197867.46</v>
          </cell>
          <cell r="D24">
            <v>9638.2999999999993</v>
          </cell>
        </row>
        <row r="25">
          <cell r="B25" t="str">
            <v>08585452806-035</v>
          </cell>
          <cell r="C25">
            <v>9276.86</v>
          </cell>
          <cell r="D25">
            <v>105203.38</v>
          </cell>
        </row>
        <row r="26">
          <cell r="B26" t="str">
            <v>08585452806-038</v>
          </cell>
          <cell r="C26">
            <v>172.34</v>
          </cell>
          <cell r="D26">
            <v>8324.35</v>
          </cell>
        </row>
        <row r="27">
          <cell r="B27" t="str">
            <v>08585452808-035</v>
          </cell>
          <cell r="C27">
            <v>0</v>
          </cell>
          <cell r="D27">
            <v>3298.91</v>
          </cell>
        </row>
        <row r="28">
          <cell r="B28" t="str">
            <v>08585552700-035</v>
          </cell>
          <cell r="C28">
            <v>54970.80999999999</v>
          </cell>
          <cell r="D28">
            <v>0</v>
          </cell>
        </row>
        <row r="29">
          <cell r="B29" t="str">
            <v>08585552701-035</v>
          </cell>
          <cell r="C29">
            <v>397505.74</v>
          </cell>
          <cell r="D29">
            <v>0</v>
          </cell>
        </row>
        <row r="30">
          <cell r="B30" t="str">
            <v>08585552701-038</v>
          </cell>
          <cell r="C30">
            <v>151990.45000000001</v>
          </cell>
          <cell r="D30">
            <v>0</v>
          </cell>
        </row>
        <row r="31">
          <cell r="B31" t="str">
            <v>08585552703-035</v>
          </cell>
          <cell r="C31">
            <v>125729.31999999999</v>
          </cell>
          <cell r="D31">
            <v>-527.79999999999995</v>
          </cell>
        </row>
        <row r="32">
          <cell r="B32" t="str">
            <v>08585552703-038</v>
          </cell>
          <cell r="C32">
            <v>27306.510000000002</v>
          </cell>
          <cell r="D32">
            <v>0</v>
          </cell>
        </row>
        <row r="33">
          <cell r="B33" t="str">
            <v>08585752701-035</v>
          </cell>
          <cell r="C33">
            <v>69318.25</v>
          </cell>
          <cell r="D33">
            <v>0</v>
          </cell>
        </row>
        <row r="34">
          <cell r="B34" t="str">
            <v>08585752701-038</v>
          </cell>
          <cell r="C34">
            <v>3054.1899999999996</v>
          </cell>
          <cell r="D34">
            <v>0</v>
          </cell>
        </row>
        <row r="35">
          <cell r="B35" t="str">
            <v>08585752702-035</v>
          </cell>
          <cell r="C35">
            <v>63562.520000000004</v>
          </cell>
          <cell r="D35">
            <v>27968.16</v>
          </cell>
        </row>
        <row r="36">
          <cell r="B36" t="str">
            <v>08585752703-035</v>
          </cell>
          <cell r="C36">
            <v>185412.62000000002</v>
          </cell>
          <cell r="D36">
            <v>1568.53</v>
          </cell>
        </row>
        <row r="37">
          <cell r="B37" t="str">
            <v>08585752703-038</v>
          </cell>
          <cell r="C37">
            <v>87022.51999999999</v>
          </cell>
          <cell r="D37">
            <v>1568.53</v>
          </cell>
        </row>
        <row r="38">
          <cell r="B38" t="str">
            <v>08585752706-035</v>
          </cell>
          <cell r="C38">
            <v>255290.23999999999</v>
          </cell>
          <cell r="D38">
            <v>9573.7000000000007</v>
          </cell>
        </row>
        <row r="39">
          <cell r="B39" t="str">
            <v>08585752706-038</v>
          </cell>
          <cell r="C39">
            <v>125199.46</v>
          </cell>
          <cell r="D39">
            <v>7634.13</v>
          </cell>
        </row>
        <row r="40">
          <cell r="B40" t="str">
            <v>08585752707-035</v>
          </cell>
          <cell r="C40">
            <v>503373.46999999991</v>
          </cell>
          <cell r="D40">
            <v>59569.59</v>
          </cell>
        </row>
        <row r="41">
          <cell r="B41" t="str">
            <v>08585752707-038</v>
          </cell>
          <cell r="C41">
            <v>256634.5</v>
          </cell>
          <cell r="D41">
            <v>10600.94</v>
          </cell>
        </row>
      </sheetData>
      <sheetData sheetId="6"/>
      <sheetData sheetId="7">
        <row r="1">
          <cell r="A1" t="str">
            <v>WRK_ORD_NUM_ID_C</v>
          </cell>
          <cell r="B1" t="str">
            <v>PROJ_NBR_ID_C</v>
          </cell>
          <cell r="C1" t="str">
            <v>INTRNL_CO_ID_C</v>
          </cell>
          <cell r="D1" t="str">
            <v>UNITZN_ID_I</v>
          </cell>
          <cell r="E1" t="str">
            <v>DEFAULT_IN_SERVICE_DATE</v>
          </cell>
          <cell r="F1" t="str">
            <v>DEFAULT_WORK_COMPLETED</v>
          </cell>
          <cell r="G1" t="str">
            <v>CLOSED_BUS_MO_L</v>
          </cell>
          <cell r="H1" t="str">
            <v>SEQ_ID</v>
          </cell>
          <cell r="I1" t="str">
            <v>WORK_COMPLETED</v>
          </cell>
          <cell r="J1" t="str">
            <v>IN_SERVICE_DATE</v>
          </cell>
          <cell r="K1" t="str">
            <v>IN_SERVICE_DTE_S</v>
          </cell>
          <cell r="L1" t="str">
            <v>CONSTRUCTION</v>
          </cell>
          <cell r="M1" t="str">
            <v>WO_TYPE_ID_C</v>
          </cell>
          <cell r="N1" t="str">
            <v>RELATED_UNITZN_ID_I</v>
          </cell>
          <cell r="O1" t="str">
            <v>GROUP_UNITIZATION</v>
          </cell>
          <cell r="P1" t="str">
            <v>GROUP_UNITIZATION_MASTER</v>
          </cell>
          <cell r="Q1" t="str">
            <v>PROJECT_TYPE_ID</v>
          </cell>
          <cell r="R1" t="str">
            <v>STAT_C</v>
          </cell>
        </row>
        <row r="2">
          <cell r="A2" t="str">
            <v>07585751703-035</v>
          </cell>
          <cell r="B2" t="str">
            <v>07585751703</v>
          </cell>
          <cell r="C2" t="str">
            <v>01</v>
          </cell>
          <cell r="D2">
            <v>184586</v>
          </cell>
          <cell r="E2">
            <v>39531</v>
          </cell>
          <cell r="F2">
            <v>39531</v>
          </cell>
          <cell r="G2">
            <v>39661</v>
          </cell>
          <cell r="H2">
            <v>1</v>
          </cell>
          <cell r="I2">
            <v>39531</v>
          </cell>
          <cell r="J2">
            <v>39531</v>
          </cell>
          <cell r="K2">
            <v>39679.385428240741</v>
          </cell>
          <cell r="L2" t="str">
            <v>Y</v>
          </cell>
          <cell r="M2" t="str">
            <v>C035</v>
          </cell>
          <cell r="N2">
            <v>188578</v>
          </cell>
          <cell r="O2" t="str">
            <v>N</v>
          </cell>
          <cell r="P2" t="str">
            <v>N</v>
          </cell>
          <cell r="Q2" t="str">
            <v>51</v>
          </cell>
          <cell r="R2" t="str">
            <v>RU</v>
          </cell>
        </row>
        <row r="3">
          <cell r="A3" t="str">
            <v>06585751702-035</v>
          </cell>
          <cell r="B3" t="str">
            <v>06585751702</v>
          </cell>
          <cell r="C3" t="str">
            <v>01</v>
          </cell>
          <cell r="D3">
            <v>185203</v>
          </cell>
          <cell r="E3">
            <v>39539</v>
          </cell>
          <cell r="F3">
            <v>39539</v>
          </cell>
          <cell r="G3">
            <v>39783</v>
          </cell>
          <cell r="H3">
            <v>2</v>
          </cell>
          <cell r="I3">
            <v>39539</v>
          </cell>
          <cell r="J3">
            <v>39539</v>
          </cell>
          <cell r="K3">
            <v>39794.357847222222</v>
          </cell>
          <cell r="L3" t="str">
            <v>Y</v>
          </cell>
          <cell r="M3" t="str">
            <v>C035</v>
          </cell>
          <cell r="N3">
            <v>191842</v>
          </cell>
          <cell r="O3" t="str">
            <v>N</v>
          </cell>
          <cell r="P3" t="str">
            <v>N</v>
          </cell>
          <cell r="Q3" t="str">
            <v>51</v>
          </cell>
          <cell r="R3" t="str">
            <v>RU</v>
          </cell>
        </row>
        <row r="4">
          <cell r="A4" t="str">
            <v>06585751702-035</v>
          </cell>
          <cell r="B4" t="str">
            <v>06585751702</v>
          </cell>
          <cell r="C4" t="str">
            <v>01</v>
          </cell>
          <cell r="D4">
            <v>185203</v>
          </cell>
          <cell r="E4">
            <v>39539</v>
          </cell>
          <cell r="F4">
            <v>39539</v>
          </cell>
          <cell r="G4">
            <v>39783</v>
          </cell>
          <cell r="H4">
            <v>3</v>
          </cell>
          <cell r="I4">
            <v>39539</v>
          </cell>
          <cell r="J4">
            <v>39539</v>
          </cell>
          <cell r="K4">
            <v>39794.357847222222</v>
          </cell>
          <cell r="L4" t="str">
            <v>Y</v>
          </cell>
          <cell r="M4" t="str">
            <v>C035</v>
          </cell>
          <cell r="N4">
            <v>191842</v>
          </cell>
          <cell r="O4" t="str">
            <v>N</v>
          </cell>
          <cell r="P4" t="str">
            <v>N</v>
          </cell>
          <cell r="Q4" t="str">
            <v>51</v>
          </cell>
          <cell r="R4" t="str">
            <v>RU</v>
          </cell>
        </row>
        <row r="5">
          <cell r="A5" t="str">
            <v>06585751702-035</v>
          </cell>
          <cell r="B5" t="str">
            <v>06585751702</v>
          </cell>
          <cell r="C5" t="str">
            <v>01</v>
          </cell>
          <cell r="D5">
            <v>185203</v>
          </cell>
          <cell r="E5">
            <v>39539</v>
          </cell>
          <cell r="F5">
            <v>39539</v>
          </cell>
          <cell r="G5">
            <v>39783</v>
          </cell>
          <cell r="H5">
            <v>4</v>
          </cell>
          <cell r="I5">
            <v>39539</v>
          </cell>
          <cell r="J5">
            <v>39539</v>
          </cell>
          <cell r="K5">
            <v>39794.357847222222</v>
          </cell>
          <cell r="L5" t="str">
            <v>Y</v>
          </cell>
          <cell r="M5" t="str">
            <v>C035</v>
          </cell>
          <cell r="N5">
            <v>191842</v>
          </cell>
          <cell r="O5" t="str">
            <v>N</v>
          </cell>
          <cell r="P5" t="str">
            <v>N</v>
          </cell>
          <cell r="Q5" t="str">
            <v>51</v>
          </cell>
          <cell r="R5" t="str">
            <v>RU</v>
          </cell>
        </row>
        <row r="6">
          <cell r="A6" t="str">
            <v>06585551014-035</v>
          </cell>
          <cell r="B6" t="str">
            <v>06585551014</v>
          </cell>
          <cell r="C6" t="str">
            <v>01</v>
          </cell>
          <cell r="D6">
            <v>185207</v>
          </cell>
          <cell r="E6">
            <v>39539</v>
          </cell>
          <cell r="F6">
            <v>39539</v>
          </cell>
          <cell r="G6">
            <v>39661</v>
          </cell>
          <cell r="H6">
            <v>1</v>
          </cell>
          <cell r="I6">
            <v>39539</v>
          </cell>
          <cell r="J6">
            <v>39539</v>
          </cell>
          <cell r="K6">
            <v>39679.384293981479</v>
          </cell>
          <cell r="L6" t="str">
            <v>Y</v>
          </cell>
          <cell r="M6" t="str">
            <v>C035</v>
          </cell>
          <cell r="N6">
            <v>188577</v>
          </cell>
          <cell r="O6" t="str">
            <v>Y</v>
          </cell>
          <cell r="P6" t="str">
            <v>Y</v>
          </cell>
          <cell r="Q6" t="str">
            <v>51</v>
          </cell>
          <cell r="R6" t="str">
            <v>RU</v>
          </cell>
        </row>
        <row r="7">
          <cell r="A7" t="str">
            <v>08585552700-035</v>
          </cell>
          <cell r="B7" t="str">
            <v>08585552700</v>
          </cell>
          <cell r="C7" t="str">
            <v>01</v>
          </cell>
          <cell r="D7">
            <v>187362</v>
          </cell>
          <cell r="E7">
            <v>39622</v>
          </cell>
          <cell r="F7">
            <v>39622</v>
          </cell>
          <cell r="G7">
            <v>39661</v>
          </cell>
          <cell r="H7">
            <v>1</v>
          </cell>
          <cell r="I7">
            <v>39622</v>
          </cell>
          <cell r="J7">
            <v>39622</v>
          </cell>
          <cell r="K7">
            <v>39679.386134259257</v>
          </cell>
          <cell r="L7" t="str">
            <v>Y</v>
          </cell>
          <cell r="M7" t="str">
            <v>C035</v>
          </cell>
          <cell r="N7">
            <v>188579</v>
          </cell>
          <cell r="O7" t="str">
            <v>N</v>
          </cell>
          <cell r="P7" t="str">
            <v>N</v>
          </cell>
          <cell r="Q7" t="str">
            <v>52</v>
          </cell>
          <cell r="R7" t="str">
            <v>RU</v>
          </cell>
        </row>
        <row r="8">
          <cell r="A8" t="str">
            <v>07585452800-035</v>
          </cell>
          <cell r="B8" t="str">
            <v>07585452800</v>
          </cell>
          <cell r="C8" t="str">
            <v>01</v>
          </cell>
          <cell r="D8">
            <v>187250</v>
          </cell>
          <cell r="E8">
            <v>39601</v>
          </cell>
          <cell r="F8">
            <v>39601</v>
          </cell>
          <cell r="G8">
            <v>39600</v>
          </cell>
          <cell r="H8">
            <v>1</v>
          </cell>
          <cell r="I8">
            <v>39601</v>
          </cell>
          <cell r="J8">
            <v>39601</v>
          </cell>
          <cell r="K8">
            <v>39630.668993055559</v>
          </cell>
          <cell r="L8" t="str">
            <v>Y</v>
          </cell>
          <cell r="M8" t="str">
            <v>C035</v>
          </cell>
          <cell r="N8">
            <v>187473</v>
          </cell>
          <cell r="O8" t="str">
            <v>N</v>
          </cell>
          <cell r="P8" t="str">
            <v>N</v>
          </cell>
          <cell r="Q8" t="str">
            <v>52</v>
          </cell>
          <cell r="R8" t="str">
            <v>RU</v>
          </cell>
        </row>
        <row r="9">
          <cell r="A9" t="str">
            <v>07585452800-038</v>
          </cell>
          <cell r="B9" t="str">
            <v>07585452800</v>
          </cell>
          <cell r="C9" t="str">
            <v>01</v>
          </cell>
          <cell r="D9">
            <v>187251</v>
          </cell>
          <cell r="E9">
            <v>39601</v>
          </cell>
          <cell r="F9">
            <v>39601</v>
          </cell>
          <cell r="G9">
            <v>39600</v>
          </cell>
          <cell r="H9">
            <v>1</v>
          </cell>
          <cell r="I9">
            <v>39601</v>
          </cell>
          <cell r="J9">
            <v>39601</v>
          </cell>
          <cell r="K9">
            <v>39630.690879629627</v>
          </cell>
          <cell r="L9" t="str">
            <v>Y</v>
          </cell>
          <cell r="M9" t="str">
            <v>C038</v>
          </cell>
          <cell r="N9">
            <v>187474</v>
          </cell>
          <cell r="O9" t="str">
            <v>N</v>
          </cell>
          <cell r="P9" t="str">
            <v>N</v>
          </cell>
          <cell r="Q9" t="str">
            <v>52</v>
          </cell>
          <cell r="R9" t="str">
            <v>RU</v>
          </cell>
        </row>
        <row r="10">
          <cell r="A10" t="str">
            <v>06585451801-035</v>
          </cell>
          <cell r="B10" t="str">
            <v>06585451801</v>
          </cell>
          <cell r="C10" t="str">
            <v>01</v>
          </cell>
          <cell r="D10">
            <v>187256</v>
          </cell>
          <cell r="E10">
            <v>39600</v>
          </cell>
          <cell r="F10">
            <v>39600</v>
          </cell>
          <cell r="G10">
            <v>39600</v>
          </cell>
          <cell r="H10">
            <v>1</v>
          </cell>
          <cell r="I10">
            <v>39600</v>
          </cell>
          <cell r="J10">
            <v>39600</v>
          </cell>
          <cell r="K10">
            <v>39633.47761574074</v>
          </cell>
          <cell r="L10" t="str">
            <v>Y</v>
          </cell>
          <cell r="M10" t="str">
            <v>C035</v>
          </cell>
          <cell r="N10">
            <v>187816</v>
          </cell>
          <cell r="O10" t="str">
            <v>N</v>
          </cell>
          <cell r="P10" t="str">
            <v>N</v>
          </cell>
          <cell r="Q10" t="str">
            <v>51</v>
          </cell>
          <cell r="R10" t="str">
            <v>RU</v>
          </cell>
        </row>
        <row r="11">
          <cell r="A11" t="str">
            <v>06585451801-039</v>
          </cell>
          <cell r="B11" t="str">
            <v>06585451801</v>
          </cell>
          <cell r="C11" t="str">
            <v>01</v>
          </cell>
          <cell r="D11">
            <v>187257</v>
          </cell>
          <cell r="E11">
            <v>39600</v>
          </cell>
          <cell r="F11">
            <v>39600</v>
          </cell>
          <cell r="G11">
            <v>39600</v>
          </cell>
          <cell r="H11">
            <v>1</v>
          </cell>
          <cell r="I11">
            <v>39600</v>
          </cell>
          <cell r="J11">
            <v>39600</v>
          </cell>
          <cell r="K11">
            <v>39633.479108796295</v>
          </cell>
          <cell r="L11" t="str">
            <v>Y</v>
          </cell>
          <cell r="M11" t="str">
            <v>C039</v>
          </cell>
          <cell r="N11">
            <v>187817</v>
          </cell>
          <cell r="O11" t="str">
            <v>N</v>
          </cell>
          <cell r="P11" t="str">
            <v>N</v>
          </cell>
          <cell r="Q11" t="str">
            <v>51</v>
          </cell>
          <cell r="R11" t="str">
            <v>RU</v>
          </cell>
        </row>
        <row r="12">
          <cell r="A12" t="str">
            <v>07585452801-035</v>
          </cell>
          <cell r="B12" t="str">
            <v>07585452801</v>
          </cell>
          <cell r="C12" t="str">
            <v>01</v>
          </cell>
          <cell r="D12">
            <v>187259</v>
          </cell>
          <cell r="E12">
            <v>39600</v>
          </cell>
          <cell r="F12">
            <v>39600</v>
          </cell>
          <cell r="G12">
            <v>39600</v>
          </cell>
          <cell r="H12">
            <v>1</v>
          </cell>
          <cell r="I12">
            <v>39600</v>
          </cell>
          <cell r="J12">
            <v>39600</v>
          </cell>
          <cell r="K12">
            <v>39630.701203703706</v>
          </cell>
          <cell r="L12" t="str">
            <v>Y</v>
          </cell>
          <cell r="M12" t="str">
            <v>C035</v>
          </cell>
          <cell r="N12">
            <v>187475</v>
          </cell>
          <cell r="O12" t="str">
            <v>N</v>
          </cell>
          <cell r="P12" t="str">
            <v>N</v>
          </cell>
          <cell r="Q12" t="str">
            <v>52</v>
          </cell>
          <cell r="R12" t="str">
            <v>RU</v>
          </cell>
        </row>
        <row r="13">
          <cell r="A13" t="str">
            <v>07585452801-038</v>
          </cell>
          <cell r="B13" t="str">
            <v>07585452801</v>
          </cell>
          <cell r="C13" t="str">
            <v>01</v>
          </cell>
          <cell r="D13">
            <v>187260</v>
          </cell>
          <cell r="E13">
            <v>39600</v>
          </cell>
          <cell r="F13">
            <v>39600</v>
          </cell>
          <cell r="G13">
            <v>39600</v>
          </cell>
          <cell r="H13">
            <v>1</v>
          </cell>
          <cell r="I13">
            <v>39600</v>
          </cell>
          <cell r="J13">
            <v>39600</v>
          </cell>
          <cell r="K13">
            <v>39630.702696759261</v>
          </cell>
          <cell r="L13" t="str">
            <v>Y</v>
          </cell>
          <cell r="M13" t="str">
            <v>C038</v>
          </cell>
          <cell r="N13">
            <v>187476</v>
          </cell>
          <cell r="O13" t="str">
            <v>N</v>
          </cell>
          <cell r="P13" t="str">
            <v>N</v>
          </cell>
          <cell r="Q13" t="str">
            <v>52</v>
          </cell>
          <cell r="R13" t="str">
            <v>RU</v>
          </cell>
        </row>
        <row r="14">
          <cell r="A14" t="str">
            <v>07585452802-035</v>
          </cell>
          <cell r="B14" t="str">
            <v>07585452802</v>
          </cell>
          <cell r="C14" t="str">
            <v>01</v>
          </cell>
          <cell r="D14">
            <v>187262</v>
          </cell>
          <cell r="E14">
            <v>39600</v>
          </cell>
          <cell r="F14">
            <v>39600</v>
          </cell>
          <cell r="G14">
            <v>39600</v>
          </cell>
          <cell r="H14">
            <v>1</v>
          </cell>
          <cell r="I14">
            <v>39600</v>
          </cell>
          <cell r="J14">
            <v>39600</v>
          </cell>
          <cell r="K14">
            <v>39630.704733796294</v>
          </cell>
          <cell r="L14" t="str">
            <v>Y</v>
          </cell>
          <cell r="M14" t="str">
            <v>C035</v>
          </cell>
          <cell r="N14">
            <v>187477</v>
          </cell>
          <cell r="O14" t="str">
            <v>N</v>
          </cell>
          <cell r="P14" t="str">
            <v>N</v>
          </cell>
          <cell r="Q14" t="str">
            <v>52</v>
          </cell>
          <cell r="R14" t="str">
            <v>RU</v>
          </cell>
        </row>
        <row r="15">
          <cell r="A15" t="str">
            <v>07585452802-038</v>
          </cell>
          <cell r="B15" t="str">
            <v>07585452802</v>
          </cell>
          <cell r="C15" t="str">
            <v>01</v>
          </cell>
          <cell r="D15">
            <v>187263</v>
          </cell>
          <cell r="E15">
            <v>39600</v>
          </cell>
          <cell r="F15">
            <v>39600</v>
          </cell>
          <cell r="G15">
            <v>39600</v>
          </cell>
          <cell r="H15">
            <v>1</v>
          </cell>
          <cell r="I15">
            <v>39600</v>
          </cell>
          <cell r="J15">
            <v>39600</v>
          </cell>
          <cell r="K15">
            <v>39630.705925925926</v>
          </cell>
          <cell r="L15" t="str">
            <v>Y</v>
          </cell>
          <cell r="M15" t="str">
            <v>C038</v>
          </cell>
          <cell r="N15">
            <v>187478</v>
          </cell>
          <cell r="O15" t="str">
            <v>N</v>
          </cell>
          <cell r="P15" t="str">
            <v>N</v>
          </cell>
          <cell r="Q15" t="str">
            <v>52</v>
          </cell>
          <cell r="R15" t="str">
            <v>RU</v>
          </cell>
        </row>
        <row r="16">
          <cell r="A16" t="str">
            <v>07585452803-035</v>
          </cell>
          <cell r="B16" t="str">
            <v>07585452803</v>
          </cell>
          <cell r="C16" t="str">
            <v>01</v>
          </cell>
          <cell r="D16">
            <v>187265</v>
          </cell>
          <cell r="E16">
            <v>39600</v>
          </cell>
          <cell r="F16">
            <v>39600</v>
          </cell>
          <cell r="G16">
            <v>39600</v>
          </cell>
          <cell r="H16">
            <v>1</v>
          </cell>
          <cell r="I16">
            <v>39600</v>
          </cell>
          <cell r="J16">
            <v>39600</v>
          </cell>
          <cell r="K16">
            <v>39630.707962962966</v>
          </cell>
          <cell r="L16" t="str">
            <v>Y</v>
          </cell>
          <cell r="M16" t="str">
            <v>C035</v>
          </cell>
          <cell r="N16">
            <v>187479</v>
          </cell>
          <cell r="O16" t="str">
            <v>N</v>
          </cell>
          <cell r="P16" t="str">
            <v>N</v>
          </cell>
          <cell r="Q16" t="str">
            <v>52</v>
          </cell>
          <cell r="R16" t="str">
            <v>RU</v>
          </cell>
        </row>
        <row r="17">
          <cell r="A17" t="str">
            <v>07585452803-038</v>
          </cell>
          <cell r="B17" t="str">
            <v>07585452803</v>
          </cell>
          <cell r="C17" t="str">
            <v>01</v>
          </cell>
          <cell r="D17">
            <v>187266</v>
          </cell>
          <cell r="E17">
            <v>39600</v>
          </cell>
          <cell r="F17">
            <v>39600</v>
          </cell>
          <cell r="G17">
            <v>39600</v>
          </cell>
          <cell r="H17">
            <v>1</v>
          </cell>
          <cell r="I17">
            <v>39600</v>
          </cell>
          <cell r="J17">
            <v>39600</v>
          </cell>
          <cell r="K17">
            <v>39630.709490740737</v>
          </cell>
          <cell r="L17" t="str">
            <v>Y</v>
          </cell>
          <cell r="M17" t="str">
            <v>C038</v>
          </cell>
          <cell r="N17">
            <v>187480</v>
          </cell>
          <cell r="O17" t="str">
            <v>N</v>
          </cell>
          <cell r="P17" t="str">
            <v>N</v>
          </cell>
          <cell r="Q17" t="str">
            <v>52</v>
          </cell>
          <cell r="R17" t="str">
            <v>RU</v>
          </cell>
        </row>
        <row r="18">
          <cell r="A18" t="str">
            <v>06585461029-040</v>
          </cell>
          <cell r="B18" t="str">
            <v>06585461029</v>
          </cell>
          <cell r="C18" t="str">
            <v>01</v>
          </cell>
          <cell r="D18">
            <v>187931</v>
          </cell>
          <cell r="E18">
            <v>39630</v>
          </cell>
          <cell r="F18">
            <v>39630</v>
          </cell>
          <cell r="G18">
            <v>39630</v>
          </cell>
          <cell r="H18">
            <v>1</v>
          </cell>
          <cell r="I18">
            <v>39630</v>
          </cell>
          <cell r="J18">
            <v>39630</v>
          </cell>
          <cell r="K18">
            <v>39660.547048611108</v>
          </cell>
          <cell r="L18" t="str">
            <v>Y</v>
          </cell>
          <cell r="M18" t="str">
            <v>C040</v>
          </cell>
          <cell r="N18">
            <v>188021</v>
          </cell>
          <cell r="O18" t="str">
            <v>N</v>
          </cell>
          <cell r="P18" t="str">
            <v>N</v>
          </cell>
          <cell r="Q18" t="str">
            <v>61</v>
          </cell>
          <cell r="R18" t="str">
            <v>RU</v>
          </cell>
        </row>
        <row r="19">
          <cell r="A19" t="str">
            <v>06585461029-040</v>
          </cell>
          <cell r="B19" t="str">
            <v>06585461029</v>
          </cell>
          <cell r="C19" t="str">
            <v>01</v>
          </cell>
          <cell r="D19">
            <v>187931</v>
          </cell>
          <cell r="E19">
            <v>39630</v>
          </cell>
          <cell r="F19">
            <v>39630</v>
          </cell>
          <cell r="G19">
            <v>39630</v>
          </cell>
          <cell r="H19">
            <v>2</v>
          </cell>
          <cell r="I19">
            <v>39630</v>
          </cell>
          <cell r="J19">
            <v>39630</v>
          </cell>
          <cell r="K19">
            <v>39660.547048611108</v>
          </cell>
          <cell r="L19" t="str">
            <v>Y</v>
          </cell>
          <cell r="M19" t="str">
            <v>C040</v>
          </cell>
          <cell r="N19">
            <v>188021</v>
          </cell>
          <cell r="O19" t="str">
            <v>N</v>
          </cell>
          <cell r="P19" t="str">
            <v>N</v>
          </cell>
          <cell r="Q19" t="str">
            <v>61</v>
          </cell>
          <cell r="R19" t="str">
            <v>RU</v>
          </cell>
        </row>
        <row r="20">
          <cell r="A20" t="str">
            <v>07585752700-035</v>
          </cell>
          <cell r="B20" t="str">
            <v>07585752700</v>
          </cell>
          <cell r="C20" t="str">
            <v>01</v>
          </cell>
          <cell r="D20">
            <v>187933</v>
          </cell>
          <cell r="E20">
            <v>39630</v>
          </cell>
          <cell r="F20">
            <v>39630</v>
          </cell>
          <cell r="G20">
            <v>39630</v>
          </cell>
          <cell r="H20">
            <v>1</v>
          </cell>
          <cell r="I20">
            <v>39630</v>
          </cell>
          <cell r="J20">
            <v>39630</v>
          </cell>
          <cell r="K20">
            <v>39660.558252314811</v>
          </cell>
          <cell r="L20" t="str">
            <v>Y</v>
          </cell>
          <cell r="M20" t="str">
            <v>C035</v>
          </cell>
          <cell r="N20">
            <v>188022</v>
          </cell>
          <cell r="O20" t="str">
            <v>N</v>
          </cell>
          <cell r="P20" t="str">
            <v>N</v>
          </cell>
          <cell r="Q20" t="str">
            <v>52</v>
          </cell>
          <cell r="R20" t="str">
            <v>RU</v>
          </cell>
        </row>
        <row r="21">
          <cell r="A21" t="str">
            <v>07585752700-038</v>
          </cell>
          <cell r="B21" t="str">
            <v>07585752700</v>
          </cell>
          <cell r="C21" t="str">
            <v>01</v>
          </cell>
          <cell r="D21">
            <v>187934</v>
          </cell>
          <cell r="E21">
            <v>39630</v>
          </cell>
          <cell r="F21">
            <v>39630</v>
          </cell>
          <cell r="G21">
            <v>39630</v>
          </cell>
          <cell r="H21">
            <v>1</v>
          </cell>
          <cell r="I21">
            <v>39630</v>
          </cell>
          <cell r="J21">
            <v>39630</v>
          </cell>
          <cell r="K21">
            <v>39660.559884259259</v>
          </cell>
          <cell r="L21" t="str">
            <v>Y</v>
          </cell>
          <cell r="M21" t="str">
            <v>C038</v>
          </cell>
          <cell r="N21">
            <v>188023</v>
          </cell>
          <cell r="O21" t="str">
            <v>N</v>
          </cell>
          <cell r="P21" t="str">
            <v>N</v>
          </cell>
          <cell r="Q21" t="str">
            <v>52</v>
          </cell>
          <cell r="R21" t="str">
            <v>RU</v>
          </cell>
        </row>
        <row r="22">
          <cell r="A22" t="str">
            <v>08585752701-035</v>
          </cell>
          <cell r="B22" t="str">
            <v>08585752701</v>
          </cell>
          <cell r="C22" t="str">
            <v>01</v>
          </cell>
          <cell r="D22">
            <v>187937</v>
          </cell>
          <cell r="E22">
            <v>39630</v>
          </cell>
          <cell r="F22">
            <v>39630</v>
          </cell>
          <cell r="G22">
            <v>39630</v>
          </cell>
          <cell r="H22">
            <v>1</v>
          </cell>
          <cell r="I22">
            <v>39630</v>
          </cell>
          <cell r="J22">
            <v>39630</v>
          </cell>
          <cell r="K22">
            <v>39660.563402777778</v>
          </cell>
          <cell r="L22" t="str">
            <v>Y</v>
          </cell>
          <cell r="M22" t="str">
            <v>C035</v>
          </cell>
          <cell r="N22">
            <v>188026</v>
          </cell>
          <cell r="O22" t="str">
            <v>N</v>
          </cell>
          <cell r="P22" t="str">
            <v>N</v>
          </cell>
          <cell r="Q22" t="str">
            <v>52</v>
          </cell>
          <cell r="R22" t="str">
            <v>RU</v>
          </cell>
        </row>
        <row r="23">
          <cell r="A23" t="str">
            <v>08585752701-038</v>
          </cell>
          <cell r="B23" t="str">
            <v>08585752701</v>
          </cell>
          <cell r="C23" t="str">
            <v>01</v>
          </cell>
          <cell r="D23">
            <v>187938</v>
          </cell>
          <cell r="E23">
            <v>39630</v>
          </cell>
          <cell r="F23">
            <v>39630</v>
          </cell>
          <cell r="G23">
            <v>39630</v>
          </cell>
          <cell r="H23">
            <v>1</v>
          </cell>
          <cell r="I23">
            <v>39630</v>
          </cell>
          <cell r="J23">
            <v>39630</v>
          </cell>
          <cell r="K23">
            <v>39660.564085648148</v>
          </cell>
          <cell r="L23" t="str">
            <v>Y</v>
          </cell>
          <cell r="M23" t="str">
            <v>C038</v>
          </cell>
          <cell r="N23">
            <v>188027</v>
          </cell>
          <cell r="O23" t="str">
            <v>N</v>
          </cell>
          <cell r="P23" t="str">
            <v>N</v>
          </cell>
          <cell r="Q23" t="str">
            <v>52</v>
          </cell>
          <cell r="R23" t="str">
            <v>RU</v>
          </cell>
        </row>
        <row r="24">
          <cell r="A24" t="str">
            <v>06585461029-040</v>
          </cell>
          <cell r="B24" t="str">
            <v>06585461029</v>
          </cell>
          <cell r="C24" t="str">
            <v>01</v>
          </cell>
          <cell r="D24">
            <v>188020</v>
          </cell>
          <cell r="E24">
            <v>39612</v>
          </cell>
          <cell r="F24">
            <v>39612</v>
          </cell>
          <cell r="G24">
            <v>39630</v>
          </cell>
          <cell r="H24">
            <v>1</v>
          </cell>
          <cell r="I24">
            <v>39612</v>
          </cell>
          <cell r="J24">
            <v>39612</v>
          </cell>
          <cell r="K24">
            <v>39660.547048611108</v>
          </cell>
          <cell r="L24" t="str">
            <v>Y</v>
          </cell>
          <cell r="M24" t="str">
            <v>C040</v>
          </cell>
          <cell r="N24">
            <v>188020</v>
          </cell>
          <cell r="O24" t="str">
            <v>N</v>
          </cell>
          <cell r="P24" t="str">
            <v>N</v>
          </cell>
          <cell r="Q24" t="str">
            <v>61</v>
          </cell>
          <cell r="R24" t="str">
            <v>RU</v>
          </cell>
        </row>
        <row r="25">
          <cell r="A25" t="str">
            <v>06585461029-040</v>
          </cell>
          <cell r="B25" t="str">
            <v>06585461029</v>
          </cell>
          <cell r="C25" t="str">
            <v>01</v>
          </cell>
          <cell r="D25">
            <v>188020</v>
          </cell>
          <cell r="E25">
            <v>39612</v>
          </cell>
          <cell r="F25">
            <v>39612</v>
          </cell>
          <cell r="G25">
            <v>39630</v>
          </cell>
          <cell r="H25">
            <v>2</v>
          </cell>
          <cell r="I25">
            <v>39612</v>
          </cell>
          <cell r="J25">
            <v>39612</v>
          </cell>
          <cell r="K25">
            <v>39660.547048611108</v>
          </cell>
          <cell r="L25" t="str">
            <v>Y</v>
          </cell>
          <cell r="M25" t="str">
            <v>C040</v>
          </cell>
          <cell r="N25">
            <v>188020</v>
          </cell>
          <cell r="O25" t="str">
            <v>N</v>
          </cell>
          <cell r="P25" t="str">
            <v>N</v>
          </cell>
          <cell r="Q25" t="str">
            <v>61</v>
          </cell>
          <cell r="R25" t="str">
            <v>RU</v>
          </cell>
        </row>
        <row r="26">
          <cell r="A26" t="str">
            <v>08585552701-035</v>
          </cell>
          <cell r="B26" t="str">
            <v>08585552701</v>
          </cell>
          <cell r="C26" t="str">
            <v>01</v>
          </cell>
          <cell r="D26">
            <v>188054</v>
          </cell>
          <cell r="E26">
            <v>39660</v>
          </cell>
          <cell r="F26">
            <v>39660</v>
          </cell>
          <cell r="G26">
            <v>39630</v>
          </cell>
          <cell r="H26">
            <v>1</v>
          </cell>
          <cell r="I26">
            <v>39660</v>
          </cell>
          <cell r="J26">
            <v>39660</v>
          </cell>
          <cell r="K26">
            <v>39665.344039351854</v>
          </cell>
          <cell r="L26" t="str">
            <v>Y</v>
          </cell>
          <cell r="M26" t="str">
            <v>C035</v>
          </cell>
          <cell r="N26">
            <v>188223</v>
          </cell>
          <cell r="O26" t="str">
            <v>N</v>
          </cell>
          <cell r="P26" t="str">
            <v>N</v>
          </cell>
          <cell r="Q26" t="str">
            <v>52</v>
          </cell>
          <cell r="R26" t="str">
            <v>RU</v>
          </cell>
        </row>
        <row r="27">
          <cell r="A27" t="str">
            <v>08585552701-038</v>
          </cell>
          <cell r="B27" t="str">
            <v>08585552701</v>
          </cell>
          <cell r="C27" t="str">
            <v>01</v>
          </cell>
          <cell r="D27">
            <v>188055</v>
          </cell>
          <cell r="E27">
            <v>39660</v>
          </cell>
          <cell r="F27">
            <v>39660</v>
          </cell>
          <cell r="G27">
            <v>39630</v>
          </cell>
          <cell r="H27">
            <v>1</v>
          </cell>
          <cell r="I27">
            <v>39660</v>
          </cell>
          <cell r="J27">
            <v>39660</v>
          </cell>
          <cell r="K27">
            <v>39665.361909722225</v>
          </cell>
          <cell r="L27" t="str">
            <v>Y</v>
          </cell>
          <cell r="M27" t="str">
            <v>C038</v>
          </cell>
          <cell r="N27">
            <v>188226</v>
          </cell>
          <cell r="O27" t="str">
            <v>N</v>
          </cell>
          <cell r="P27" t="str">
            <v>N</v>
          </cell>
          <cell r="Q27" t="str">
            <v>52</v>
          </cell>
          <cell r="R27" t="str">
            <v>RU</v>
          </cell>
        </row>
        <row r="28">
          <cell r="A28" t="str">
            <v>06585551014-035</v>
          </cell>
          <cell r="B28" t="str">
            <v>06585551014</v>
          </cell>
          <cell r="C28" t="str">
            <v>01</v>
          </cell>
          <cell r="D28">
            <v>188574</v>
          </cell>
          <cell r="E28">
            <v>39539</v>
          </cell>
          <cell r="F28">
            <v>39539</v>
          </cell>
          <cell r="G28">
            <v>39661</v>
          </cell>
          <cell r="H28">
            <v>1</v>
          </cell>
          <cell r="I28">
            <v>39539</v>
          </cell>
          <cell r="J28">
            <v>39539</v>
          </cell>
          <cell r="K28">
            <v>39679.384293981479</v>
          </cell>
          <cell r="L28" t="str">
            <v>Y</v>
          </cell>
          <cell r="M28" t="str">
            <v>C035</v>
          </cell>
          <cell r="N28">
            <v>188574</v>
          </cell>
          <cell r="O28" t="str">
            <v>Y</v>
          </cell>
          <cell r="P28" t="str">
            <v>Y</v>
          </cell>
          <cell r="Q28" t="str">
            <v>51</v>
          </cell>
          <cell r="R28" t="str">
            <v>RU</v>
          </cell>
        </row>
        <row r="29">
          <cell r="A29" t="str">
            <v>07585751703-035</v>
          </cell>
          <cell r="B29" t="str">
            <v>07585751703</v>
          </cell>
          <cell r="C29" t="str">
            <v>01</v>
          </cell>
          <cell r="D29">
            <v>188575</v>
          </cell>
          <cell r="E29">
            <v>39531</v>
          </cell>
          <cell r="F29">
            <v>39531</v>
          </cell>
          <cell r="G29">
            <v>39661</v>
          </cell>
          <cell r="H29">
            <v>1</v>
          </cell>
          <cell r="I29">
            <v>39531</v>
          </cell>
          <cell r="J29">
            <v>39531</v>
          </cell>
          <cell r="K29">
            <v>39679.385428240741</v>
          </cell>
          <cell r="L29" t="str">
            <v>Y</v>
          </cell>
          <cell r="M29" t="str">
            <v>C035</v>
          </cell>
          <cell r="N29">
            <v>188575</v>
          </cell>
          <cell r="O29" t="str">
            <v>N</v>
          </cell>
          <cell r="P29" t="str">
            <v>N</v>
          </cell>
          <cell r="Q29" t="str">
            <v>51</v>
          </cell>
          <cell r="R29" t="str">
            <v>RU</v>
          </cell>
        </row>
        <row r="30">
          <cell r="A30" t="str">
            <v>08585552700-035</v>
          </cell>
          <cell r="B30" t="str">
            <v>08585552700</v>
          </cell>
          <cell r="C30" t="str">
            <v>01</v>
          </cell>
          <cell r="D30">
            <v>188576</v>
          </cell>
          <cell r="E30">
            <v>39622</v>
          </cell>
          <cell r="F30">
            <v>39622</v>
          </cell>
          <cell r="G30">
            <v>39661</v>
          </cell>
          <cell r="H30">
            <v>1</v>
          </cell>
          <cell r="I30">
            <v>39622</v>
          </cell>
          <cell r="J30">
            <v>39622</v>
          </cell>
          <cell r="K30">
            <v>39679.386134259257</v>
          </cell>
          <cell r="L30" t="str">
            <v>Y</v>
          </cell>
          <cell r="M30" t="str">
            <v>C035</v>
          </cell>
          <cell r="N30">
            <v>188576</v>
          </cell>
          <cell r="O30" t="str">
            <v>N</v>
          </cell>
          <cell r="P30" t="str">
            <v>N</v>
          </cell>
          <cell r="Q30" t="str">
            <v>52</v>
          </cell>
          <cell r="R30" t="str">
            <v>RU</v>
          </cell>
        </row>
        <row r="31">
          <cell r="A31" t="str">
            <v>06585751702-035</v>
          </cell>
          <cell r="B31" t="str">
            <v>06585751702</v>
          </cell>
          <cell r="C31" t="str">
            <v>01</v>
          </cell>
          <cell r="D31">
            <v>191841</v>
          </cell>
          <cell r="E31">
            <v>39539</v>
          </cell>
          <cell r="F31">
            <v>39539</v>
          </cell>
          <cell r="G31">
            <v>39783</v>
          </cell>
          <cell r="H31">
            <v>2</v>
          </cell>
          <cell r="I31">
            <v>39539</v>
          </cell>
          <cell r="J31">
            <v>39539</v>
          </cell>
          <cell r="K31">
            <v>39794.357847222222</v>
          </cell>
          <cell r="L31" t="str">
            <v>Y</v>
          </cell>
          <cell r="M31" t="str">
            <v>C035</v>
          </cell>
          <cell r="N31">
            <v>191841</v>
          </cell>
          <cell r="O31" t="str">
            <v>N</v>
          </cell>
          <cell r="P31" t="str">
            <v>N</v>
          </cell>
          <cell r="Q31" t="str">
            <v>51</v>
          </cell>
          <cell r="R31" t="str">
            <v>RU</v>
          </cell>
        </row>
        <row r="32">
          <cell r="A32" t="str">
            <v>06585751702-035</v>
          </cell>
          <cell r="B32" t="str">
            <v>06585751702</v>
          </cell>
          <cell r="C32" t="str">
            <v>01</v>
          </cell>
          <cell r="D32">
            <v>191841</v>
          </cell>
          <cell r="E32">
            <v>39539</v>
          </cell>
          <cell r="F32">
            <v>39539</v>
          </cell>
          <cell r="G32">
            <v>39783</v>
          </cell>
          <cell r="H32">
            <v>3</v>
          </cell>
          <cell r="I32">
            <v>39539</v>
          </cell>
          <cell r="J32">
            <v>39539</v>
          </cell>
          <cell r="K32">
            <v>39794.357847222222</v>
          </cell>
          <cell r="L32" t="str">
            <v>Y</v>
          </cell>
          <cell r="M32" t="str">
            <v>C035</v>
          </cell>
          <cell r="N32">
            <v>191841</v>
          </cell>
          <cell r="O32" t="str">
            <v>N</v>
          </cell>
          <cell r="P32" t="str">
            <v>N</v>
          </cell>
          <cell r="Q32" t="str">
            <v>51</v>
          </cell>
          <cell r="R32" t="str">
            <v>RU</v>
          </cell>
        </row>
        <row r="33">
          <cell r="A33" t="str">
            <v>06585751702-035</v>
          </cell>
          <cell r="B33" t="str">
            <v>06585751702</v>
          </cell>
          <cell r="C33" t="str">
            <v>01</v>
          </cell>
          <cell r="D33">
            <v>191841</v>
          </cell>
          <cell r="E33">
            <v>39539</v>
          </cell>
          <cell r="F33">
            <v>39539</v>
          </cell>
          <cell r="G33">
            <v>39783</v>
          </cell>
          <cell r="H33">
            <v>4</v>
          </cell>
          <cell r="I33">
            <v>39539</v>
          </cell>
          <cell r="J33">
            <v>39539</v>
          </cell>
          <cell r="K33">
            <v>39794.357847222222</v>
          </cell>
          <cell r="L33" t="str">
            <v>Y</v>
          </cell>
          <cell r="M33" t="str">
            <v>C035</v>
          </cell>
          <cell r="N33">
            <v>191841</v>
          </cell>
          <cell r="O33" t="str">
            <v>N</v>
          </cell>
          <cell r="P33" t="str">
            <v>N</v>
          </cell>
          <cell r="Q33" t="str">
            <v>51</v>
          </cell>
          <cell r="R33" t="str">
            <v>RU</v>
          </cell>
        </row>
        <row r="34">
          <cell r="A34" t="str">
            <v>08585752703-035</v>
          </cell>
          <cell r="B34" t="str">
            <v>08585752703</v>
          </cell>
          <cell r="C34" t="str">
            <v>01</v>
          </cell>
          <cell r="D34">
            <v>192286</v>
          </cell>
          <cell r="E34">
            <v>39791</v>
          </cell>
          <cell r="F34">
            <v>39791</v>
          </cell>
          <cell r="G34">
            <v>39783</v>
          </cell>
          <cell r="H34">
            <v>1</v>
          </cell>
          <cell r="I34">
            <v>39791</v>
          </cell>
          <cell r="J34">
            <v>39791</v>
          </cell>
          <cell r="K34">
            <v>39808.373159722221</v>
          </cell>
          <cell r="L34" t="str">
            <v>Y</v>
          </cell>
          <cell r="M34" t="str">
            <v>C035</v>
          </cell>
          <cell r="N34">
            <v>192328</v>
          </cell>
          <cell r="O34" t="str">
            <v>N</v>
          </cell>
          <cell r="P34" t="str">
            <v>N</v>
          </cell>
          <cell r="Q34" t="str">
            <v>52</v>
          </cell>
          <cell r="R34" t="str">
            <v>IS</v>
          </cell>
        </row>
        <row r="35">
          <cell r="A35" t="str">
            <v>08585752703-038</v>
          </cell>
          <cell r="B35" t="str">
            <v>08585752703</v>
          </cell>
          <cell r="C35" t="str">
            <v>01</v>
          </cell>
          <cell r="D35">
            <v>192287</v>
          </cell>
          <cell r="E35">
            <v>39791</v>
          </cell>
          <cell r="F35">
            <v>39791</v>
          </cell>
          <cell r="G35">
            <v>39783</v>
          </cell>
          <cell r="H35">
            <v>1</v>
          </cell>
          <cell r="I35">
            <v>39791</v>
          </cell>
          <cell r="J35">
            <v>39791</v>
          </cell>
          <cell r="K35">
            <v>39808.373703703706</v>
          </cell>
          <cell r="L35" t="str">
            <v>Y</v>
          </cell>
          <cell r="M35" t="str">
            <v>C038</v>
          </cell>
          <cell r="N35">
            <v>192329</v>
          </cell>
          <cell r="O35" t="str">
            <v>N</v>
          </cell>
          <cell r="P35" t="str">
            <v>N</v>
          </cell>
          <cell r="Q35" t="str">
            <v>52</v>
          </cell>
          <cell r="R35" t="str">
            <v>IS</v>
          </cell>
        </row>
        <row r="36">
          <cell r="A36" t="str">
            <v>08585552703-035</v>
          </cell>
          <cell r="B36" t="str">
            <v>08585552703</v>
          </cell>
          <cell r="C36" t="str">
            <v>01</v>
          </cell>
          <cell r="D36">
            <v>194782</v>
          </cell>
          <cell r="E36">
            <v>39839</v>
          </cell>
          <cell r="F36">
            <v>39839</v>
          </cell>
          <cell r="G36">
            <v>39934</v>
          </cell>
          <cell r="H36">
            <v>1</v>
          </cell>
          <cell r="I36">
            <v>39839</v>
          </cell>
          <cell r="J36">
            <v>39839</v>
          </cell>
          <cell r="K36">
            <v>39944.396273148152</v>
          </cell>
          <cell r="L36" t="str">
            <v>Y</v>
          </cell>
          <cell r="M36" t="str">
            <v>C035</v>
          </cell>
          <cell r="N36">
            <v>195959</v>
          </cell>
          <cell r="O36" t="str">
            <v>N</v>
          </cell>
          <cell r="P36" t="str">
            <v>N</v>
          </cell>
          <cell r="Q36" t="str">
            <v>52</v>
          </cell>
          <cell r="R36" t="str">
            <v>IS</v>
          </cell>
        </row>
        <row r="37">
          <cell r="A37" t="str">
            <v>08585552703-038</v>
          </cell>
          <cell r="B37" t="str">
            <v>08585552703</v>
          </cell>
          <cell r="C37" t="str">
            <v>01</v>
          </cell>
          <cell r="D37">
            <v>194783</v>
          </cell>
          <cell r="E37">
            <v>39839</v>
          </cell>
          <cell r="F37">
            <v>39839</v>
          </cell>
          <cell r="G37">
            <v>39934</v>
          </cell>
          <cell r="H37">
            <v>1</v>
          </cell>
          <cell r="I37">
            <v>39839</v>
          </cell>
          <cell r="J37">
            <v>39839</v>
          </cell>
          <cell r="K37">
            <v>39944.336944444447</v>
          </cell>
          <cell r="L37" t="str">
            <v>Y</v>
          </cell>
          <cell r="M37" t="str">
            <v>C038</v>
          </cell>
          <cell r="N37">
            <v>195951</v>
          </cell>
          <cell r="O37" t="str">
            <v>N</v>
          </cell>
          <cell r="P37" t="str">
            <v>N</v>
          </cell>
          <cell r="Q37" t="str">
            <v>52</v>
          </cell>
          <cell r="R37" t="str">
            <v>IS</v>
          </cell>
        </row>
        <row r="38">
          <cell r="A38" t="str">
            <v>08585752706-035</v>
          </cell>
          <cell r="B38" t="str">
            <v>08585752706</v>
          </cell>
          <cell r="C38" t="str">
            <v>01</v>
          </cell>
          <cell r="D38">
            <v>194801</v>
          </cell>
          <cell r="E38">
            <v>39811</v>
          </cell>
          <cell r="F38">
            <v>39811</v>
          </cell>
          <cell r="G38">
            <v>39873</v>
          </cell>
          <cell r="H38">
            <v>1</v>
          </cell>
          <cell r="I38">
            <v>39811</v>
          </cell>
          <cell r="J38">
            <v>39811</v>
          </cell>
          <cell r="K38">
            <v>39906.638692129629</v>
          </cell>
          <cell r="L38" t="str">
            <v>Y</v>
          </cell>
          <cell r="M38" t="str">
            <v>C035</v>
          </cell>
          <cell r="N38">
            <v>194805</v>
          </cell>
          <cell r="O38" t="str">
            <v>N</v>
          </cell>
          <cell r="P38" t="str">
            <v>N</v>
          </cell>
          <cell r="Q38" t="str">
            <v>52</v>
          </cell>
          <cell r="R38" t="str">
            <v>IS</v>
          </cell>
        </row>
        <row r="39">
          <cell r="A39" t="str">
            <v>08585752706-038</v>
          </cell>
          <cell r="B39" t="str">
            <v>08585752706</v>
          </cell>
          <cell r="C39" t="str">
            <v>01</v>
          </cell>
          <cell r="D39">
            <v>194802</v>
          </cell>
          <cell r="E39">
            <v>39811</v>
          </cell>
          <cell r="F39">
            <v>39811</v>
          </cell>
          <cell r="G39">
            <v>39934</v>
          </cell>
          <cell r="H39">
            <v>1</v>
          </cell>
          <cell r="I39">
            <v>39811</v>
          </cell>
          <cell r="J39">
            <v>39811</v>
          </cell>
          <cell r="K39">
            <v>39960.489421296297</v>
          </cell>
          <cell r="L39" t="str">
            <v>Y</v>
          </cell>
          <cell r="M39" t="str">
            <v>C038</v>
          </cell>
          <cell r="N39">
            <v>196250</v>
          </cell>
          <cell r="O39" t="str">
            <v>N</v>
          </cell>
          <cell r="P39" t="str">
            <v>N</v>
          </cell>
          <cell r="Q39" t="str">
            <v>52</v>
          </cell>
          <cell r="R39" t="str">
            <v>IS</v>
          </cell>
        </row>
        <row r="40">
          <cell r="A40" t="str">
            <v>08585552703-035</v>
          </cell>
          <cell r="B40" t="str">
            <v>08585552703</v>
          </cell>
          <cell r="C40" t="str">
            <v>01</v>
          </cell>
          <cell r="D40">
            <v>195957</v>
          </cell>
          <cell r="E40">
            <v>39839</v>
          </cell>
          <cell r="F40">
            <v>39839</v>
          </cell>
          <cell r="G40">
            <v>39934</v>
          </cell>
          <cell r="H40">
            <v>1</v>
          </cell>
          <cell r="I40">
            <v>39839</v>
          </cell>
          <cell r="J40">
            <v>39839</v>
          </cell>
          <cell r="K40">
            <v>39944.396273148152</v>
          </cell>
          <cell r="L40" t="str">
            <v>Y</v>
          </cell>
          <cell r="M40" t="str">
            <v>C035</v>
          </cell>
          <cell r="N40">
            <v>195957</v>
          </cell>
          <cell r="O40" t="str">
            <v>N</v>
          </cell>
          <cell r="P40" t="str">
            <v>N</v>
          </cell>
          <cell r="Q40" t="str">
            <v>52</v>
          </cell>
          <cell r="R40" t="str">
            <v>IS</v>
          </cell>
        </row>
        <row r="41">
          <cell r="A41" t="str">
            <v>08585752707-038</v>
          </cell>
          <cell r="B41" t="str">
            <v>08585752707</v>
          </cell>
          <cell r="C41" t="str">
            <v>01</v>
          </cell>
          <cell r="D41">
            <v>198970</v>
          </cell>
          <cell r="E41">
            <v>39965</v>
          </cell>
          <cell r="F41">
            <v>39965</v>
          </cell>
          <cell r="G41">
            <v>39965</v>
          </cell>
          <cell r="H41">
            <v>1</v>
          </cell>
          <cell r="I41">
            <v>39965</v>
          </cell>
          <cell r="J41">
            <v>39965</v>
          </cell>
          <cell r="K41">
            <v>39994.48609953704</v>
          </cell>
          <cell r="L41" t="str">
            <v>Y</v>
          </cell>
          <cell r="M41" t="str">
            <v>C038</v>
          </cell>
          <cell r="N41">
            <v>200505</v>
          </cell>
          <cell r="O41" t="str">
            <v>N</v>
          </cell>
          <cell r="P41" t="str">
            <v>N</v>
          </cell>
          <cell r="Q41" t="str">
            <v>52</v>
          </cell>
          <cell r="R41" t="str">
            <v>IS</v>
          </cell>
        </row>
      </sheetData>
      <sheetData sheetId="8">
        <row r="1">
          <cell r="A1" t="str">
            <v>BUS_MO_L</v>
          </cell>
          <cell r="B1" t="str">
            <v>EFF_DTE_L</v>
          </cell>
          <cell r="C1" t="str">
            <v>INTRNL_CO_ID_C</v>
          </cell>
          <cell r="D1" t="str">
            <v>BUS_ID_C</v>
          </cell>
          <cell r="E1" t="str">
            <v>AFUDC_ANL_DBT_RT_F</v>
          </cell>
          <cell r="F1" t="str">
            <v>AFUDC_ANL_EQT_RT_F</v>
          </cell>
        </row>
        <row r="2">
          <cell r="A2">
            <v>39965</v>
          </cell>
          <cell r="B2">
            <v>39965</v>
          </cell>
          <cell r="C2" t="str">
            <v>01</v>
          </cell>
          <cell r="D2" t="str">
            <v>G</v>
          </cell>
          <cell r="E2">
            <v>1.1999999999999999E-3</v>
          </cell>
          <cell r="F2">
            <v>1.1999999999999999E-3</v>
          </cell>
        </row>
        <row r="3">
          <cell r="A3">
            <v>39934</v>
          </cell>
          <cell r="B3">
            <v>39934</v>
          </cell>
          <cell r="C3" t="str">
            <v>01</v>
          </cell>
          <cell r="D3" t="str">
            <v>G</v>
          </cell>
          <cell r="E3">
            <v>1.1000000000000001E-3</v>
          </cell>
          <cell r="F3">
            <v>5.0000000000000001E-4</v>
          </cell>
        </row>
        <row r="4">
          <cell r="A4">
            <v>39904</v>
          </cell>
          <cell r="B4">
            <v>39904</v>
          </cell>
          <cell r="C4" t="str">
            <v>01</v>
          </cell>
          <cell r="D4" t="str">
            <v>G</v>
          </cell>
          <cell r="E4">
            <v>8.9999999999999998E-4</v>
          </cell>
          <cell r="F4">
            <v>0</v>
          </cell>
        </row>
        <row r="5">
          <cell r="A5">
            <v>39873</v>
          </cell>
          <cell r="B5">
            <v>39873</v>
          </cell>
          <cell r="C5" t="str">
            <v>01</v>
          </cell>
          <cell r="D5" t="str">
            <v>G</v>
          </cell>
          <cell r="E5">
            <v>1.4E-3</v>
          </cell>
          <cell r="F5">
            <v>0</v>
          </cell>
        </row>
        <row r="6">
          <cell r="A6">
            <v>39845</v>
          </cell>
          <cell r="B6">
            <v>39845</v>
          </cell>
          <cell r="C6" t="str">
            <v>01</v>
          </cell>
          <cell r="D6" t="str">
            <v>G</v>
          </cell>
          <cell r="E6">
            <v>1.5E-3</v>
          </cell>
          <cell r="F6">
            <v>0</v>
          </cell>
        </row>
        <row r="7">
          <cell r="A7">
            <v>39814</v>
          </cell>
          <cell r="B7">
            <v>39814</v>
          </cell>
          <cell r="C7" t="str">
            <v>01</v>
          </cell>
          <cell r="D7" t="str">
            <v>G</v>
          </cell>
          <cell r="E7">
            <v>3.3999999999999998E-3</v>
          </cell>
          <cell r="F7">
            <v>1.1000000000000001E-3</v>
          </cell>
        </row>
        <row r="8">
          <cell r="A8">
            <v>39783</v>
          </cell>
          <cell r="B8">
            <v>39783</v>
          </cell>
          <cell r="C8" t="str">
            <v>01</v>
          </cell>
          <cell r="D8" t="str">
            <v>G</v>
          </cell>
          <cell r="E8">
            <v>0</v>
          </cell>
          <cell r="F8">
            <v>0</v>
          </cell>
        </row>
        <row r="9">
          <cell r="A9">
            <v>39753</v>
          </cell>
          <cell r="B9">
            <v>39753</v>
          </cell>
          <cell r="C9" t="str">
            <v>01</v>
          </cell>
          <cell r="D9" t="str">
            <v>G</v>
          </cell>
          <cell r="E9">
            <v>3.0000000000000001E-3</v>
          </cell>
          <cell r="F9">
            <v>0</v>
          </cell>
        </row>
        <row r="10">
          <cell r="A10">
            <v>39722</v>
          </cell>
          <cell r="B10">
            <v>39722</v>
          </cell>
          <cell r="C10" t="str">
            <v>01</v>
          </cell>
          <cell r="D10" t="str">
            <v>G</v>
          </cell>
          <cell r="E10">
            <v>3.0999999999999999E-3</v>
          </cell>
          <cell r="F10">
            <v>2.9999999999999997E-4</v>
          </cell>
        </row>
        <row r="11">
          <cell r="A11">
            <v>39692</v>
          </cell>
          <cell r="B11">
            <v>39692</v>
          </cell>
          <cell r="C11" t="str">
            <v>01</v>
          </cell>
          <cell r="D11" t="str">
            <v>G</v>
          </cell>
          <cell r="E11">
            <v>2.5999999999999999E-3</v>
          </cell>
          <cell r="F11">
            <v>6.9999999999999999E-4</v>
          </cell>
        </row>
        <row r="12">
          <cell r="A12">
            <v>39661</v>
          </cell>
          <cell r="B12">
            <v>39661</v>
          </cell>
          <cell r="C12" t="str">
            <v>01</v>
          </cell>
          <cell r="D12" t="str">
            <v>G</v>
          </cell>
          <cell r="E12">
            <v>2.5999999999999999E-3</v>
          </cell>
          <cell r="F12">
            <v>6.9999999999999999E-4</v>
          </cell>
        </row>
        <row r="13">
          <cell r="A13">
            <v>39630</v>
          </cell>
          <cell r="B13">
            <v>39630</v>
          </cell>
          <cell r="C13" t="str">
            <v>01</v>
          </cell>
          <cell r="D13" t="str">
            <v>G</v>
          </cell>
          <cell r="E13">
            <v>2.5999999999999999E-3</v>
          </cell>
          <cell r="F13">
            <v>8.0000000000000004E-4</v>
          </cell>
        </row>
        <row r="14">
          <cell r="A14">
            <v>39600</v>
          </cell>
          <cell r="B14">
            <v>39600</v>
          </cell>
          <cell r="C14" t="str">
            <v>01</v>
          </cell>
          <cell r="D14" t="str">
            <v>G</v>
          </cell>
          <cell r="E14">
            <v>2.5999999999999999E-3</v>
          </cell>
          <cell r="F14">
            <v>1E-3</v>
          </cell>
        </row>
        <row r="15">
          <cell r="A15">
            <v>39569</v>
          </cell>
          <cell r="B15">
            <v>39569</v>
          </cell>
          <cell r="C15" t="str">
            <v>01</v>
          </cell>
          <cell r="D15" t="str">
            <v>G</v>
          </cell>
          <cell r="E15">
            <v>2.5999999999999999E-3</v>
          </cell>
          <cell r="F15">
            <v>1.1000000000000001E-3</v>
          </cell>
        </row>
        <row r="16">
          <cell r="A16">
            <v>39539</v>
          </cell>
          <cell r="B16">
            <v>39539</v>
          </cell>
          <cell r="C16" t="str">
            <v>01</v>
          </cell>
          <cell r="D16" t="str">
            <v>G</v>
          </cell>
          <cell r="E16">
            <v>2.5999999999999999E-3</v>
          </cell>
          <cell r="F16">
            <v>1.1999999999999999E-3</v>
          </cell>
        </row>
        <row r="17">
          <cell r="A17">
            <v>39508</v>
          </cell>
          <cell r="B17">
            <v>39508</v>
          </cell>
          <cell r="C17" t="str">
            <v>01</v>
          </cell>
          <cell r="D17" t="str">
            <v>G</v>
          </cell>
          <cell r="E17">
            <v>2.5999999999999999E-3</v>
          </cell>
          <cell r="F17">
            <v>1.1999999999999999E-3</v>
          </cell>
        </row>
        <row r="18">
          <cell r="A18">
            <v>39479</v>
          </cell>
          <cell r="B18">
            <v>39479</v>
          </cell>
          <cell r="C18" t="str">
            <v>01</v>
          </cell>
          <cell r="D18" t="str">
            <v>G</v>
          </cell>
          <cell r="E18">
            <v>2.7000000000000001E-3</v>
          </cell>
          <cell r="F18">
            <v>1.8E-3</v>
          </cell>
        </row>
        <row r="19">
          <cell r="A19">
            <v>39448</v>
          </cell>
          <cell r="B19">
            <v>39448</v>
          </cell>
          <cell r="C19" t="str">
            <v>01</v>
          </cell>
          <cell r="D19" t="str">
            <v>G</v>
          </cell>
          <cell r="E19">
            <v>4.5999999999999999E-3</v>
          </cell>
          <cell r="F19">
            <v>0</v>
          </cell>
        </row>
        <row r="20">
          <cell r="A20">
            <v>39417</v>
          </cell>
          <cell r="B20">
            <v>39417</v>
          </cell>
          <cell r="C20" t="str">
            <v>01</v>
          </cell>
          <cell r="D20" t="str">
            <v>G</v>
          </cell>
          <cell r="E20">
            <v>3.0630000000000002E-3</v>
          </cell>
          <cell r="F20">
            <v>0</v>
          </cell>
        </row>
        <row r="21">
          <cell r="A21">
            <v>39387</v>
          </cell>
          <cell r="B21">
            <v>39387</v>
          </cell>
          <cell r="C21" t="str">
            <v>01</v>
          </cell>
          <cell r="D21" t="str">
            <v>G</v>
          </cell>
          <cell r="E21">
            <v>4.5999999999999999E-3</v>
          </cell>
          <cell r="F21">
            <v>0</v>
          </cell>
        </row>
        <row r="22">
          <cell r="A22">
            <v>39356</v>
          </cell>
          <cell r="B22">
            <v>39356</v>
          </cell>
          <cell r="C22" t="str">
            <v>01</v>
          </cell>
          <cell r="D22" t="str">
            <v>G</v>
          </cell>
          <cell r="E22">
            <v>1.6999999999999999E-3</v>
          </cell>
          <cell r="F22">
            <v>0</v>
          </cell>
        </row>
        <row r="23">
          <cell r="A23">
            <v>39326</v>
          </cell>
          <cell r="B23">
            <v>39326</v>
          </cell>
          <cell r="C23" t="str">
            <v>01</v>
          </cell>
          <cell r="D23" t="str">
            <v>G</v>
          </cell>
          <cell r="E23">
            <v>0</v>
          </cell>
          <cell r="F23">
            <v>0</v>
          </cell>
        </row>
        <row r="24">
          <cell r="A24">
            <v>39295</v>
          </cell>
          <cell r="B24">
            <v>39295</v>
          </cell>
          <cell r="C24" t="str">
            <v>01</v>
          </cell>
          <cell r="D24" t="str">
            <v>G</v>
          </cell>
          <cell r="E24">
            <v>5.1000000000000004E-3</v>
          </cell>
          <cell r="F24">
            <v>0</v>
          </cell>
        </row>
        <row r="25">
          <cell r="A25">
            <v>39264</v>
          </cell>
          <cell r="B25">
            <v>39264</v>
          </cell>
          <cell r="C25" t="str">
            <v>01</v>
          </cell>
          <cell r="D25" t="str">
            <v>G</v>
          </cell>
          <cell r="E25">
            <v>4.8999999999999998E-3</v>
          </cell>
          <cell r="F25">
            <v>0</v>
          </cell>
        </row>
        <row r="26">
          <cell r="A26">
            <v>39234</v>
          </cell>
          <cell r="B26">
            <v>39234</v>
          </cell>
          <cell r="C26" t="str">
            <v>01</v>
          </cell>
          <cell r="D26" t="str">
            <v>G</v>
          </cell>
          <cell r="E26">
            <v>5.1000000000000004E-3</v>
          </cell>
          <cell r="F26">
            <v>0</v>
          </cell>
        </row>
        <row r="27">
          <cell r="A27">
            <v>39203</v>
          </cell>
          <cell r="B27">
            <v>39203</v>
          </cell>
          <cell r="C27" t="str">
            <v>01</v>
          </cell>
          <cell r="D27" t="str">
            <v>G</v>
          </cell>
          <cell r="E27">
            <v>5.1999999999999998E-3</v>
          </cell>
          <cell r="F27">
            <v>0</v>
          </cell>
        </row>
        <row r="28">
          <cell r="A28">
            <v>39173</v>
          </cell>
          <cell r="B28">
            <v>39173</v>
          </cell>
          <cell r="C28" t="str">
            <v>01</v>
          </cell>
          <cell r="D28" t="str">
            <v>G</v>
          </cell>
          <cell r="E28">
            <v>5.0000000000000001E-3</v>
          </cell>
          <cell r="F28">
            <v>0</v>
          </cell>
        </row>
        <row r="29">
          <cell r="A29">
            <v>39142</v>
          </cell>
          <cell r="B29">
            <v>39142</v>
          </cell>
          <cell r="C29" t="str">
            <v>01</v>
          </cell>
          <cell r="D29" t="str">
            <v>G</v>
          </cell>
          <cell r="E29">
            <v>4.7000000000000002E-3</v>
          </cell>
          <cell r="F29">
            <v>0</v>
          </cell>
        </row>
        <row r="30">
          <cell r="A30">
            <v>39114</v>
          </cell>
          <cell r="B30">
            <v>39114</v>
          </cell>
          <cell r="C30" t="str">
            <v>01</v>
          </cell>
          <cell r="D30" t="str">
            <v>G</v>
          </cell>
          <cell r="E30">
            <v>3.3999999999999998E-3</v>
          </cell>
          <cell r="F30">
            <v>2E-3</v>
          </cell>
        </row>
        <row r="31">
          <cell r="A31">
            <v>39083</v>
          </cell>
          <cell r="B31">
            <v>39083</v>
          </cell>
          <cell r="C31" t="str">
            <v>01</v>
          </cell>
          <cell r="D31" t="str">
            <v>G</v>
          </cell>
          <cell r="E31">
            <v>3.2000000000000002E-3</v>
          </cell>
          <cell r="F31">
            <v>2.0999999999999999E-3</v>
          </cell>
        </row>
        <row r="32">
          <cell r="A32">
            <v>39052</v>
          </cell>
          <cell r="B32">
            <v>39052</v>
          </cell>
          <cell r="C32" t="str">
            <v>01</v>
          </cell>
          <cell r="D32" t="str">
            <v>G</v>
          </cell>
          <cell r="E32">
            <v>3.2000000000000002E-3</v>
          </cell>
          <cell r="F32">
            <v>2.0999999999999999E-3</v>
          </cell>
        </row>
        <row r="33">
          <cell r="A33">
            <v>39022</v>
          </cell>
          <cell r="B33">
            <v>39022</v>
          </cell>
          <cell r="C33" t="str">
            <v>01</v>
          </cell>
          <cell r="D33" t="str">
            <v>G</v>
          </cell>
          <cell r="E33">
            <v>3.3E-3</v>
          </cell>
          <cell r="F33">
            <v>2.0999999999999999E-3</v>
          </cell>
        </row>
        <row r="34">
          <cell r="A34">
            <v>38991</v>
          </cell>
          <cell r="B34">
            <v>38991</v>
          </cell>
          <cell r="C34" t="str">
            <v>01</v>
          </cell>
          <cell r="D34" t="str">
            <v>G</v>
          </cell>
          <cell r="E34">
            <v>3.3999999999999998E-3</v>
          </cell>
          <cell r="F34">
            <v>2.0999999999999999E-3</v>
          </cell>
        </row>
        <row r="35">
          <cell r="A35">
            <v>38961</v>
          </cell>
          <cell r="B35">
            <v>38961</v>
          </cell>
          <cell r="C35" t="str">
            <v>01</v>
          </cell>
          <cell r="D35" t="str">
            <v>G</v>
          </cell>
          <cell r="E35">
            <v>3.2000000000000002E-3</v>
          </cell>
          <cell r="F35">
            <v>2.3999999999999998E-3</v>
          </cell>
        </row>
        <row r="36">
          <cell r="A36">
            <v>38930</v>
          </cell>
          <cell r="B36">
            <v>38930</v>
          </cell>
          <cell r="C36" t="str">
            <v>01</v>
          </cell>
          <cell r="D36" t="str">
            <v>G</v>
          </cell>
          <cell r="E36">
            <v>3.0999999999999999E-3</v>
          </cell>
          <cell r="F36">
            <v>2.7000000000000001E-3</v>
          </cell>
        </row>
        <row r="37">
          <cell r="A37">
            <v>38899</v>
          </cell>
          <cell r="B37">
            <v>38899</v>
          </cell>
          <cell r="C37" t="str">
            <v>01</v>
          </cell>
          <cell r="D37" t="str">
            <v>G</v>
          </cell>
          <cell r="E37">
            <v>3.3E-3</v>
          </cell>
          <cell r="F37">
            <v>2.3E-3</v>
          </cell>
        </row>
        <row r="38">
          <cell r="A38">
            <v>38869</v>
          </cell>
          <cell r="B38">
            <v>38869</v>
          </cell>
          <cell r="C38" t="str">
            <v>01</v>
          </cell>
          <cell r="D38" t="str">
            <v>G</v>
          </cell>
          <cell r="E38">
            <v>3.3E-3</v>
          </cell>
          <cell r="F38">
            <v>2.2000000000000001E-3</v>
          </cell>
        </row>
        <row r="39">
          <cell r="A39">
            <v>38838</v>
          </cell>
          <cell r="B39">
            <v>38838</v>
          </cell>
          <cell r="C39" t="str">
            <v>01</v>
          </cell>
          <cell r="D39" t="str">
            <v>G</v>
          </cell>
          <cell r="E39">
            <v>3.0999999999999999E-3</v>
          </cell>
          <cell r="F39">
            <v>2.5000000000000001E-3</v>
          </cell>
        </row>
        <row r="40">
          <cell r="A40">
            <v>38808</v>
          </cell>
          <cell r="B40">
            <v>38808</v>
          </cell>
          <cell r="C40" t="str">
            <v>01</v>
          </cell>
          <cell r="D40" t="str">
            <v>G</v>
          </cell>
          <cell r="E40">
            <v>3.8E-3</v>
          </cell>
          <cell r="F40">
            <v>8.9999999999999998E-4</v>
          </cell>
        </row>
        <row r="41">
          <cell r="A41">
            <v>38777</v>
          </cell>
          <cell r="B41">
            <v>38777</v>
          </cell>
          <cell r="C41" t="str">
            <v>01</v>
          </cell>
          <cell r="D41" t="str">
            <v>G</v>
          </cell>
          <cell r="E41">
            <v>3.0000000000000001E-3</v>
          </cell>
          <cell r="F41">
            <v>2.5000000000000001E-3</v>
          </cell>
        </row>
        <row r="42">
          <cell r="A42">
            <v>38749</v>
          </cell>
          <cell r="B42">
            <v>38749</v>
          </cell>
          <cell r="C42" t="str">
            <v>01</v>
          </cell>
          <cell r="D42" t="str">
            <v>G</v>
          </cell>
          <cell r="E42">
            <v>2.8999999999999998E-3</v>
          </cell>
          <cell r="F42">
            <v>2.5000000000000001E-3</v>
          </cell>
        </row>
        <row r="43">
          <cell r="A43">
            <v>38718</v>
          </cell>
          <cell r="B43">
            <v>38718</v>
          </cell>
          <cell r="C43" t="str">
            <v>01</v>
          </cell>
          <cell r="D43" t="str">
            <v>G</v>
          </cell>
          <cell r="E43">
            <v>2.5999999999999999E-3</v>
          </cell>
          <cell r="F43">
            <v>3.5999999999999999E-3</v>
          </cell>
        </row>
        <row r="44">
          <cell r="A44">
            <v>38687</v>
          </cell>
          <cell r="B44">
            <v>38687</v>
          </cell>
          <cell r="C44" t="str">
            <v>01</v>
          </cell>
          <cell r="D44" t="str">
            <v>G</v>
          </cell>
          <cell r="E44">
            <v>2.3999999999999998E-3</v>
          </cell>
          <cell r="F44">
            <v>4.4999999999999997E-3</v>
          </cell>
        </row>
        <row r="45">
          <cell r="A45">
            <v>38657</v>
          </cell>
          <cell r="B45">
            <v>38657</v>
          </cell>
          <cell r="C45" t="str">
            <v>01</v>
          </cell>
          <cell r="D45" t="str">
            <v>G</v>
          </cell>
          <cell r="E45">
            <v>3.3E-3</v>
          </cell>
          <cell r="F45">
            <v>0</v>
          </cell>
        </row>
        <row r="46">
          <cell r="A46">
            <v>38626</v>
          </cell>
          <cell r="B46">
            <v>38626</v>
          </cell>
          <cell r="C46" t="str">
            <v>01</v>
          </cell>
          <cell r="D46" t="str">
            <v>G</v>
          </cell>
          <cell r="E46">
            <v>3.0000000000000001E-3</v>
          </cell>
          <cell r="F46">
            <v>0</v>
          </cell>
        </row>
        <row r="47">
          <cell r="A47">
            <v>38596</v>
          </cell>
          <cell r="B47">
            <v>38596</v>
          </cell>
          <cell r="C47" t="str">
            <v>01</v>
          </cell>
          <cell r="D47" t="str">
            <v>G</v>
          </cell>
          <cell r="E47">
            <v>3.0000000000000001E-3</v>
          </cell>
          <cell r="F47">
            <v>0</v>
          </cell>
        </row>
        <row r="48">
          <cell r="A48">
            <v>38565</v>
          </cell>
          <cell r="B48">
            <v>38565</v>
          </cell>
          <cell r="C48" t="str">
            <v>01</v>
          </cell>
          <cell r="D48" t="str">
            <v>G</v>
          </cell>
          <cell r="E48">
            <v>3.0000000000000001E-3</v>
          </cell>
          <cell r="F48">
            <v>0</v>
          </cell>
        </row>
        <row r="49">
          <cell r="A49">
            <v>38534</v>
          </cell>
          <cell r="B49">
            <v>38534</v>
          </cell>
          <cell r="C49" t="str">
            <v>01</v>
          </cell>
          <cell r="D49" t="str">
            <v>G</v>
          </cell>
          <cell r="E49">
            <v>3.2000000000000002E-3</v>
          </cell>
          <cell r="F49">
            <v>0</v>
          </cell>
        </row>
        <row r="50">
          <cell r="A50">
            <v>38504</v>
          </cell>
          <cell r="B50">
            <v>38504</v>
          </cell>
          <cell r="C50" t="str">
            <v>01</v>
          </cell>
          <cell r="D50" t="str">
            <v>G</v>
          </cell>
          <cell r="E50">
            <v>3.0999999999999999E-3</v>
          </cell>
          <cell r="F50">
            <v>0</v>
          </cell>
        </row>
        <row r="51">
          <cell r="A51">
            <v>38473</v>
          </cell>
          <cell r="B51">
            <v>38473</v>
          </cell>
          <cell r="C51" t="str">
            <v>01</v>
          </cell>
          <cell r="D51" t="str">
            <v>G</v>
          </cell>
          <cell r="E51">
            <v>2.7000000000000001E-3</v>
          </cell>
          <cell r="F51">
            <v>0</v>
          </cell>
        </row>
        <row r="52">
          <cell r="A52">
            <v>38443</v>
          </cell>
          <cell r="B52">
            <v>38443</v>
          </cell>
          <cell r="C52" t="str">
            <v>01</v>
          </cell>
          <cell r="D52" t="str">
            <v>G</v>
          </cell>
          <cell r="E52">
            <v>2.0999999999999999E-3</v>
          </cell>
          <cell r="F52">
            <v>0</v>
          </cell>
        </row>
        <row r="53">
          <cell r="A53">
            <v>38412</v>
          </cell>
          <cell r="B53">
            <v>38412</v>
          </cell>
          <cell r="C53" t="str">
            <v>01</v>
          </cell>
          <cell r="D53" t="str">
            <v>G</v>
          </cell>
          <cell r="E53">
            <v>2.0999999999999999E-3</v>
          </cell>
          <cell r="F53">
            <v>0</v>
          </cell>
        </row>
        <row r="54">
          <cell r="A54">
            <v>38384</v>
          </cell>
          <cell r="B54">
            <v>38384</v>
          </cell>
          <cell r="C54" t="str">
            <v>01</v>
          </cell>
          <cell r="D54" t="str">
            <v>G</v>
          </cell>
          <cell r="E54">
            <v>2.5000000000000001E-3</v>
          </cell>
          <cell r="F54">
            <v>0</v>
          </cell>
        </row>
        <row r="55">
          <cell r="A55">
            <v>38353</v>
          </cell>
          <cell r="B55">
            <v>38353</v>
          </cell>
          <cell r="C55" t="str">
            <v>01</v>
          </cell>
          <cell r="D55" t="str">
            <v>G</v>
          </cell>
          <cell r="E55">
            <v>2.5000000000000001E-3</v>
          </cell>
          <cell r="F55">
            <v>0</v>
          </cell>
        </row>
        <row r="56">
          <cell r="A56">
            <v>38322</v>
          </cell>
          <cell r="B56">
            <v>38322</v>
          </cell>
          <cell r="C56" t="str">
            <v>01</v>
          </cell>
          <cell r="D56" t="str">
            <v>G</v>
          </cell>
          <cell r="E56">
            <v>2.0000000000000001E-4</v>
          </cell>
          <cell r="F56">
            <v>0</v>
          </cell>
        </row>
        <row r="57">
          <cell r="A57">
            <v>38292</v>
          </cell>
          <cell r="B57">
            <v>38292</v>
          </cell>
          <cell r="C57" t="str">
            <v>01</v>
          </cell>
          <cell r="D57" t="str">
            <v>G</v>
          </cell>
          <cell r="E57">
            <v>1.1999999999999999E-3</v>
          </cell>
          <cell r="F57">
            <v>0</v>
          </cell>
        </row>
        <row r="58">
          <cell r="A58">
            <v>38261</v>
          </cell>
          <cell r="B58">
            <v>38261</v>
          </cell>
          <cell r="C58" t="str">
            <v>01</v>
          </cell>
          <cell r="D58" t="str">
            <v>G</v>
          </cell>
          <cell r="E58">
            <v>1.6999999999999999E-3</v>
          </cell>
          <cell r="F58">
            <v>1.9E-3</v>
          </cell>
        </row>
        <row r="59">
          <cell r="A59">
            <v>38231</v>
          </cell>
          <cell r="B59">
            <v>38231</v>
          </cell>
          <cell r="C59" t="str">
            <v>01</v>
          </cell>
          <cell r="D59" t="str">
            <v>G</v>
          </cell>
          <cell r="E59">
            <v>1.6999999999999999E-3</v>
          </cell>
          <cell r="F59">
            <v>1.9E-3</v>
          </cell>
        </row>
        <row r="60">
          <cell r="A60">
            <v>38200</v>
          </cell>
          <cell r="B60">
            <v>38200</v>
          </cell>
          <cell r="C60" t="str">
            <v>01</v>
          </cell>
          <cell r="D60" t="str">
            <v>G</v>
          </cell>
          <cell r="E60">
            <v>1.6999999999999999E-3</v>
          </cell>
          <cell r="F60">
            <v>1.9E-3</v>
          </cell>
        </row>
        <row r="61">
          <cell r="A61">
            <v>38169</v>
          </cell>
          <cell r="B61">
            <v>38169</v>
          </cell>
          <cell r="C61" t="str">
            <v>01</v>
          </cell>
          <cell r="D61" t="str">
            <v>G</v>
          </cell>
          <cell r="E61">
            <v>1.6000000000000001E-3</v>
          </cell>
          <cell r="F61">
            <v>1.6000000000000001E-3</v>
          </cell>
        </row>
        <row r="62">
          <cell r="A62">
            <v>38139</v>
          </cell>
          <cell r="B62">
            <v>38139</v>
          </cell>
          <cell r="C62" t="str">
            <v>01</v>
          </cell>
          <cell r="D62" t="str">
            <v>G</v>
          </cell>
          <cell r="E62">
            <v>1.6000000000000001E-3</v>
          </cell>
          <cell r="F62">
            <v>1.6000000000000001E-3</v>
          </cell>
        </row>
        <row r="63">
          <cell r="A63">
            <v>38108</v>
          </cell>
          <cell r="B63">
            <v>38108</v>
          </cell>
          <cell r="C63" t="str">
            <v>01</v>
          </cell>
          <cell r="D63" t="str">
            <v>G</v>
          </cell>
          <cell r="E63">
            <v>1.6000000000000001E-3</v>
          </cell>
          <cell r="F63">
            <v>1.6000000000000001E-3</v>
          </cell>
        </row>
        <row r="64">
          <cell r="A64">
            <v>38078</v>
          </cell>
          <cell r="B64">
            <v>38078</v>
          </cell>
          <cell r="C64" t="str">
            <v>01</v>
          </cell>
          <cell r="D64" t="str">
            <v>G</v>
          </cell>
          <cell r="E64">
            <v>1.8E-3</v>
          </cell>
          <cell r="F64">
            <v>2.3E-3</v>
          </cell>
        </row>
        <row r="65">
          <cell r="A65">
            <v>38047</v>
          </cell>
          <cell r="B65">
            <v>38047</v>
          </cell>
          <cell r="C65" t="str">
            <v>01</v>
          </cell>
          <cell r="D65" t="str">
            <v>G</v>
          </cell>
          <cell r="E65">
            <v>1.8E-3</v>
          </cell>
          <cell r="F65">
            <v>2.3E-3</v>
          </cell>
        </row>
        <row r="66">
          <cell r="A66">
            <v>38018</v>
          </cell>
          <cell r="B66">
            <v>38018</v>
          </cell>
          <cell r="C66" t="str">
            <v>01</v>
          </cell>
          <cell r="D66" t="str">
            <v>G</v>
          </cell>
          <cell r="E66">
            <v>1.8E-3</v>
          </cell>
          <cell r="F66">
            <v>2.3E-3</v>
          </cell>
        </row>
        <row r="67">
          <cell r="A67">
            <v>37987</v>
          </cell>
          <cell r="B67">
            <v>37987</v>
          </cell>
          <cell r="C67" t="str">
            <v>01</v>
          </cell>
          <cell r="D67" t="str">
            <v>G</v>
          </cell>
          <cell r="E67">
            <v>2.4169999999999999E-3</v>
          </cell>
          <cell r="F67">
            <v>4.0000000000000001E-3</v>
          </cell>
        </row>
        <row r="68">
          <cell r="A68">
            <v>37956</v>
          </cell>
          <cell r="B68">
            <v>37956</v>
          </cell>
          <cell r="C68" t="str">
            <v>01</v>
          </cell>
          <cell r="D68" t="str">
            <v>G</v>
          </cell>
          <cell r="E68">
            <v>2.666E-3</v>
          </cell>
          <cell r="F68">
            <v>4.7749999999999997E-3</v>
          </cell>
        </row>
        <row r="69">
          <cell r="A69">
            <v>37926</v>
          </cell>
          <cell r="B69">
            <v>37926</v>
          </cell>
          <cell r="C69" t="str">
            <v>01</v>
          </cell>
          <cell r="D69" t="str">
            <v>G</v>
          </cell>
          <cell r="E69">
            <v>2.1329999999999999E-3</v>
          </cell>
          <cell r="F69">
            <v>3.408E-3</v>
          </cell>
        </row>
        <row r="70">
          <cell r="A70">
            <v>37895</v>
          </cell>
          <cell r="B70">
            <v>37895</v>
          </cell>
          <cell r="C70" t="str">
            <v>01</v>
          </cell>
          <cell r="D70" t="str">
            <v>G</v>
          </cell>
          <cell r="E70">
            <v>2.9399999999999999E-3</v>
          </cell>
          <cell r="F70">
            <v>4.9020000000000001E-3</v>
          </cell>
        </row>
        <row r="71">
          <cell r="A71">
            <v>37865</v>
          </cell>
          <cell r="B71">
            <v>37865</v>
          </cell>
          <cell r="C71" t="str">
            <v>01</v>
          </cell>
          <cell r="D71" t="str">
            <v>G</v>
          </cell>
          <cell r="E71">
            <v>2.9399999999999999E-3</v>
          </cell>
          <cell r="F71">
            <v>4.9020000000000001E-3</v>
          </cell>
        </row>
        <row r="72">
          <cell r="A72">
            <v>37834</v>
          </cell>
          <cell r="B72">
            <v>37834</v>
          </cell>
          <cell r="C72" t="str">
            <v>01</v>
          </cell>
          <cell r="D72" t="str">
            <v>G</v>
          </cell>
          <cell r="E72">
            <v>2.9399999999999999E-3</v>
          </cell>
          <cell r="F72">
            <v>4.9020000000000001E-3</v>
          </cell>
        </row>
        <row r="73">
          <cell r="A73">
            <v>37803</v>
          </cell>
          <cell r="B73">
            <v>37803</v>
          </cell>
          <cell r="C73" t="str">
            <v>01</v>
          </cell>
          <cell r="D73" t="str">
            <v>G</v>
          </cell>
          <cell r="E73">
            <v>2.3999999999999998E-3</v>
          </cell>
          <cell r="F73">
            <v>3.8830000000000002E-3</v>
          </cell>
        </row>
        <row r="74">
          <cell r="A74">
            <v>37773</v>
          </cell>
          <cell r="B74">
            <v>37773</v>
          </cell>
          <cell r="C74" t="str">
            <v>01</v>
          </cell>
          <cell r="D74" t="str">
            <v>G</v>
          </cell>
          <cell r="E74">
            <v>2.3999999999999998E-3</v>
          </cell>
          <cell r="F74">
            <v>3.8830000000000002E-3</v>
          </cell>
        </row>
        <row r="75">
          <cell r="A75">
            <v>37742</v>
          </cell>
          <cell r="B75">
            <v>37742</v>
          </cell>
          <cell r="C75" t="str">
            <v>01</v>
          </cell>
          <cell r="D75" t="str">
            <v>G</v>
          </cell>
          <cell r="E75">
            <v>2.2330000000000002E-3</v>
          </cell>
          <cell r="F75">
            <v>3.8670000000000002E-3</v>
          </cell>
        </row>
        <row r="76">
          <cell r="A76">
            <v>37712</v>
          </cell>
          <cell r="B76">
            <v>37712</v>
          </cell>
          <cell r="C76" t="str">
            <v>01</v>
          </cell>
          <cell r="D76" t="str">
            <v>G</v>
          </cell>
          <cell r="E76">
            <v>2.2330000000000002E-3</v>
          </cell>
          <cell r="F76">
            <v>3.8670000000000002E-3</v>
          </cell>
        </row>
        <row r="77">
          <cell r="A77">
            <v>37681</v>
          </cell>
          <cell r="B77">
            <v>37681</v>
          </cell>
          <cell r="C77" t="str">
            <v>01</v>
          </cell>
          <cell r="D77" t="str">
            <v>G</v>
          </cell>
          <cell r="E77">
            <v>2.2330000000000002E-3</v>
          </cell>
          <cell r="F77">
            <v>3.8670000000000002E-3</v>
          </cell>
        </row>
        <row r="78">
          <cell r="A78">
            <v>37653</v>
          </cell>
          <cell r="B78">
            <v>37653</v>
          </cell>
          <cell r="C78" t="str">
            <v>01</v>
          </cell>
          <cell r="D78" t="str">
            <v>G</v>
          </cell>
          <cell r="E78">
            <v>2.7490000000000001E-3</v>
          </cell>
          <cell r="F78">
            <v>2.16E-3</v>
          </cell>
        </row>
        <row r="79">
          <cell r="A79">
            <v>37622</v>
          </cell>
          <cell r="B79">
            <v>37622</v>
          </cell>
          <cell r="C79" t="str">
            <v>01</v>
          </cell>
          <cell r="D79" t="str">
            <v>G</v>
          </cell>
          <cell r="E79">
            <v>2.7490000000000001E-3</v>
          </cell>
          <cell r="F79">
            <v>2.16E-3</v>
          </cell>
        </row>
        <row r="80">
          <cell r="A80">
            <v>37591</v>
          </cell>
          <cell r="B80">
            <v>37591</v>
          </cell>
          <cell r="C80" t="str">
            <v>01</v>
          </cell>
          <cell r="D80" t="str">
            <v>G</v>
          </cell>
          <cell r="E80">
            <v>2.7490000000000001E-3</v>
          </cell>
          <cell r="F80">
            <v>2.16E-3</v>
          </cell>
        </row>
        <row r="81">
          <cell r="A81">
            <v>37561</v>
          </cell>
          <cell r="B81">
            <v>37561</v>
          </cell>
          <cell r="C81" t="str">
            <v>01</v>
          </cell>
          <cell r="D81" t="str">
            <v>G</v>
          </cell>
          <cell r="E81">
            <v>3.186E-3</v>
          </cell>
          <cell r="F81">
            <v>2.1610000000000002E-3</v>
          </cell>
        </row>
        <row r="82">
          <cell r="A82">
            <v>37530</v>
          </cell>
          <cell r="B82">
            <v>37530</v>
          </cell>
          <cell r="C82" t="str">
            <v>01</v>
          </cell>
          <cell r="D82" t="str">
            <v>G</v>
          </cell>
          <cell r="E82">
            <v>3.186E-3</v>
          </cell>
          <cell r="F82">
            <v>2.1610000000000002E-3</v>
          </cell>
        </row>
        <row r="83">
          <cell r="A83">
            <v>37500</v>
          </cell>
          <cell r="B83">
            <v>37500</v>
          </cell>
          <cell r="C83" t="str">
            <v>01</v>
          </cell>
          <cell r="D83" t="str">
            <v>G</v>
          </cell>
          <cell r="E83">
            <v>3.186E-3</v>
          </cell>
          <cell r="F83">
            <v>2.1610000000000002E-3</v>
          </cell>
        </row>
        <row r="84">
          <cell r="A84">
            <v>37469</v>
          </cell>
          <cell r="B84">
            <v>37469</v>
          </cell>
          <cell r="C84" t="str">
            <v>01</v>
          </cell>
          <cell r="D84" t="str">
            <v>G</v>
          </cell>
          <cell r="E84">
            <v>3.186E-3</v>
          </cell>
          <cell r="F84">
            <v>2.1610000000000002E-3</v>
          </cell>
        </row>
        <row r="85">
          <cell r="A85">
            <v>37438</v>
          </cell>
          <cell r="B85">
            <v>37438</v>
          </cell>
          <cell r="C85" t="str">
            <v>01</v>
          </cell>
          <cell r="D85" t="str">
            <v>G</v>
          </cell>
          <cell r="E85">
            <v>3.186E-3</v>
          </cell>
          <cell r="F85">
            <v>2.1610000000000002E-3</v>
          </cell>
        </row>
        <row r="86">
          <cell r="A86">
            <v>37408</v>
          </cell>
          <cell r="B86">
            <v>37408</v>
          </cell>
          <cell r="C86" t="str">
            <v>01</v>
          </cell>
          <cell r="D86" t="str">
            <v>G</v>
          </cell>
          <cell r="E86">
            <v>3.4299999999999999E-3</v>
          </cell>
          <cell r="F86">
            <v>3.8700000000000002E-3</v>
          </cell>
        </row>
        <row r="87">
          <cell r="A87">
            <v>37377</v>
          </cell>
          <cell r="B87">
            <v>37377</v>
          </cell>
          <cell r="C87" t="str">
            <v>01</v>
          </cell>
          <cell r="D87" t="str">
            <v>G</v>
          </cell>
          <cell r="E87">
            <v>3.4299999999999999E-3</v>
          </cell>
          <cell r="F87">
            <v>3.8700000000000002E-3</v>
          </cell>
        </row>
        <row r="88">
          <cell r="A88">
            <v>37347</v>
          </cell>
          <cell r="B88">
            <v>37316</v>
          </cell>
          <cell r="C88" t="str">
            <v>01</v>
          </cell>
          <cell r="D88" t="str">
            <v>G</v>
          </cell>
          <cell r="E88">
            <v>3.4299999999999999E-3</v>
          </cell>
          <cell r="F88">
            <v>3.8700000000000002E-3</v>
          </cell>
        </row>
        <row r="89">
          <cell r="A89">
            <v>37316</v>
          </cell>
          <cell r="B89">
            <v>37316</v>
          </cell>
          <cell r="C89" t="str">
            <v>01</v>
          </cell>
          <cell r="D89" t="str">
            <v>G</v>
          </cell>
          <cell r="E89">
            <v>3.4299999999999999E-3</v>
          </cell>
          <cell r="F89">
            <v>3.8700000000000002E-3</v>
          </cell>
        </row>
        <row r="90">
          <cell r="A90">
            <v>37288</v>
          </cell>
          <cell r="B90">
            <v>37288</v>
          </cell>
          <cell r="C90" t="str">
            <v>01</v>
          </cell>
          <cell r="D90" t="str">
            <v>G</v>
          </cell>
          <cell r="E90">
            <v>3.4299999999999999E-3</v>
          </cell>
          <cell r="F90">
            <v>3.8700000000000002E-3</v>
          </cell>
        </row>
        <row r="91">
          <cell r="A91">
            <v>37257</v>
          </cell>
          <cell r="B91">
            <v>37257</v>
          </cell>
          <cell r="C91" t="str">
            <v>01</v>
          </cell>
          <cell r="D91" t="str">
            <v>G</v>
          </cell>
          <cell r="E91">
            <v>3.4299999999999999E-3</v>
          </cell>
          <cell r="F91">
            <v>3.8700000000000002E-3</v>
          </cell>
        </row>
        <row r="92">
          <cell r="A92">
            <v>37226</v>
          </cell>
          <cell r="B92">
            <v>37226</v>
          </cell>
          <cell r="C92" t="str">
            <v>01</v>
          </cell>
          <cell r="D92" t="str">
            <v>G</v>
          </cell>
          <cell r="E92">
            <v>3.4299999999999999E-3</v>
          </cell>
          <cell r="F92">
            <v>3.8700000000000002E-3</v>
          </cell>
        </row>
        <row r="93">
          <cell r="A93">
            <v>37196</v>
          </cell>
          <cell r="B93">
            <v>37196</v>
          </cell>
          <cell r="C93" t="str">
            <v>01</v>
          </cell>
          <cell r="D93" t="str">
            <v>G</v>
          </cell>
          <cell r="E93">
            <v>3.4299999999999999E-3</v>
          </cell>
          <cell r="F93">
            <v>3.8700000000000002E-3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ills-All Cust."/>
      <sheetName val="Annual Bills - Rate B"/>
      <sheetName val="Annual Bills - Rate C"/>
      <sheetName val="Annual Bills - Rate D"/>
      <sheetName val="Annual Bills - Rate OPT"/>
      <sheetName val="Rate B-Bills"/>
      <sheetName val="Rate C-Bills"/>
      <sheetName val="Rate D-Bills"/>
      <sheetName val="Rate OPT-Bills"/>
      <sheetName val="Customer List"/>
      <sheetName val="Annual Bills"/>
      <sheetName val="Annual Usage Graph"/>
      <sheetName val="Annual Usage Graph (Proposed)"/>
      <sheetName val="Bill Frequency Analysis"/>
      <sheetName val="RevenueReport"/>
      <sheetName val="Rate B Bill Comparison"/>
      <sheetName val="Rate C Bill Comparison"/>
      <sheetName val="Rate D Bill Comparison"/>
      <sheetName val="Rate OPT Bill Comparison"/>
      <sheetName val="Bill Comparison Exhibit"/>
      <sheetName val="Cover"/>
      <sheetName val="2012 FTE's"/>
      <sheetName val="2013 FTE's"/>
      <sheetName val="2012 Payroll"/>
      <sheetName val="Miller Payroll"/>
      <sheetName val="Payroll ESG"/>
      <sheetName val="Capital Budget-Old"/>
      <sheetName val="Payroll Query"/>
      <sheetName val="VVC Products &amp; Svcs"/>
      <sheetName val="Retail Salaries"/>
      <sheetName val="2013 Payroll"/>
      <sheetName val="2012 Capital"/>
      <sheetName val="2013 Capital"/>
      <sheetName val="2012 Utility Marg Budget A"/>
      <sheetName val="2013 Utility Marg Budget A"/>
      <sheetName val="Net Plant Assets"/>
      <sheetName val="2012 Nonutility Margin"/>
      <sheetName val="2013 Nonutility Margin"/>
      <sheetName val="2012 Nonutility Capex"/>
      <sheetName val="2013 Nonutility Capex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 t="str">
            <v>CustName</v>
          </cell>
          <cell r="B4" t="str">
            <v>BillMonth</v>
          </cell>
          <cell r="C4" t="str">
            <v>(Item 110)</v>
          </cell>
          <cell r="D4" t="str">
            <v>Block 1</v>
          </cell>
          <cell r="E4" t="str">
            <v>Block 2</v>
          </cell>
          <cell r="F4" t="str">
            <v>Block 3</v>
          </cell>
          <cell r="G4" t="str">
            <v>(Item 120)</v>
          </cell>
          <cell r="H4" t="str">
            <v>Block 1</v>
          </cell>
          <cell r="I4" t="str">
            <v>Block 2</v>
          </cell>
          <cell r="J4" t="str">
            <v>Block 3</v>
          </cell>
          <cell r="K4" t="str">
            <v>CityGate</v>
          </cell>
          <cell r="L4" t="str">
            <v>Backup</v>
          </cell>
          <cell r="M4" t="str">
            <v>Transport</v>
          </cell>
          <cell r="N4" t="str">
            <v>Therm</v>
          </cell>
          <cell r="O4" t="str">
            <v>TGTC</v>
          </cell>
          <cell r="P4" t="str">
            <v>Dth</v>
          </cell>
          <cell r="Q4" t="str">
            <v>Commodity</v>
          </cell>
          <cell r="R4" t="str">
            <v>TOP</v>
          </cell>
          <cell r="S4" t="str">
            <v>Dth</v>
          </cell>
          <cell r="T4" t="str">
            <v>Trans</v>
          </cell>
          <cell r="U4" t="str">
            <v>Storage</v>
          </cell>
          <cell r="V4" t="str">
            <v>Service</v>
          </cell>
          <cell r="W4" t="str">
            <v>Tax</v>
          </cell>
          <cell r="X4" t="str">
            <v>Other</v>
          </cell>
          <cell r="Y4" t="str">
            <v>Dth</v>
          </cell>
          <cell r="Z4" t="str">
            <v>Tariff</v>
          </cell>
          <cell r="AA4" t="str">
            <v>Total</v>
          </cell>
        </row>
        <row r="6">
          <cell r="A6" t="str">
            <v>Rate B</v>
          </cell>
        </row>
        <row r="7">
          <cell r="A7" t="str">
            <v>Ara-Mark Services</v>
          </cell>
          <cell r="B7">
            <v>37104</v>
          </cell>
          <cell r="C7">
            <v>1802</v>
          </cell>
          <cell r="D7">
            <v>50</v>
          </cell>
          <cell r="E7">
            <v>1752</v>
          </cell>
          <cell r="F7" t="str">
            <v>N/A</v>
          </cell>
          <cell r="G7">
            <v>2012</v>
          </cell>
          <cell r="H7">
            <v>50</v>
          </cell>
          <cell r="I7">
            <v>1962</v>
          </cell>
          <cell r="J7" t="str">
            <v>N/A</v>
          </cell>
          <cell r="K7">
            <v>1225.74</v>
          </cell>
          <cell r="L7">
            <v>0</v>
          </cell>
          <cell r="M7">
            <v>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2012</v>
          </cell>
          <cell r="T7">
            <v>6.04</v>
          </cell>
          <cell r="U7">
            <v>0</v>
          </cell>
          <cell r="V7">
            <v>19</v>
          </cell>
          <cell r="W7">
            <v>0.95</v>
          </cell>
          <cell r="X7">
            <v>0</v>
          </cell>
          <cell r="Y7">
            <v>0</v>
          </cell>
          <cell r="Z7">
            <v>0</v>
          </cell>
          <cell r="AA7">
            <v>1326.73</v>
          </cell>
        </row>
        <row r="8">
          <cell r="A8" t="str">
            <v>Ara-Mark Services</v>
          </cell>
          <cell r="B8">
            <v>37135</v>
          </cell>
          <cell r="C8">
            <v>1515</v>
          </cell>
          <cell r="D8">
            <v>50</v>
          </cell>
          <cell r="E8">
            <v>1465</v>
          </cell>
          <cell r="F8" t="str">
            <v>N/A</v>
          </cell>
          <cell r="G8">
            <v>1796</v>
          </cell>
          <cell r="H8">
            <v>50</v>
          </cell>
          <cell r="I8">
            <v>1746</v>
          </cell>
          <cell r="J8" t="str">
            <v>N/A</v>
          </cell>
          <cell r="K8">
            <v>1095.49</v>
          </cell>
          <cell r="L8">
            <v>0</v>
          </cell>
          <cell r="M8">
            <v>75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1796</v>
          </cell>
          <cell r="T8">
            <v>5.39</v>
          </cell>
          <cell r="U8">
            <v>0</v>
          </cell>
          <cell r="V8">
            <v>19</v>
          </cell>
          <cell r="W8">
            <v>0.95</v>
          </cell>
          <cell r="X8">
            <v>0</v>
          </cell>
          <cell r="Y8">
            <v>0</v>
          </cell>
          <cell r="Z8">
            <v>0</v>
          </cell>
          <cell r="AA8">
            <v>1195.83</v>
          </cell>
        </row>
        <row r="9">
          <cell r="A9" t="str">
            <v>Ara-Mark Services</v>
          </cell>
          <cell r="B9">
            <v>37165</v>
          </cell>
          <cell r="C9">
            <v>2035</v>
          </cell>
          <cell r="D9">
            <v>50</v>
          </cell>
          <cell r="E9">
            <v>1985</v>
          </cell>
          <cell r="F9" t="str">
            <v>N/A</v>
          </cell>
          <cell r="G9">
            <v>1958</v>
          </cell>
          <cell r="H9">
            <v>50</v>
          </cell>
          <cell r="I9">
            <v>1908</v>
          </cell>
          <cell r="J9" t="str">
            <v>N/A</v>
          </cell>
          <cell r="K9">
            <v>1193.17</v>
          </cell>
          <cell r="L9">
            <v>0</v>
          </cell>
          <cell r="M9">
            <v>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1958</v>
          </cell>
          <cell r="T9">
            <v>5.87</v>
          </cell>
          <cell r="U9">
            <v>0</v>
          </cell>
          <cell r="V9">
            <v>19</v>
          </cell>
          <cell r="W9">
            <v>0.95</v>
          </cell>
          <cell r="X9">
            <v>0</v>
          </cell>
          <cell r="Y9">
            <v>0</v>
          </cell>
          <cell r="Z9">
            <v>0</v>
          </cell>
          <cell r="AA9">
            <v>1293.99</v>
          </cell>
        </row>
        <row r="10">
          <cell r="A10" t="str">
            <v>Ara-Mark Services</v>
          </cell>
          <cell r="B10">
            <v>37196</v>
          </cell>
          <cell r="C10">
            <v>2141</v>
          </cell>
          <cell r="D10">
            <v>50</v>
          </cell>
          <cell r="E10">
            <v>2091</v>
          </cell>
          <cell r="F10" t="str">
            <v>N/A</v>
          </cell>
          <cell r="G10">
            <v>546</v>
          </cell>
          <cell r="H10">
            <v>50</v>
          </cell>
          <cell r="I10">
            <v>496</v>
          </cell>
          <cell r="J10" t="str">
            <v>N/A</v>
          </cell>
          <cell r="K10">
            <v>341.74</v>
          </cell>
          <cell r="L10">
            <v>0</v>
          </cell>
          <cell r="M10">
            <v>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546</v>
          </cell>
          <cell r="T10">
            <v>1.64</v>
          </cell>
          <cell r="U10">
            <v>0</v>
          </cell>
          <cell r="V10">
            <v>19</v>
          </cell>
          <cell r="W10">
            <v>0.95</v>
          </cell>
          <cell r="X10">
            <v>0</v>
          </cell>
          <cell r="Y10">
            <v>0</v>
          </cell>
          <cell r="Z10">
            <v>0</v>
          </cell>
          <cell r="AA10">
            <v>438.33</v>
          </cell>
        </row>
        <row r="11">
          <cell r="A11" t="str">
            <v>Ara-Mark Services</v>
          </cell>
          <cell r="B11">
            <v>37226</v>
          </cell>
          <cell r="C11">
            <v>1980</v>
          </cell>
          <cell r="D11">
            <v>50</v>
          </cell>
          <cell r="E11">
            <v>1930</v>
          </cell>
          <cell r="F11" t="str">
            <v>N/A</v>
          </cell>
          <cell r="G11">
            <v>2400</v>
          </cell>
          <cell r="H11">
            <v>50</v>
          </cell>
          <cell r="I11">
            <v>2350</v>
          </cell>
          <cell r="J11" t="str">
            <v>N/A</v>
          </cell>
          <cell r="K11">
            <v>1459.7</v>
          </cell>
          <cell r="L11">
            <v>0</v>
          </cell>
          <cell r="M11">
            <v>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2400</v>
          </cell>
          <cell r="T11">
            <v>7.2</v>
          </cell>
          <cell r="U11">
            <v>0</v>
          </cell>
          <cell r="V11">
            <v>19</v>
          </cell>
          <cell r="W11">
            <v>0.95</v>
          </cell>
          <cell r="X11">
            <v>0</v>
          </cell>
          <cell r="Y11">
            <v>0</v>
          </cell>
          <cell r="Z11">
            <v>0</v>
          </cell>
          <cell r="AA11">
            <v>1561.85</v>
          </cell>
        </row>
        <row r="12">
          <cell r="A12" t="str">
            <v>Ara-Mark Services</v>
          </cell>
          <cell r="B12">
            <v>37257</v>
          </cell>
          <cell r="C12">
            <v>2613</v>
          </cell>
          <cell r="D12">
            <v>50</v>
          </cell>
          <cell r="E12">
            <v>2563</v>
          </cell>
          <cell r="F12" t="str">
            <v>N/A</v>
          </cell>
          <cell r="G12">
            <v>2400</v>
          </cell>
          <cell r="H12">
            <v>50</v>
          </cell>
          <cell r="I12">
            <v>2350</v>
          </cell>
          <cell r="J12" t="str">
            <v>N/A</v>
          </cell>
          <cell r="K12">
            <v>1459.7</v>
          </cell>
          <cell r="L12">
            <v>0</v>
          </cell>
          <cell r="M12">
            <v>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2400</v>
          </cell>
          <cell r="T12">
            <v>7.2</v>
          </cell>
          <cell r="U12">
            <v>0</v>
          </cell>
          <cell r="V12">
            <v>19</v>
          </cell>
          <cell r="W12">
            <v>0.95</v>
          </cell>
          <cell r="X12">
            <v>0</v>
          </cell>
          <cell r="Y12">
            <v>0</v>
          </cell>
          <cell r="Z12">
            <v>0</v>
          </cell>
          <cell r="AA12">
            <v>1561.85</v>
          </cell>
        </row>
        <row r="13">
          <cell r="A13" t="str">
            <v>Ara-Mark Services</v>
          </cell>
          <cell r="B13">
            <v>37288</v>
          </cell>
          <cell r="C13">
            <v>2240</v>
          </cell>
          <cell r="D13">
            <v>50</v>
          </cell>
          <cell r="E13">
            <v>2190</v>
          </cell>
          <cell r="F13" t="str">
            <v>N/A</v>
          </cell>
          <cell r="G13">
            <v>2212</v>
          </cell>
          <cell r="H13">
            <v>50</v>
          </cell>
          <cell r="I13">
            <v>2162</v>
          </cell>
          <cell r="J13" t="str">
            <v>N/A</v>
          </cell>
          <cell r="K13">
            <v>1346.34</v>
          </cell>
          <cell r="L13">
            <v>0</v>
          </cell>
          <cell r="M13">
            <v>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2212</v>
          </cell>
          <cell r="T13">
            <v>-2.21</v>
          </cell>
          <cell r="U13">
            <v>0</v>
          </cell>
          <cell r="V13">
            <v>19</v>
          </cell>
          <cell r="W13">
            <v>0.95</v>
          </cell>
          <cell r="X13">
            <v>0</v>
          </cell>
          <cell r="Y13">
            <v>0</v>
          </cell>
          <cell r="Z13">
            <v>0</v>
          </cell>
          <cell r="AA13">
            <v>1439.08</v>
          </cell>
        </row>
        <row r="14">
          <cell r="A14" t="str">
            <v>Ara-Mark Services</v>
          </cell>
          <cell r="B14">
            <v>37316</v>
          </cell>
          <cell r="C14">
            <v>2237</v>
          </cell>
          <cell r="D14">
            <v>50</v>
          </cell>
          <cell r="E14">
            <v>2187</v>
          </cell>
          <cell r="F14" t="str">
            <v>N/A</v>
          </cell>
          <cell r="G14">
            <v>2201</v>
          </cell>
          <cell r="H14">
            <v>50</v>
          </cell>
          <cell r="I14">
            <v>2151</v>
          </cell>
          <cell r="J14" t="str">
            <v>N/A</v>
          </cell>
          <cell r="K14">
            <v>1339.7</v>
          </cell>
          <cell r="L14">
            <v>0</v>
          </cell>
          <cell r="M14">
            <v>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2201</v>
          </cell>
          <cell r="T14">
            <v>-2.2000000000000002</v>
          </cell>
          <cell r="U14">
            <v>0</v>
          </cell>
          <cell r="V14">
            <v>19</v>
          </cell>
          <cell r="W14">
            <v>0.95</v>
          </cell>
          <cell r="X14">
            <v>0</v>
          </cell>
          <cell r="Y14">
            <v>0</v>
          </cell>
          <cell r="Z14">
            <v>0</v>
          </cell>
          <cell r="AA14">
            <v>1432.45</v>
          </cell>
        </row>
        <row r="15">
          <cell r="A15" t="str">
            <v>Ara-Mark Services</v>
          </cell>
          <cell r="B15">
            <v>37347</v>
          </cell>
          <cell r="C15">
            <v>2058</v>
          </cell>
          <cell r="D15">
            <v>50</v>
          </cell>
          <cell r="E15">
            <v>2008</v>
          </cell>
          <cell r="F15" t="str">
            <v>N/A</v>
          </cell>
          <cell r="G15">
            <v>2100</v>
          </cell>
          <cell r="H15">
            <v>50</v>
          </cell>
          <cell r="I15">
            <v>2050</v>
          </cell>
          <cell r="J15" t="str">
            <v>N/A</v>
          </cell>
          <cell r="K15">
            <v>1278.8</v>
          </cell>
          <cell r="L15">
            <v>0</v>
          </cell>
          <cell r="M15">
            <v>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2100</v>
          </cell>
          <cell r="T15">
            <v>-2.1</v>
          </cell>
          <cell r="U15">
            <v>0</v>
          </cell>
          <cell r="V15">
            <v>19</v>
          </cell>
          <cell r="W15">
            <v>0.95</v>
          </cell>
          <cell r="X15">
            <v>0</v>
          </cell>
          <cell r="Y15">
            <v>0</v>
          </cell>
          <cell r="Z15">
            <v>0</v>
          </cell>
          <cell r="AA15">
            <v>1371.65</v>
          </cell>
        </row>
        <row r="16">
          <cell r="A16" t="str">
            <v>Ara-Mark Services</v>
          </cell>
          <cell r="B16">
            <v>37377</v>
          </cell>
          <cell r="C16">
            <v>2029</v>
          </cell>
          <cell r="D16">
            <v>50</v>
          </cell>
          <cell r="E16">
            <v>1979</v>
          </cell>
          <cell r="F16" t="str">
            <v>N/A</v>
          </cell>
          <cell r="G16">
            <v>2130</v>
          </cell>
          <cell r="H16">
            <v>50</v>
          </cell>
          <cell r="I16">
            <v>2080</v>
          </cell>
          <cell r="J16" t="str">
            <v>N/A</v>
          </cell>
          <cell r="K16">
            <v>1296.8900000000001</v>
          </cell>
          <cell r="L16">
            <v>0</v>
          </cell>
          <cell r="M16">
            <v>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</v>
          </cell>
          <cell r="W16">
            <v>0.95</v>
          </cell>
          <cell r="X16">
            <v>0</v>
          </cell>
          <cell r="Y16">
            <v>0</v>
          </cell>
          <cell r="Z16">
            <v>0</v>
          </cell>
          <cell r="AA16">
            <v>1391.84</v>
          </cell>
        </row>
        <row r="17">
          <cell r="A17" t="str">
            <v>Ara-Mark Services</v>
          </cell>
          <cell r="B17">
            <v>37408</v>
          </cell>
          <cell r="C17">
            <v>1842</v>
          </cell>
          <cell r="D17">
            <v>50</v>
          </cell>
          <cell r="E17">
            <v>1792</v>
          </cell>
          <cell r="F17" t="str">
            <v>N/A</v>
          </cell>
          <cell r="G17">
            <v>1800</v>
          </cell>
          <cell r="H17">
            <v>50</v>
          </cell>
          <cell r="I17">
            <v>1750</v>
          </cell>
          <cell r="J17" t="str">
            <v>N/A</v>
          </cell>
          <cell r="K17">
            <v>1097.9000000000001</v>
          </cell>
          <cell r="L17">
            <v>0</v>
          </cell>
          <cell r="M17">
            <v>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</v>
          </cell>
          <cell r="W17">
            <v>0.95</v>
          </cell>
          <cell r="X17">
            <v>0</v>
          </cell>
          <cell r="Y17">
            <v>0</v>
          </cell>
          <cell r="Z17">
            <v>0</v>
          </cell>
          <cell r="AA17">
            <v>1192.8499999999999</v>
          </cell>
        </row>
        <row r="18">
          <cell r="A18" t="str">
            <v>Ara-Mark Services</v>
          </cell>
          <cell r="B18">
            <v>37438</v>
          </cell>
          <cell r="C18">
            <v>1739</v>
          </cell>
          <cell r="D18">
            <v>50</v>
          </cell>
          <cell r="E18">
            <v>1689</v>
          </cell>
          <cell r="F18" t="str">
            <v>N/A</v>
          </cell>
          <cell r="G18">
            <v>1800</v>
          </cell>
          <cell r="H18">
            <v>50</v>
          </cell>
          <cell r="I18">
            <v>1750</v>
          </cell>
          <cell r="J18" t="str">
            <v>N/A</v>
          </cell>
          <cell r="K18">
            <v>1097.9000000000001</v>
          </cell>
          <cell r="L18">
            <v>0</v>
          </cell>
          <cell r="M18">
            <v>75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</v>
          </cell>
          <cell r="W18">
            <v>0.95</v>
          </cell>
          <cell r="X18">
            <v>0</v>
          </cell>
          <cell r="Y18">
            <v>0</v>
          </cell>
          <cell r="Z18">
            <v>0</v>
          </cell>
          <cell r="AA18">
            <v>1192.8499999999999</v>
          </cell>
        </row>
        <row r="19">
          <cell r="A19" t="str">
            <v>Collis, Inc.</v>
          </cell>
          <cell r="B19">
            <v>37104</v>
          </cell>
          <cell r="C19">
            <v>3576</v>
          </cell>
          <cell r="D19">
            <v>50</v>
          </cell>
          <cell r="E19">
            <v>3526</v>
          </cell>
          <cell r="F19" t="str">
            <v>N/A</v>
          </cell>
          <cell r="G19">
            <v>3634</v>
          </cell>
          <cell r="H19">
            <v>50</v>
          </cell>
          <cell r="I19">
            <v>3584</v>
          </cell>
          <cell r="J19" t="str">
            <v>N/A</v>
          </cell>
          <cell r="K19">
            <v>2203.8000000000002</v>
          </cell>
          <cell r="L19">
            <v>0</v>
          </cell>
          <cell r="M19">
            <v>75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3634</v>
          </cell>
          <cell r="T19">
            <v>10.9</v>
          </cell>
          <cell r="U19">
            <v>0</v>
          </cell>
          <cell r="V19">
            <v>19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2308.6999999999998</v>
          </cell>
        </row>
        <row r="20">
          <cell r="A20" t="str">
            <v>Collis, Inc.</v>
          </cell>
          <cell r="B20">
            <v>37135</v>
          </cell>
          <cell r="C20">
            <v>3390</v>
          </cell>
          <cell r="D20">
            <v>50</v>
          </cell>
          <cell r="E20">
            <v>3340</v>
          </cell>
          <cell r="F20" t="str">
            <v>N/A</v>
          </cell>
          <cell r="G20">
            <v>3445</v>
          </cell>
          <cell r="H20">
            <v>50</v>
          </cell>
          <cell r="I20">
            <v>3395</v>
          </cell>
          <cell r="J20" t="str">
            <v>N/A</v>
          </cell>
          <cell r="K20">
            <v>2089.83</v>
          </cell>
          <cell r="L20">
            <v>0</v>
          </cell>
          <cell r="M20">
            <v>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3445</v>
          </cell>
          <cell r="T20">
            <v>10.34</v>
          </cell>
          <cell r="U20">
            <v>0</v>
          </cell>
          <cell r="V20">
            <v>19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2194.17</v>
          </cell>
        </row>
        <row r="21">
          <cell r="A21" t="str">
            <v>Collis, Inc.</v>
          </cell>
          <cell r="B21">
            <v>37165</v>
          </cell>
          <cell r="C21">
            <v>3894</v>
          </cell>
          <cell r="D21">
            <v>50</v>
          </cell>
          <cell r="E21">
            <v>3844</v>
          </cell>
          <cell r="F21" t="str">
            <v>N/A</v>
          </cell>
          <cell r="G21">
            <v>3957</v>
          </cell>
          <cell r="H21">
            <v>50</v>
          </cell>
          <cell r="I21">
            <v>3907</v>
          </cell>
          <cell r="J21" t="str">
            <v>N/A</v>
          </cell>
          <cell r="K21">
            <v>2398.5700000000002</v>
          </cell>
          <cell r="L21">
            <v>0</v>
          </cell>
          <cell r="M21">
            <v>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3957</v>
          </cell>
          <cell r="T21">
            <v>11.87</v>
          </cell>
          <cell r="U21">
            <v>0</v>
          </cell>
          <cell r="V21">
            <v>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2504.44</v>
          </cell>
        </row>
        <row r="22">
          <cell r="A22" t="str">
            <v>Collis, Inc.</v>
          </cell>
          <cell r="B22">
            <v>37196</v>
          </cell>
          <cell r="C22">
            <v>3606</v>
          </cell>
          <cell r="D22">
            <v>50</v>
          </cell>
          <cell r="E22">
            <v>3556</v>
          </cell>
          <cell r="F22" t="str">
            <v>N/A</v>
          </cell>
          <cell r="G22">
            <v>4400</v>
          </cell>
          <cell r="H22">
            <v>50</v>
          </cell>
          <cell r="I22">
            <v>4350</v>
          </cell>
          <cell r="J22" t="str">
            <v>N/A</v>
          </cell>
          <cell r="K22">
            <v>2665.7</v>
          </cell>
          <cell r="L22">
            <v>0</v>
          </cell>
          <cell r="M22">
            <v>75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4400</v>
          </cell>
          <cell r="T22">
            <v>13.2</v>
          </cell>
          <cell r="U22">
            <v>0</v>
          </cell>
          <cell r="V22">
            <v>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2772.9</v>
          </cell>
        </row>
        <row r="23">
          <cell r="A23" t="str">
            <v>Collis, Inc.</v>
          </cell>
          <cell r="B23">
            <v>37226</v>
          </cell>
          <cell r="C23">
            <v>3315</v>
          </cell>
          <cell r="D23">
            <v>50</v>
          </cell>
          <cell r="E23">
            <v>3265</v>
          </cell>
          <cell r="F23" t="str">
            <v>N/A</v>
          </cell>
          <cell r="G23">
            <v>4700</v>
          </cell>
          <cell r="H23">
            <v>50</v>
          </cell>
          <cell r="I23">
            <v>4650</v>
          </cell>
          <cell r="J23" t="str">
            <v>N/A</v>
          </cell>
          <cell r="K23">
            <v>2846.6</v>
          </cell>
          <cell r="L23">
            <v>0</v>
          </cell>
          <cell r="M23">
            <v>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4700</v>
          </cell>
          <cell r="T23">
            <v>14.1</v>
          </cell>
          <cell r="U23">
            <v>0</v>
          </cell>
          <cell r="V23">
            <v>19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2954.7</v>
          </cell>
        </row>
        <row r="24">
          <cell r="A24" t="str">
            <v>Collis, Inc.</v>
          </cell>
          <cell r="B24">
            <v>37257</v>
          </cell>
          <cell r="C24">
            <v>4303</v>
          </cell>
          <cell r="D24">
            <v>50</v>
          </cell>
          <cell r="E24">
            <v>4253</v>
          </cell>
          <cell r="F24" t="str">
            <v>N/A</v>
          </cell>
          <cell r="G24">
            <v>5600</v>
          </cell>
          <cell r="H24">
            <v>50</v>
          </cell>
          <cell r="I24">
            <v>5550</v>
          </cell>
          <cell r="J24" t="str">
            <v>N/A</v>
          </cell>
          <cell r="K24">
            <v>3389.3</v>
          </cell>
          <cell r="L24">
            <v>0</v>
          </cell>
          <cell r="M24">
            <v>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5600</v>
          </cell>
          <cell r="T24">
            <v>16.8</v>
          </cell>
          <cell r="U24">
            <v>0</v>
          </cell>
          <cell r="V24">
            <v>19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3500.1</v>
          </cell>
        </row>
        <row r="25">
          <cell r="A25" t="str">
            <v>Collis, Inc.</v>
          </cell>
          <cell r="B25">
            <v>37288</v>
          </cell>
          <cell r="C25">
            <v>3967</v>
          </cell>
          <cell r="D25">
            <v>50</v>
          </cell>
          <cell r="E25">
            <v>3917</v>
          </cell>
          <cell r="F25" t="str">
            <v>N/A</v>
          </cell>
          <cell r="G25">
            <v>4200</v>
          </cell>
          <cell r="H25">
            <v>50</v>
          </cell>
          <cell r="I25">
            <v>4150</v>
          </cell>
          <cell r="J25" t="str">
            <v>N/A</v>
          </cell>
          <cell r="K25">
            <v>2545.1</v>
          </cell>
          <cell r="L25">
            <v>0</v>
          </cell>
          <cell r="M25">
            <v>75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4200</v>
          </cell>
          <cell r="T25">
            <v>-4.2</v>
          </cell>
          <cell r="U25">
            <v>0</v>
          </cell>
          <cell r="V25">
            <v>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2634.9</v>
          </cell>
        </row>
        <row r="26">
          <cell r="A26" t="str">
            <v>Collis, Inc.</v>
          </cell>
          <cell r="B26">
            <v>37316</v>
          </cell>
          <cell r="C26">
            <v>3853</v>
          </cell>
          <cell r="D26">
            <v>50</v>
          </cell>
          <cell r="E26">
            <v>3803</v>
          </cell>
          <cell r="F26" t="str">
            <v>N/A</v>
          </cell>
          <cell r="G26">
            <v>4712</v>
          </cell>
          <cell r="H26">
            <v>50</v>
          </cell>
          <cell r="I26">
            <v>4662</v>
          </cell>
          <cell r="J26" t="str">
            <v>N/A</v>
          </cell>
          <cell r="K26">
            <v>2853.84</v>
          </cell>
          <cell r="L26">
            <v>0</v>
          </cell>
          <cell r="M26">
            <v>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4712</v>
          </cell>
          <cell r="T26">
            <v>-4.71</v>
          </cell>
          <cell r="U26">
            <v>0</v>
          </cell>
          <cell r="V26">
            <v>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2943.13</v>
          </cell>
        </row>
        <row r="27">
          <cell r="A27" t="str">
            <v>Collis, Inc.</v>
          </cell>
          <cell r="B27">
            <v>37347</v>
          </cell>
          <cell r="C27">
            <v>3507</v>
          </cell>
          <cell r="D27">
            <v>50</v>
          </cell>
          <cell r="E27">
            <v>3457</v>
          </cell>
          <cell r="F27" t="str">
            <v>N/A</v>
          </cell>
          <cell r="G27">
            <v>3600</v>
          </cell>
          <cell r="H27">
            <v>50</v>
          </cell>
          <cell r="I27">
            <v>3550</v>
          </cell>
          <cell r="J27" t="str">
            <v>N/A</v>
          </cell>
          <cell r="K27">
            <v>2183.3000000000002</v>
          </cell>
          <cell r="L27">
            <v>0</v>
          </cell>
          <cell r="M27">
            <v>75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3600</v>
          </cell>
          <cell r="T27">
            <v>-3.6</v>
          </cell>
          <cell r="U27">
            <v>0</v>
          </cell>
          <cell r="V27">
            <v>19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2273.6999999999998</v>
          </cell>
        </row>
        <row r="28">
          <cell r="A28" t="str">
            <v>Collis, Inc.</v>
          </cell>
          <cell r="B28">
            <v>37377</v>
          </cell>
          <cell r="C28">
            <v>3405</v>
          </cell>
          <cell r="D28">
            <v>50</v>
          </cell>
          <cell r="E28">
            <v>3355</v>
          </cell>
          <cell r="F28" t="str">
            <v>N/A</v>
          </cell>
          <cell r="G28">
            <v>3500</v>
          </cell>
          <cell r="H28">
            <v>50</v>
          </cell>
          <cell r="I28">
            <v>3450</v>
          </cell>
          <cell r="J28" t="str">
            <v>N/A</v>
          </cell>
          <cell r="K28">
            <v>2123</v>
          </cell>
          <cell r="L28">
            <v>0</v>
          </cell>
          <cell r="M28">
            <v>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2217</v>
          </cell>
        </row>
        <row r="29">
          <cell r="A29" t="str">
            <v>Collis, Inc.</v>
          </cell>
          <cell r="B29">
            <v>37408</v>
          </cell>
          <cell r="C29">
            <v>3183</v>
          </cell>
          <cell r="D29">
            <v>50</v>
          </cell>
          <cell r="E29">
            <v>3133</v>
          </cell>
          <cell r="F29" t="str">
            <v>N/A</v>
          </cell>
          <cell r="G29">
            <v>3000</v>
          </cell>
          <cell r="H29">
            <v>50</v>
          </cell>
          <cell r="I29">
            <v>2950</v>
          </cell>
          <cell r="J29" t="str">
            <v>N/A</v>
          </cell>
          <cell r="K29">
            <v>1821.5</v>
          </cell>
          <cell r="L29">
            <v>0</v>
          </cell>
          <cell r="M29">
            <v>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1915.5</v>
          </cell>
        </row>
        <row r="30">
          <cell r="A30" t="str">
            <v>Collis, Inc.</v>
          </cell>
          <cell r="B30">
            <v>37438</v>
          </cell>
          <cell r="C30">
            <v>3410</v>
          </cell>
          <cell r="D30">
            <v>50</v>
          </cell>
          <cell r="E30">
            <v>3360</v>
          </cell>
          <cell r="F30" t="str">
            <v>N/A</v>
          </cell>
          <cell r="G30">
            <v>3200</v>
          </cell>
          <cell r="H30">
            <v>50</v>
          </cell>
          <cell r="I30">
            <v>3150</v>
          </cell>
          <cell r="J30" t="str">
            <v>N/A</v>
          </cell>
          <cell r="K30">
            <v>1942.1</v>
          </cell>
          <cell r="L30">
            <v>0</v>
          </cell>
          <cell r="M30">
            <v>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2036.1</v>
          </cell>
        </row>
        <row r="31">
          <cell r="A31" t="str">
            <v>Consolidated Grain &amp; Barge - Dryer</v>
          </cell>
          <cell r="B31">
            <v>37104</v>
          </cell>
          <cell r="C31">
            <v>189</v>
          </cell>
          <cell r="D31">
            <v>50</v>
          </cell>
          <cell r="E31">
            <v>139</v>
          </cell>
          <cell r="F31" t="str">
            <v>N/A</v>
          </cell>
          <cell r="G31">
            <v>192</v>
          </cell>
          <cell r="H31">
            <v>50</v>
          </cell>
          <cell r="I31">
            <v>142</v>
          </cell>
          <cell r="J31" t="str">
            <v>N/A</v>
          </cell>
          <cell r="K31">
            <v>128.28</v>
          </cell>
          <cell r="L31">
            <v>1675.4</v>
          </cell>
          <cell r="M31">
            <v>75</v>
          </cell>
          <cell r="N31">
            <v>192</v>
          </cell>
          <cell r="O31">
            <v>46.04</v>
          </cell>
          <cell r="P31">
            <v>197</v>
          </cell>
          <cell r="Q31">
            <v>622.52</v>
          </cell>
          <cell r="R31">
            <v>0</v>
          </cell>
          <cell r="S31">
            <v>192</v>
          </cell>
          <cell r="T31">
            <v>0.57999999999999996</v>
          </cell>
          <cell r="U31">
            <v>0</v>
          </cell>
          <cell r="V31">
            <v>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2566.8200000000002</v>
          </cell>
        </row>
        <row r="32">
          <cell r="A32" t="str">
            <v>Consolidated Grain &amp; Barge - Dryer</v>
          </cell>
          <cell r="B32">
            <v>37135</v>
          </cell>
          <cell r="C32">
            <v>6091</v>
          </cell>
          <cell r="D32">
            <v>50</v>
          </cell>
          <cell r="E32">
            <v>6041</v>
          </cell>
          <cell r="F32" t="str">
            <v>N/A</v>
          </cell>
          <cell r="G32">
            <v>6190</v>
          </cell>
          <cell r="H32">
            <v>50</v>
          </cell>
          <cell r="I32">
            <v>6140</v>
          </cell>
          <cell r="J32" t="str">
            <v>N/A</v>
          </cell>
          <cell r="K32">
            <v>3745.07</v>
          </cell>
          <cell r="L32">
            <v>1621.35</v>
          </cell>
          <cell r="M32">
            <v>75</v>
          </cell>
          <cell r="N32">
            <v>6190</v>
          </cell>
          <cell r="O32">
            <v>1484.36</v>
          </cell>
          <cell r="P32">
            <v>6349</v>
          </cell>
          <cell r="Q32">
            <v>14570.95</v>
          </cell>
          <cell r="R32">
            <v>0</v>
          </cell>
          <cell r="S32">
            <v>6190</v>
          </cell>
          <cell r="T32">
            <v>18.57</v>
          </cell>
          <cell r="U32">
            <v>0</v>
          </cell>
          <cell r="V32">
            <v>19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21534.3</v>
          </cell>
        </row>
        <row r="33">
          <cell r="A33" t="str">
            <v>Consolidated Grain &amp; Barge - Dryer</v>
          </cell>
          <cell r="B33">
            <v>37165</v>
          </cell>
          <cell r="C33">
            <v>761</v>
          </cell>
          <cell r="D33">
            <v>50</v>
          </cell>
          <cell r="E33">
            <v>711</v>
          </cell>
          <cell r="F33" t="str">
            <v>N/A</v>
          </cell>
          <cell r="G33">
            <v>773</v>
          </cell>
          <cell r="H33">
            <v>50</v>
          </cell>
          <cell r="I33">
            <v>723</v>
          </cell>
          <cell r="J33" t="str">
            <v>N/A</v>
          </cell>
          <cell r="K33">
            <v>478.62</v>
          </cell>
          <cell r="L33">
            <v>1675.4</v>
          </cell>
          <cell r="M33">
            <v>75</v>
          </cell>
          <cell r="N33">
            <v>773</v>
          </cell>
          <cell r="O33">
            <v>185.37</v>
          </cell>
          <cell r="P33">
            <v>793</v>
          </cell>
          <cell r="Q33">
            <v>1451.19</v>
          </cell>
          <cell r="R33">
            <v>0</v>
          </cell>
          <cell r="S33">
            <v>773</v>
          </cell>
          <cell r="T33">
            <v>2.3199999999999998</v>
          </cell>
          <cell r="U33">
            <v>0</v>
          </cell>
          <cell r="V33">
            <v>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3886.9</v>
          </cell>
        </row>
        <row r="34">
          <cell r="A34" t="str">
            <v>Consolidated Grain &amp; Barge - Dryer</v>
          </cell>
          <cell r="B34">
            <v>37196</v>
          </cell>
          <cell r="C34">
            <v>32</v>
          </cell>
          <cell r="D34">
            <v>32</v>
          </cell>
          <cell r="E34">
            <v>0</v>
          </cell>
          <cell r="F34" t="str">
            <v>N/A</v>
          </cell>
          <cell r="G34">
            <v>33</v>
          </cell>
          <cell r="H34">
            <v>33</v>
          </cell>
          <cell r="I34">
            <v>0</v>
          </cell>
          <cell r="J34" t="str">
            <v>N/A</v>
          </cell>
          <cell r="K34">
            <v>28.15</v>
          </cell>
          <cell r="L34">
            <v>1621.35</v>
          </cell>
          <cell r="M34">
            <v>75</v>
          </cell>
          <cell r="N34">
            <v>33</v>
          </cell>
          <cell r="O34">
            <v>7.91</v>
          </cell>
          <cell r="P34">
            <v>33</v>
          </cell>
          <cell r="Q34">
            <v>105.67</v>
          </cell>
          <cell r="R34">
            <v>0</v>
          </cell>
          <cell r="S34">
            <v>33</v>
          </cell>
          <cell r="T34">
            <v>0.1</v>
          </cell>
          <cell r="U34">
            <v>0</v>
          </cell>
          <cell r="V34">
            <v>19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1857.18</v>
          </cell>
        </row>
        <row r="35">
          <cell r="A35" t="str">
            <v>Consolidated Grain &amp; Barge - Dryer</v>
          </cell>
          <cell r="B35">
            <v>37226</v>
          </cell>
          <cell r="C35">
            <v>1616</v>
          </cell>
          <cell r="D35">
            <v>50</v>
          </cell>
          <cell r="E35">
            <v>1566</v>
          </cell>
          <cell r="F35" t="str">
            <v>N/A</v>
          </cell>
          <cell r="G35">
            <v>1642</v>
          </cell>
          <cell r="H35">
            <v>50</v>
          </cell>
          <cell r="I35">
            <v>1592</v>
          </cell>
          <cell r="J35" t="str">
            <v>N/A</v>
          </cell>
          <cell r="K35">
            <v>1002.63</v>
          </cell>
          <cell r="L35">
            <v>1675.4</v>
          </cell>
          <cell r="M35">
            <v>75</v>
          </cell>
          <cell r="N35">
            <v>1642</v>
          </cell>
          <cell r="O35">
            <v>511.48</v>
          </cell>
          <cell r="P35">
            <v>1684</v>
          </cell>
          <cell r="Q35">
            <v>3900.14</v>
          </cell>
          <cell r="R35">
            <v>0</v>
          </cell>
          <cell r="S35">
            <v>1642</v>
          </cell>
          <cell r="T35">
            <v>4.93</v>
          </cell>
          <cell r="U35">
            <v>0</v>
          </cell>
          <cell r="V35">
            <v>19</v>
          </cell>
          <cell r="W35">
            <v>0</v>
          </cell>
          <cell r="X35">
            <v>1912.9</v>
          </cell>
          <cell r="Y35">
            <v>0</v>
          </cell>
          <cell r="Z35">
            <v>0</v>
          </cell>
          <cell r="AA35">
            <v>9101.48</v>
          </cell>
        </row>
        <row r="36">
          <cell r="A36" t="str">
            <v>Consolidated Grain &amp; Barge - Dryer</v>
          </cell>
          <cell r="B36">
            <v>37257</v>
          </cell>
          <cell r="C36">
            <v>2124</v>
          </cell>
          <cell r="D36">
            <v>50</v>
          </cell>
          <cell r="E36">
            <v>2074</v>
          </cell>
          <cell r="F36" t="str">
            <v>N/A</v>
          </cell>
          <cell r="G36">
            <v>2159</v>
          </cell>
          <cell r="H36">
            <v>50</v>
          </cell>
          <cell r="I36">
            <v>2109</v>
          </cell>
          <cell r="J36" t="str">
            <v>N/A</v>
          </cell>
          <cell r="K36">
            <v>1314.38</v>
          </cell>
          <cell r="L36">
            <v>1675.4</v>
          </cell>
          <cell r="M36">
            <v>75</v>
          </cell>
          <cell r="N36">
            <v>2159</v>
          </cell>
          <cell r="O36">
            <v>672.53</v>
          </cell>
          <cell r="P36">
            <v>2214</v>
          </cell>
          <cell r="Q36">
            <v>5656.77</v>
          </cell>
          <cell r="R36">
            <v>0</v>
          </cell>
          <cell r="S36">
            <v>2159</v>
          </cell>
          <cell r="T36">
            <v>6.48</v>
          </cell>
          <cell r="U36">
            <v>0</v>
          </cell>
          <cell r="V36">
            <v>19</v>
          </cell>
          <cell r="W36">
            <v>0</v>
          </cell>
          <cell r="X36">
            <v>-1912.9</v>
          </cell>
          <cell r="Y36">
            <v>0</v>
          </cell>
          <cell r="Z36">
            <v>0</v>
          </cell>
          <cell r="AA36">
            <v>7506.66</v>
          </cell>
        </row>
        <row r="37">
          <cell r="A37" t="str">
            <v>Consolidated Grain &amp; Barge - Dryer</v>
          </cell>
          <cell r="B37">
            <v>37288</v>
          </cell>
          <cell r="C37">
            <v>4228</v>
          </cell>
          <cell r="D37">
            <v>50</v>
          </cell>
          <cell r="E37">
            <v>4178</v>
          </cell>
          <cell r="F37" t="str">
            <v>N/A</v>
          </cell>
          <cell r="G37">
            <v>4297</v>
          </cell>
          <cell r="H37">
            <v>50</v>
          </cell>
          <cell r="I37">
            <v>4247</v>
          </cell>
          <cell r="J37" t="str">
            <v>N/A</v>
          </cell>
          <cell r="K37">
            <v>2603.59</v>
          </cell>
          <cell r="L37">
            <v>1513.26</v>
          </cell>
          <cell r="M37">
            <v>75</v>
          </cell>
          <cell r="N37">
            <v>4297</v>
          </cell>
          <cell r="O37">
            <v>1338.52</v>
          </cell>
          <cell r="P37">
            <v>4407</v>
          </cell>
          <cell r="Q37">
            <v>11259.88</v>
          </cell>
          <cell r="R37">
            <v>0</v>
          </cell>
          <cell r="S37">
            <v>4297</v>
          </cell>
          <cell r="T37">
            <v>-4.3</v>
          </cell>
          <cell r="U37">
            <v>0</v>
          </cell>
          <cell r="V37">
            <v>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16804.95</v>
          </cell>
        </row>
        <row r="38">
          <cell r="A38" t="str">
            <v>Consolidated Grain &amp; Barge - Dryer</v>
          </cell>
          <cell r="B38">
            <v>37316</v>
          </cell>
          <cell r="C38">
            <v>0</v>
          </cell>
          <cell r="D38">
            <v>0</v>
          </cell>
          <cell r="E38">
            <v>0</v>
          </cell>
          <cell r="F38" t="str">
            <v>N/A</v>
          </cell>
          <cell r="G38">
            <v>0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1675.4</v>
          </cell>
          <cell r="M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1769.4</v>
          </cell>
        </row>
        <row r="39">
          <cell r="A39" t="str">
            <v>Consolidated Grain &amp; Barge - Dryer</v>
          </cell>
          <cell r="B39">
            <v>37347</v>
          </cell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1621.35</v>
          </cell>
          <cell r="M39">
            <v>75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1715.35</v>
          </cell>
        </row>
        <row r="40">
          <cell r="A40" t="str">
            <v>Consolidated Grain &amp; Barge - Dryer</v>
          </cell>
          <cell r="B40">
            <v>37377</v>
          </cell>
          <cell r="C40">
            <v>650</v>
          </cell>
          <cell r="D40">
            <v>50</v>
          </cell>
          <cell r="E40">
            <v>600</v>
          </cell>
          <cell r="F40" t="str">
            <v>N/A</v>
          </cell>
          <cell r="G40">
            <v>661</v>
          </cell>
          <cell r="H40">
            <v>50</v>
          </cell>
          <cell r="I40">
            <v>611</v>
          </cell>
          <cell r="J40" t="str">
            <v>N/A</v>
          </cell>
          <cell r="K40">
            <v>411.08</v>
          </cell>
          <cell r="L40">
            <v>1675.4</v>
          </cell>
          <cell r="M40">
            <v>75</v>
          </cell>
          <cell r="N40">
            <v>661</v>
          </cell>
          <cell r="O40">
            <v>205.9</v>
          </cell>
          <cell r="P40">
            <v>679</v>
          </cell>
          <cell r="Q40">
            <v>2253.6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4639.9799999999996</v>
          </cell>
        </row>
        <row r="41">
          <cell r="A41" t="str">
            <v>Consolidated Grain &amp; Barge - Dryer</v>
          </cell>
          <cell r="B41">
            <v>37408</v>
          </cell>
          <cell r="C41">
            <v>1</v>
          </cell>
          <cell r="D41">
            <v>1</v>
          </cell>
          <cell r="E41">
            <v>0</v>
          </cell>
          <cell r="F41" t="str">
            <v>N/A</v>
          </cell>
          <cell r="G41">
            <v>1</v>
          </cell>
          <cell r="H41">
            <v>1</v>
          </cell>
          <cell r="I41">
            <v>0</v>
          </cell>
          <cell r="J41" t="str">
            <v>N/A</v>
          </cell>
          <cell r="K41">
            <v>0.85</v>
          </cell>
          <cell r="L41">
            <v>1621.35</v>
          </cell>
          <cell r="M41">
            <v>75</v>
          </cell>
          <cell r="N41">
            <v>1</v>
          </cell>
          <cell r="O41">
            <v>0.31</v>
          </cell>
          <cell r="P41">
            <v>1</v>
          </cell>
          <cell r="Q41">
            <v>3.42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19</v>
          </cell>
          <cell r="W41">
            <v>0</v>
          </cell>
          <cell r="X41">
            <v>4639.9799999999996</v>
          </cell>
          <cell r="Y41">
            <v>0</v>
          </cell>
          <cell r="Z41">
            <v>0</v>
          </cell>
          <cell r="AA41">
            <v>6359.91</v>
          </cell>
        </row>
        <row r="42">
          <cell r="A42" t="str">
            <v>Consolidated Grain &amp; Barge - Dryer</v>
          </cell>
          <cell r="B42">
            <v>37438</v>
          </cell>
          <cell r="C42">
            <v>23</v>
          </cell>
          <cell r="D42">
            <v>23</v>
          </cell>
          <cell r="E42">
            <v>0</v>
          </cell>
          <cell r="F42" t="str">
            <v>N/A</v>
          </cell>
          <cell r="G42">
            <v>23</v>
          </cell>
          <cell r="H42">
            <v>23</v>
          </cell>
          <cell r="I42">
            <v>0</v>
          </cell>
          <cell r="J42" t="str">
            <v>N/A</v>
          </cell>
          <cell r="K42">
            <v>19.62</v>
          </cell>
          <cell r="L42">
            <v>1675.4</v>
          </cell>
          <cell r="M42">
            <v>75</v>
          </cell>
          <cell r="N42">
            <v>23</v>
          </cell>
          <cell r="O42">
            <v>7.16</v>
          </cell>
          <cell r="P42">
            <v>24</v>
          </cell>
          <cell r="Q42">
            <v>78.67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1874.85</v>
          </cell>
        </row>
        <row r="43">
          <cell r="A43" t="str">
            <v>DSM Engineering Plastics</v>
          </cell>
          <cell r="B43">
            <v>37104</v>
          </cell>
          <cell r="C43">
            <v>424</v>
          </cell>
          <cell r="D43">
            <v>50</v>
          </cell>
          <cell r="E43">
            <v>374</v>
          </cell>
          <cell r="F43" t="str">
            <v>N/A</v>
          </cell>
          <cell r="G43">
            <v>431</v>
          </cell>
          <cell r="H43">
            <v>50</v>
          </cell>
          <cell r="I43">
            <v>381</v>
          </cell>
          <cell r="J43" t="str">
            <v>N/A</v>
          </cell>
          <cell r="K43">
            <v>272.39</v>
          </cell>
          <cell r="L43">
            <v>0</v>
          </cell>
          <cell r="M43">
            <v>75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431</v>
          </cell>
          <cell r="T43">
            <v>1.29</v>
          </cell>
          <cell r="U43">
            <v>0</v>
          </cell>
          <cell r="V43">
            <v>19</v>
          </cell>
          <cell r="W43">
            <v>0.95</v>
          </cell>
          <cell r="X43">
            <v>0</v>
          </cell>
          <cell r="Y43">
            <v>0</v>
          </cell>
          <cell r="Z43">
            <v>0</v>
          </cell>
          <cell r="AA43">
            <v>368.63</v>
          </cell>
        </row>
        <row r="44">
          <cell r="A44" t="str">
            <v>DSM Engineering Plastics</v>
          </cell>
          <cell r="B44">
            <v>37135</v>
          </cell>
          <cell r="C44">
            <v>482</v>
          </cell>
          <cell r="D44">
            <v>50</v>
          </cell>
          <cell r="E44">
            <v>432</v>
          </cell>
          <cell r="F44" t="str">
            <v>N/A</v>
          </cell>
          <cell r="G44">
            <v>489</v>
          </cell>
          <cell r="H44">
            <v>50</v>
          </cell>
          <cell r="I44">
            <v>439</v>
          </cell>
          <cell r="J44" t="str">
            <v>N/A</v>
          </cell>
          <cell r="K44">
            <v>307.37</v>
          </cell>
          <cell r="L44">
            <v>0</v>
          </cell>
          <cell r="M44">
            <v>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489</v>
          </cell>
          <cell r="T44">
            <v>1.47</v>
          </cell>
          <cell r="U44">
            <v>0</v>
          </cell>
          <cell r="V44">
            <v>19</v>
          </cell>
          <cell r="W44">
            <v>0.95</v>
          </cell>
          <cell r="X44">
            <v>0</v>
          </cell>
          <cell r="Y44">
            <v>0</v>
          </cell>
          <cell r="Z44">
            <v>0</v>
          </cell>
          <cell r="AA44">
            <v>403.79</v>
          </cell>
        </row>
        <row r="45">
          <cell r="A45" t="str">
            <v>DSM Engineering Plastics</v>
          </cell>
          <cell r="B45">
            <v>37165</v>
          </cell>
          <cell r="C45">
            <v>1460</v>
          </cell>
          <cell r="D45">
            <v>50</v>
          </cell>
          <cell r="E45">
            <v>1410</v>
          </cell>
          <cell r="F45" t="str">
            <v>N/A</v>
          </cell>
          <cell r="G45">
            <v>1500</v>
          </cell>
          <cell r="H45">
            <v>50</v>
          </cell>
          <cell r="I45">
            <v>1450</v>
          </cell>
          <cell r="J45" t="str">
            <v>N/A</v>
          </cell>
          <cell r="K45">
            <v>917</v>
          </cell>
          <cell r="L45">
            <v>0</v>
          </cell>
          <cell r="M45">
            <v>75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1500</v>
          </cell>
          <cell r="T45">
            <v>4.5</v>
          </cell>
          <cell r="U45">
            <v>0</v>
          </cell>
          <cell r="V45">
            <v>19</v>
          </cell>
          <cell r="W45">
            <v>0.95</v>
          </cell>
          <cell r="X45">
            <v>0</v>
          </cell>
          <cell r="Y45">
            <v>0</v>
          </cell>
          <cell r="Z45">
            <v>0</v>
          </cell>
          <cell r="AA45">
            <v>1016.45</v>
          </cell>
        </row>
        <row r="46">
          <cell r="A46" t="str">
            <v>DSM Engineering Plastics</v>
          </cell>
          <cell r="B46">
            <v>37196</v>
          </cell>
          <cell r="C46">
            <v>3075</v>
          </cell>
          <cell r="D46">
            <v>50</v>
          </cell>
          <cell r="E46">
            <v>3025</v>
          </cell>
          <cell r="F46" t="str">
            <v>N/A</v>
          </cell>
          <cell r="G46">
            <v>3750</v>
          </cell>
          <cell r="H46">
            <v>50</v>
          </cell>
          <cell r="I46">
            <v>3700</v>
          </cell>
          <cell r="J46" t="str">
            <v>N/A</v>
          </cell>
          <cell r="K46">
            <v>2273.75</v>
          </cell>
          <cell r="L46">
            <v>0</v>
          </cell>
          <cell r="M46">
            <v>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3750</v>
          </cell>
          <cell r="T46">
            <v>11.25</v>
          </cell>
          <cell r="U46">
            <v>0</v>
          </cell>
          <cell r="V46">
            <v>19</v>
          </cell>
          <cell r="W46">
            <v>0.95</v>
          </cell>
          <cell r="X46">
            <v>0</v>
          </cell>
          <cell r="Y46">
            <v>0</v>
          </cell>
          <cell r="Z46">
            <v>0</v>
          </cell>
          <cell r="AA46">
            <v>2379.9499999999998</v>
          </cell>
        </row>
        <row r="47">
          <cell r="A47" t="str">
            <v>DSM Engineering Plastics</v>
          </cell>
          <cell r="B47">
            <v>37226</v>
          </cell>
          <cell r="C47">
            <v>4146</v>
          </cell>
          <cell r="D47">
            <v>50</v>
          </cell>
          <cell r="E47">
            <v>4096</v>
          </cell>
          <cell r="F47" t="str">
            <v>N/A</v>
          </cell>
          <cell r="G47">
            <v>7000</v>
          </cell>
          <cell r="H47">
            <v>50</v>
          </cell>
          <cell r="I47">
            <v>6950</v>
          </cell>
          <cell r="J47" t="str">
            <v>N/A</v>
          </cell>
          <cell r="K47">
            <v>4233.5</v>
          </cell>
          <cell r="L47">
            <v>0</v>
          </cell>
          <cell r="M47">
            <v>75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7000</v>
          </cell>
          <cell r="T47">
            <v>21</v>
          </cell>
          <cell r="U47">
            <v>0</v>
          </cell>
          <cell r="V47">
            <v>19</v>
          </cell>
          <cell r="W47">
            <v>0.95</v>
          </cell>
          <cell r="X47">
            <v>0</v>
          </cell>
          <cell r="Y47">
            <v>0</v>
          </cell>
          <cell r="Z47">
            <v>0</v>
          </cell>
          <cell r="AA47">
            <v>4349.45</v>
          </cell>
        </row>
        <row r="48">
          <cell r="A48" t="str">
            <v>DSM Engineering Plastics</v>
          </cell>
          <cell r="B48">
            <v>37257</v>
          </cell>
          <cell r="C48">
            <v>6172</v>
          </cell>
          <cell r="D48">
            <v>50</v>
          </cell>
          <cell r="E48">
            <v>6122</v>
          </cell>
          <cell r="F48" t="str">
            <v>N/A</v>
          </cell>
          <cell r="G48">
            <v>7000</v>
          </cell>
          <cell r="H48">
            <v>50</v>
          </cell>
          <cell r="I48">
            <v>6950</v>
          </cell>
          <cell r="J48" t="str">
            <v>N/A</v>
          </cell>
          <cell r="K48">
            <v>4233.5</v>
          </cell>
          <cell r="L48">
            <v>0</v>
          </cell>
          <cell r="M48">
            <v>75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7000</v>
          </cell>
          <cell r="T48">
            <v>21</v>
          </cell>
          <cell r="U48">
            <v>0</v>
          </cell>
          <cell r="V48">
            <v>19</v>
          </cell>
          <cell r="W48">
            <v>0.95</v>
          </cell>
          <cell r="X48">
            <v>0</v>
          </cell>
          <cell r="Y48">
            <v>0</v>
          </cell>
          <cell r="Z48">
            <v>0</v>
          </cell>
          <cell r="AA48">
            <v>4349.45</v>
          </cell>
        </row>
        <row r="49">
          <cell r="A49" t="str">
            <v>DSM Engineering Plastics</v>
          </cell>
          <cell r="B49">
            <v>37288</v>
          </cell>
          <cell r="C49">
            <v>4990</v>
          </cell>
          <cell r="D49">
            <v>50</v>
          </cell>
          <cell r="E49">
            <v>4940</v>
          </cell>
          <cell r="F49" t="str">
            <v>N/A</v>
          </cell>
          <cell r="G49">
            <v>4000</v>
          </cell>
          <cell r="H49">
            <v>50</v>
          </cell>
          <cell r="I49">
            <v>3950</v>
          </cell>
          <cell r="J49" t="str">
            <v>N/A</v>
          </cell>
          <cell r="K49">
            <v>2424.5</v>
          </cell>
          <cell r="L49">
            <v>0</v>
          </cell>
          <cell r="M49">
            <v>75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4000</v>
          </cell>
          <cell r="T49">
            <v>-4</v>
          </cell>
          <cell r="U49">
            <v>0</v>
          </cell>
          <cell r="V49">
            <v>19</v>
          </cell>
          <cell r="W49">
            <v>0.95</v>
          </cell>
          <cell r="X49">
            <v>0</v>
          </cell>
          <cell r="Y49">
            <v>0</v>
          </cell>
          <cell r="Z49">
            <v>0</v>
          </cell>
          <cell r="AA49">
            <v>2515.4499999999998</v>
          </cell>
        </row>
        <row r="50">
          <cell r="A50" t="str">
            <v>DSM Engineering Plastics</v>
          </cell>
          <cell r="B50">
            <v>37316</v>
          </cell>
          <cell r="C50">
            <v>3289</v>
          </cell>
          <cell r="D50">
            <v>50</v>
          </cell>
          <cell r="E50">
            <v>3239</v>
          </cell>
          <cell r="F50" t="str">
            <v>N/A</v>
          </cell>
          <cell r="G50">
            <v>3329</v>
          </cell>
          <cell r="H50">
            <v>50</v>
          </cell>
          <cell r="I50">
            <v>3279</v>
          </cell>
          <cell r="J50" t="str">
            <v>N/A</v>
          </cell>
          <cell r="K50">
            <v>2019.89</v>
          </cell>
          <cell r="L50">
            <v>0</v>
          </cell>
          <cell r="M50">
            <v>75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3329</v>
          </cell>
          <cell r="T50">
            <v>-3.33</v>
          </cell>
          <cell r="U50">
            <v>0</v>
          </cell>
          <cell r="V50">
            <v>19</v>
          </cell>
          <cell r="W50">
            <v>0.95</v>
          </cell>
          <cell r="X50">
            <v>0</v>
          </cell>
          <cell r="Y50">
            <v>0</v>
          </cell>
          <cell r="Z50">
            <v>0</v>
          </cell>
          <cell r="AA50">
            <v>2111.5100000000002</v>
          </cell>
        </row>
        <row r="51">
          <cell r="A51" t="str">
            <v>DSM Engineering Plastics</v>
          </cell>
          <cell r="B51">
            <v>37347</v>
          </cell>
          <cell r="C51">
            <v>1456</v>
          </cell>
          <cell r="D51">
            <v>50</v>
          </cell>
          <cell r="E51">
            <v>1406</v>
          </cell>
          <cell r="F51" t="str">
            <v>N/A</v>
          </cell>
          <cell r="G51">
            <v>1500</v>
          </cell>
          <cell r="H51">
            <v>50</v>
          </cell>
          <cell r="I51">
            <v>1450</v>
          </cell>
          <cell r="J51" t="str">
            <v>N/A</v>
          </cell>
          <cell r="K51">
            <v>917</v>
          </cell>
          <cell r="L51">
            <v>0</v>
          </cell>
          <cell r="M51">
            <v>75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1500</v>
          </cell>
          <cell r="T51">
            <v>-1.5</v>
          </cell>
          <cell r="U51">
            <v>0</v>
          </cell>
          <cell r="V51">
            <v>19</v>
          </cell>
          <cell r="W51">
            <v>0.95</v>
          </cell>
          <cell r="X51">
            <v>0</v>
          </cell>
          <cell r="Y51">
            <v>0</v>
          </cell>
          <cell r="Z51">
            <v>0</v>
          </cell>
          <cell r="AA51">
            <v>1010.45</v>
          </cell>
        </row>
        <row r="52">
          <cell r="A52" t="str">
            <v>DSM Engineering Plastics</v>
          </cell>
          <cell r="B52">
            <v>37377</v>
          </cell>
          <cell r="C52">
            <v>976</v>
          </cell>
          <cell r="D52">
            <v>50</v>
          </cell>
          <cell r="E52">
            <v>926</v>
          </cell>
          <cell r="F52" t="str">
            <v>N/A</v>
          </cell>
          <cell r="G52">
            <v>350</v>
          </cell>
          <cell r="H52">
            <v>50</v>
          </cell>
          <cell r="I52">
            <v>300</v>
          </cell>
          <cell r="J52" t="str">
            <v>N/A</v>
          </cell>
          <cell r="K52">
            <v>223.55</v>
          </cell>
          <cell r="L52">
            <v>0</v>
          </cell>
          <cell r="M52">
            <v>75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19</v>
          </cell>
          <cell r="W52">
            <v>0.95</v>
          </cell>
          <cell r="X52">
            <v>0</v>
          </cell>
          <cell r="Y52">
            <v>0</v>
          </cell>
          <cell r="Z52">
            <v>0</v>
          </cell>
          <cell r="AA52">
            <v>318.5</v>
          </cell>
        </row>
        <row r="53">
          <cell r="A53" t="str">
            <v>DSM Engineering Plastics</v>
          </cell>
          <cell r="B53">
            <v>37408</v>
          </cell>
          <cell r="C53">
            <v>359</v>
          </cell>
          <cell r="D53">
            <v>50</v>
          </cell>
          <cell r="E53">
            <v>309</v>
          </cell>
          <cell r="F53" t="str">
            <v>N/A</v>
          </cell>
          <cell r="G53">
            <v>250</v>
          </cell>
          <cell r="H53">
            <v>50</v>
          </cell>
          <cell r="I53">
            <v>200</v>
          </cell>
          <cell r="J53" t="str">
            <v>N/A</v>
          </cell>
          <cell r="K53">
            <v>163.25</v>
          </cell>
          <cell r="L53">
            <v>0</v>
          </cell>
          <cell r="M53">
            <v>75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</v>
          </cell>
          <cell r="W53">
            <v>0.95</v>
          </cell>
          <cell r="X53">
            <v>0</v>
          </cell>
          <cell r="Y53">
            <v>0</v>
          </cell>
          <cell r="Z53">
            <v>0</v>
          </cell>
          <cell r="AA53">
            <v>258.2</v>
          </cell>
        </row>
        <row r="54">
          <cell r="A54" t="str">
            <v>DSM Engineering Plastics</v>
          </cell>
          <cell r="B54">
            <v>37438</v>
          </cell>
          <cell r="C54">
            <v>220</v>
          </cell>
          <cell r="D54">
            <v>50</v>
          </cell>
          <cell r="E54">
            <v>170</v>
          </cell>
          <cell r="F54" t="str">
            <v>N/A</v>
          </cell>
          <cell r="G54">
            <v>300</v>
          </cell>
          <cell r="H54">
            <v>50</v>
          </cell>
          <cell r="I54">
            <v>250</v>
          </cell>
          <cell r="J54" t="str">
            <v>N/A</v>
          </cell>
          <cell r="K54">
            <v>193.4</v>
          </cell>
          <cell r="L54">
            <v>0</v>
          </cell>
          <cell r="M54">
            <v>75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19</v>
          </cell>
          <cell r="W54">
            <v>0.95</v>
          </cell>
          <cell r="X54">
            <v>0</v>
          </cell>
          <cell r="Y54">
            <v>0</v>
          </cell>
          <cell r="Z54">
            <v>0</v>
          </cell>
          <cell r="AA54">
            <v>288.35000000000002</v>
          </cell>
        </row>
        <row r="55">
          <cell r="A55" t="str">
            <v>Evansville-Vanderburgh Building Authority</v>
          </cell>
          <cell r="B55">
            <v>37104</v>
          </cell>
          <cell r="C55">
            <v>174</v>
          </cell>
          <cell r="D55">
            <v>50</v>
          </cell>
          <cell r="E55">
            <v>124</v>
          </cell>
          <cell r="F55" t="str">
            <v>N/A</v>
          </cell>
          <cell r="G55">
            <v>900</v>
          </cell>
          <cell r="H55">
            <v>50</v>
          </cell>
          <cell r="I55">
            <v>850</v>
          </cell>
          <cell r="J55" t="str">
            <v>N/A</v>
          </cell>
          <cell r="K55">
            <v>555.20000000000005</v>
          </cell>
          <cell r="L55">
            <v>0</v>
          </cell>
          <cell r="M55">
            <v>75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900</v>
          </cell>
          <cell r="T55">
            <v>2.7</v>
          </cell>
          <cell r="U55">
            <v>0</v>
          </cell>
          <cell r="V55">
            <v>19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651.9</v>
          </cell>
        </row>
        <row r="56">
          <cell r="A56" t="str">
            <v>Evansville-Vanderburgh Building Authority</v>
          </cell>
          <cell r="B56">
            <v>37135</v>
          </cell>
          <cell r="C56">
            <v>334</v>
          </cell>
          <cell r="D56">
            <v>50</v>
          </cell>
          <cell r="E56">
            <v>284</v>
          </cell>
          <cell r="F56" t="str">
            <v>N/A</v>
          </cell>
          <cell r="G56">
            <v>900</v>
          </cell>
          <cell r="H56">
            <v>50</v>
          </cell>
          <cell r="I56">
            <v>850</v>
          </cell>
          <cell r="J56" t="str">
            <v>N/A</v>
          </cell>
          <cell r="K56">
            <v>555.20000000000005</v>
          </cell>
          <cell r="L56">
            <v>0</v>
          </cell>
          <cell r="M56">
            <v>75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900</v>
          </cell>
          <cell r="T56">
            <v>2.7</v>
          </cell>
          <cell r="U56">
            <v>0</v>
          </cell>
          <cell r="V56">
            <v>19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651.9</v>
          </cell>
        </row>
        <row r="57">
          <cell r="A57" t="str">
            <v>Evansville-Vanderburgh Building Authority</v>
          </cell>
          <cell r="B57">
            <v>37165</v>
          </cell>
          <cell r="C57">
            <v>2162</v>
          </cell>
          <cell r="D57">
            <v>50</v>
          </cell>
          <cell r="E57">
            <v>2112</v>
          </cell>
          <cell r="F57" t="str">
            <v>N/A</v>
          </cell>
          <cell r="G57">
            <v>2400</v>
          </cell>
          <cell r="H57">
            <v>50</v>
          </cell>
          <cell r="I57">
            <v>2350</v>
          </cell>
          <cell r="J57" t="str">
            <v>N/A</v>
          </cell>
          <cell r="K57">
            <v>1459.7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2400</v>
          </cell>
          <cell r="T57">
            <v>7.2</v>
          </cell>
          <cell r="U57">
            <v>0</v>
          </cell>
          <cell r="V57">
            <v>19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1560.9</v>
          </cell>
        </row>
        <row r="58">
          <cell r="A58" t="str">
            <v>Evansville-Vanderburgh Building Authority</v>
          </cell>
          <cell r="B58">
            <v>37196</v>
          </cell>
          <cell r="C58">
            <v>2084</v>
          </cell>
          <cell r="D58">
            <v>50</v>
          </cell>
          <cell r="E58">
            <v>2034</v>
          </cell>
          <cell r="F58" t="str">
            <v>N/A</v>
          </cell>
          <cell r="G58">
            <v>3400</v>
          </cell>
          <cell r="H58">
            <v>50</v>
          </cell>
          <cell r="I58">
            <v>3350</v>
          </cell>
          <cell r="J58" t="str">
            <v>N/A</v>
          </cell>
          <cell r="K58">
            <v>2062.6999999999998</v>
          </cell>
          <cell r="L58">
            <v>0</v>
          </cell>
          <cell r="M58">
            <v>75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3400</v>
          </cell>
          <cell r="T58">
            <v>10.199999999999999</v>
          </cell>
          <cell r="U58">
            <v>0</v>
          </cell>
          <cell r="V58">
            <v>19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2166.9</v>
          </cell>
        </row>
        <row r="59">
          <cell r="A59" t="str">
            <v>Evansville-Vanderburgh Building Authority</v>
          </cell>
          <cell r="B59">
            <v>37226</v>
          </cell>
          <cell r="C59">
            <v>2931</v>
          </cell>
          <cell r="D59">
            <v>50</v>
          </cell>
          <cell r="E59">
            <v>2881</v>
          </cell>
          <cell r="F59" t="str">
            <v>N/A</v>
          </cell>
          <cell r="G59">
            <v>5100</v>
          </cell>
          <cell r="H59">
            <v>50</v>
          </cell>
          <cell r="I59">
            <v>5050</v>
          </cell>
          <cell r="J59" t="str">
            <v>N/A</v>
          </cell>
          <cell r="K59">
            <v>3087.8</v>
          </cell>
          <cell r="L59">
            <v>0</v>
          </cell>
          <cell r="M59">
            <v>75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5100</v>
          </cell>
          <cell r="T59">
            <v>15.3</v>
          </cell>
          <cell r="U59">
            <v>0</v>
          </cell>
          <cell r="V59">
            <v>19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3197.1</v>
          </cell>
        </row>
        <row r="60">
          <cell r="A60" t="str">
            <v>Evansville-Vanderburgh Building Authority</v>
          </cell>
          <cell r="B60">
            <v>37257</v>
          </cell>
          <cell r="C60">
            <v>3763</v>
          </cell>
          <cell r="D60">
            <v>50</v>
          </cell>
          <cell r="E60">
            <v>3713</v>
          </cell>
          <cell r="F60" t="str">
            <v>N/A</v>
          </cell>
          <cell r="G60">
            <v>4300</v>
          </cell>
          <cell r="H60">
            <v>50</v>
          </cell>
          <cell r="I60">
            <v>4250</v>
          </cell>
          <cell r="J60" t="str">
            <v>N/A</v>
          </cell>
          <cell r="K60">
            <v>2605.4</v>
          </cell>
          <cell r="L60">
            <v>0</v>
          </cell>
          <cell r="M60">
            <v>75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4300</v>
          </cell>
          <cell r="T60">
            <v>12.9</v>
          </cell>
          <cell r="U60">
            <v>0</v>
          </cell>
          <cell r="V60">
            <v>19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2712.3</v>
          </cell>
        </row>
        <row r="61">
          <cell r="A61" t="str">
            <v>Evansville-Vanderburgh Building Authority</v>
          </cell>
          <cell r="B61">
            <v>37288</v>
          </cell>
          <cell r="C61">
            <v>3213</v>
          </cell>
          <cell r="D61">
            <v>50</v>
          </cell>
          <cell r="E61">
            <v>3163</v>
          </cell>
          <cell r="F61" t="str">
            <v>N/A</v>
          </cell>
          <cell r="G61">
            <v>3400</v>
          </cell>
          <cell r="H61">
            <v>50</v>
          </cell>
          <cell r="I61">
            <v>3350</v>
          </cell>
          <cell r="J61" t="str">
            <v>N/A</v>
          </cell>
          <cell r="K61">
            <v>2062.6999999999998</v>
          </cell>
          <cell r="L61">
            <v>0</v>
          </cell>
          <cell r="M61">
            <v>75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3400</v>
          </cell>
          <cell r="T61">
            <v>-3.4</v>
          </cell>
          <cell r="U61">
            <v>0</v>
          </cell>
          <cell r="V61">
            <v>19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2153.3000000000002</v>
          </cell>
        </row>
        <row r="62">
          <cell r="A62" t="str">
            <v>Evansville-Vanderburgh Building Authority</v>
          </cell>
          <cell r="B62">
            <v>37316</v>
          </cell>
          <cell r="C62">
            <v>2729</v>
          </cell>
          <cell r="D62">
            <v>50</v>
          </cell>
          <cell r="E62">
            <v>2679</v>
          </cell>
          <cell r="F62" t="str">
            <v>N/A</v>
          </cell>
          <cell r="G62">
            <v>3286</v>
          </cell>
          <cell r="H62">
            <v>50</v>
          </cell>
          <cell r="I62">
            <v>3236</v>
          </cell>
          <cell r="J62" t="str">
            <v>N/A</v>
          </cell>
          <cell r="K62">
            <v>1993.96</v>
          </cell>
          <cell r="L62">
            <v>0</v>
          </cell>
          <cell r="M62">
            <v>75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3286</v>
          </cell>
          <cell r="T62">
            <v>-3.29</v>
          </cell>
          <cell r="U62">
            <v>0</v>
          </cell>
          <cell r="V62">
            <v>19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2084.67</v>
          </cell>
        </row>
        <row r="63">
          <cell r="A63" t="str">
            <v>Evansville-Vanderburgh Building Authority</v>
          </cell>
          <cell r="B63">
            <v>37347</v>
          </cell>
          <cell r="C63">
            <v>1679</v>
          </cell>
          <cell r="D63">
            <v>50</v>
          </cell>
          <cell r="E63">
            <v>1629</v>
          </cell>
          <cell r="F63" t="str">
            <v>N/A</v>
          </cell>
          <cell r="G63">
            <v>2600</v>
          </cell>
          <cell r="H63">
            <v>50</v>
          </cell>
          <cell r="I63">
            <v>2550</v>
          </cell>
          <cell r="J63" t="str">
            <v>N/A</v>
          </cell>
          <cell r="K63">
            <v>1580.3</v>
          </cell>
          <cell r="L63">
            <v>0</v>
          </cell>
          <cell r="M63">
            <v>75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2600</v>
          </cell>
          <cell r="T63">
            <v>-2.6</v>
          </cell>
          <cell r="U63">
            <v>0</v>
          </cell>
          <cell r="V63">
            <v>19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1671.7</v>
          </cell>
        </row>
        <row r="64">
          <cell r="A64" t="str">
            <v>Evansville-Vanderburgh Building Authority</v>
          </cell>
          <cell r="B64">
            <v>37377</v>
          </cell>
          <cell r="C64">
            <v>1395</v>
          </cell>
          <cell r="D64">
            <v>50</v>
          </cell>
          <cell r="E64">
            <v>1345</v>
          </cell>
          <cell r="F64" t="str">
            <v>N/A</v>
          </cell>
          <cell r="G64">
            <v>2000</v>
          </cell>
          <cell r="H64">
            <v>50</v>
          </cell>
          <cell r="I64">
            <v>1950</v>
          </cell>
          <cell r="J64" t="str">
            <v>N/A</v>
          </cell>
          <cell r="K64">
            <v>1218.5</v>
          </cell>
          <cell r="L64">
            <v>0</v>
          </cell>
          <cell r="M64">
            <v>75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1312.5</v>
          </cell>
        </row>
        <row r="65">
          <cell r="A65" t="str">
            <v>Evansville-Vanderburgh Building Authority</v>
          </cell>
          <cell r="B65">
            <v>37408</v>
          </cell>
          <cell r="C65">
            <v>1192</v>
          </cell>
          <cell r="D65">
            <v>50</v>
          </cell>
          <cell r="E65">
            <v>1142</v>
          </cell>
          <cell r="F65" t="str">
            <v>N/A</v>
          </cell>
          <cell r="G65">
            <v>1800</v>
          </cell>
          <cell r="H65">
            <v>50</v>
          </cell>
          <cell r="I65">
            <v>1750</v>
          </cell>
          <cell r="J65" t="str">
            <v>N/A</v>
          </cell>
          <cell r="K65">
            <v>1097.9000000000001</v>
          </cell>
          <cell r="L65">
            <v>0</v>
          </cell>
          <cell r="M65">
            <v>75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1191.9000000000001</v>
          </cell>
        </row>
        <row r="66">
          <cell r="A66" t="str">
            <v>Evansville-Vanderburgh Building Authority</v>
          </cell>
          <cell r="B66">
            <v>37438</v>
          </cell>
          <cell r="C66">
            <v>1529</v>
          </cell>
          <cell r="D66">
            <v>50</v>
          </cell>
          <cell r="E66">
            <v>1479</v>
          </cell>
          <cell r="F66" t="str">
            <v>N/A</v>
          </cell>
          <cell r="G66">
            <v>1700</v>
          </cell>
          <cell r="H66">
            <v>50</v>
          </cell>
          <cell r="I66">
            <v>1650</v>
          </cell>
          <cell r="J66" t="str">
            <v>N/A</v>
          </cell>
          <cell r="K66">
            <v>1037.5999999999999</v>
          </cell>
          <cell r="L66">
            <v>0</v>
          </cell>
          <cell r="M66">
            <v>75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1131.5999999999999</v>
          </cell>
        </row>
        <row r="67">
          <cell r="A67" t="str">
            <v>Evansville-Vanderburgh School Corp., Bus CNG</v>
          </cell>
          <cell r="B67">
            <v>37104</v>
          </cell>
          <cell r="C67">
            <v>735</v>
          </cell>
          <cell r="D67">
            <v>50</v>
          </cell>
          <cell r="E67">
            <v>685</v>
          </cell>
          <cell r="F67" t="str">
            <v>N/A</v>
          </cell>
          <cell r="G67">
            <v>1000</v>
          </cell>
          <cell r="H67">
            <v>50</v>
          </cell>
          <cell r="I67">
            <v>950</v>
          </cell>
          <cell r="J67" t="str">
            <v>N/A</v>
          </cell>
          <cell r="K67">
            <v>615.5</v>
          </cell>
          <cell r="L67">
            <v>0</v>
          </cell>
          <cell r="M67">
            <v>75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1000</v>
          </cell>
          <cell r="T67">
            <v>3</v>
          </cell>
          <cell r="U67">
            <v>0</v>
          </cell>
          <cell r="V67">
            <v>19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712.5</v>
          </cell>
        </row>
        <row r="68">
          <cell r="A68" t="str">
            <v>Evansville-Vanderburgh School Corp., Bus CNG</v>
          </cell>
          <cell r="B68">
            <v>37135</v>
          </cell>
          <cell r="C68">
            <v>945</v>
          </cell>
          <cell r="D68">
            <v>50</v>
          </cell>
          <cell r="E68">
            <v>895</v>
          </cell>
          <cell r="F68" t="str">
            <v>N/A</v>
          </cell>
          <cell r="G68">
            <v>1400</v>
          </cell>
          <cell r="H68">
            <v>50</v>
          </cell>
          <cell r="I68">
            <v>1350</v>
          </cell>
          <cell r="J68" t="str">
            <v>N/A</v>
          </cell>
          <cell r="K68">
            <v>856.7</v>
          </cell>
          <cell r="L68">
            <v>0</v>
          </cell>
          <cell r="M68">
            <v>75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1400</v>
          </cell>
          <cell r="T68">
            <v>4.2</v>
          </cell>
          <cell r="U68">
            <v>0</v>
          </cell>
          <cell r="V68">
            <v>19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954.9</v>
          </cell>
        </row>
        <row r="69">
          <cell r="A69" t="str">
            <v>Evansville-Vanderburgh School Corp., Bus CNG</v>
          </cell>
          <cell r="B69">
            <v>37165</v>
          </cell>
          <cell r="C69">
            <v>1178</v>
          </cell>
          <cell r="D69">
            <v>50</v>
          </cell>
          <cell r="E69">
            <v>1128</v>
          </cell>
          <cell r="F69" t="str">
            <v>N/A</v>
          </cell>
          <cell r="G69">
            <v>1400</v>
          </cell>
          <cell r="H69">
            <v>50</v>
          </cell>
          <cell r="I69">
            <v>1350</v>
          </cell>
          <cell r="J69" t="str">
            <v>N/A</v>
          </cell>
          <cell r="K69">
            <v>856.7</v>
          </cell>
          <cell r="L69">
            <v>0</v>
          </cell>
          <cell r="M69">
            <v>75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1400</v>
          </cell>
          <cell r="T69">
            <v>4.2</v>
          </cell>
          <cell r="U69">
            <v>0</v>
          </cell>
          <cell r="V69">
            <v>19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954.9</v>
          </cell>
        </row>
        <row r="70">
          <cell r="A70" t="str">
            <v>Evansville-Vanderburgh School Corp., Bus CNG</v>
          </cell>
          <cell r="B70">
            <v>37196</v>
          </cell>
          <cell r="C70">
            <v>1140</v>
          </cell>
          <cell r="D70">
            <v>50</v>
          </cell>
          <cell r="E70">
            <v>1090</v>
          </cell>
          <cell r="F70" t="str">
            <v>N/A</v>
          </cell>
          <cell r="G70">
            <v>1420</v>
          </cell>
          <cell r="H70">
            <v>50</v>
          </cell>
          <cell r="I70">
            <v>1370</v>
          </cell>
          <cell r="J70" t="str">
            <v>N/A</v>
          </cell>
          <cell r="K70">
            <v>868.76</v>
          </cell>
          <cell r="L70">
            <v>0</v>
          </cell>
          <cell r="M70">
            <v>75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1420</v>
          </cell>
          <cell r="T70">
            <v>4.26</v>
          </cell>
          <cell r="U70">
            <v>0</v>
          </cell>
          <cell r="V70">
            <v>19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967.02</v>
          </cell>
        </row>
        <row r="71">
          <cell r="A71" t="str">
            <v>Evansville-Vanderburgh School Corp., Bus CNG</v>
          </cell>
          <cell r="B71">
            <v>37226</v>
          </cell>
          <cell r="C71">
            <v>849</v>
          </cell>
          <cell r="D71">
            <v>50</v>
          </cell>
          <cell r="E71">
            <v>799</v>
          </cell>
          <cell r="F71" t="str">
            <v>N/A</v>
          </cell>
          <cell r="G71">
            <v>5100</v>
          </cell>
          <cell r="H71">
            <v>50</v>
          </cell>
          <cell r="I71">
            <v>5050</v>
          </cell>
          <cell r="J71" t="str">
            <v>N/A</v>
          </cell>
          <cell r="K71">
            <v>3087.8</v>
          </cell>
          <cell r="L71">
            <v>0</v>
          </cell>
          <cell r="M71">
            <v>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5100</v>
          </cell>
          <cell r="T71">
            <v>15.3</v>
          </cell>
          <cell r="U71">
            <v>0</v>
          </cell>
          <cell r="V71">
            <v>19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3197.1</v>
          </cell>
        </row>
        <row r="72">
          <cell r="A72" t="str">
            <v>Evansville-Vanderburgh School Corp., Bus CNG</v>
          </cell>
          <cell r="B72">
            <v>37257</v>
          </cell>
          <cell r="C72">
            <v>1188</v>
          </cell>
          <cell r="D72">
            <v>50</v>
          </cell>
          <cell r="E72">
            <v>1138</v>
          </cell>
          <cell r="F72" t="str">
            <v>N/A</v>
          </cell>
          <cell r="G72">
            <v>1200</v>
          </cell>
          <cell r="H72">
            <v>50</v>
          </cell>
          <cell r="I72">
            <v>1150</v>
          </cell>
          <cell r="J72" t="str">
            <v>N/A</v>
          </cell>
          <cell r="K72">
            <v>736.1</v>
          </cell>
          <cell r="L72">
            <v>0</v>
          </cell>
          <cell r="M72">
            <v>75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1200</v>
          </cell>
          <cell r="T72">
            <v>3.6</v>
          </cell>
          <cell r="U72">
            <v>0</v>
          </cell>
          <cell r="V72">
            <v>19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833.7</v>
          </cell>
        </row>
        <row r="73">
          <cell r="A73" t="str">
            <v>Evansville-Vanderburgh School Corp., Bus CNG</v>
          </cell>
          <cell r="B73">
            <v>37288</v>
          </cell>
          <cell r="C73">
            <v>1110</v>
          </cell>
          <cell r="D73">
            <v>50</v>
          </cell>
          <cell r="E73">
            <v>1060</v>
          </cell>
          <cell r="F73" t="str">
            <v>N/A</v>
          </cell>
          <cell r="G73">
            <v>1350</v>
          </cell>
          <cell r="H73">
            <v>50</v>
          </cell>
          <cell r="I73">
            <v>1300</v>
          </cell>
          <cell r="J73" t="str">
            <v>N/A</v>
          </cell>
          <cell r="K73">
            <v>826.55</v>
          </cell>
          <cell r="L73">
            <v>0</v>
          </cell>
          <cell r="M73">
            <v>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1350</v>
          </cell>
          <cell r="T73">
            <v>-1.35</v>
          </cell>
          <cell r="U73">
            <v>0</v>
          </cell>
          <cell r="V73">
            <v>19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919.2</v>
          </cell>
        </row>
        <row r="74">
          <cell r="A74" t="str">
            <v>Evansville-Vanderburgh School Corp., Bus CNG</v>
          </cell>
          <cell r="B74">
            <v>37316</v>
          </cell>
          <cell r="C74">
            <v>838</v>
          </cell>
          <cell r="D74">
            <v>50</v>
          </cell>
          <cell r="E74">
            <v>788</v>
          </cell>
          <cell r="F74" t="str">
            <v>N/A</v>
          </cell>
          <cell r="G74">
            <v>1240</v>
          </cell>
          <cell r="H74">
            <v>50</v>
          </cell>
          <cell r="I74">
            <v>1190</v>
          </cell>
          <cell r="J74" t="str">
            <v>N/A</v>
          </cell>
          <cell r="K74">
            <v>760.22</v>
          </cell>
          <cell r="L74">
            <v>0</v>
          </cell>
          <cell r="M74">
            <v>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1240</v>
          </cell>
          <cell r="T74">
            <v>-1.24</v>
          </cell>
          <cell r="U74">
            <v>0</v>
          </cell>
          <cell r="V74">
            <v>19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852.98</v>
          </cell>
        </row>
        <row r="75">
          <cell r="A75" t="str">
            <v>Evansville-Vanderburgh School Corp., Bus CNG</v>
          </cell>
          <cell r="B75">
            <v>37347</v>
          </cell>
          <cell r="C75">
            <v>1109</v>
          </cell>
          <cell r="D75">
            <v>50</v>
          </cell>
          <cell r="E75">
            <v>1059</v>
          </cell>
          <cell r="F75" t="str">
            <v>N/A</v>
          </cell>
          <cell r="G75">
            <v>1300</v>
          </cell>
          <cell r="H75">
            <v>50</v>
          </cell>
          <cell r="I75">
            <v>1250</v>
          </cell>
          <cell r="J75" t="str">
            <v>N/A</v>
          </cell>
          <cell r="K75">
            <v>796.4</v>
          </cell>
          <cell r="L75">
            <v>0</v>
          </cell>
          <cell r="M75">
            <v>75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1300</v>
          </cell>
          <cell r="T75">
            <v>-1.3</v>
          </cell>
          <cell r="U75">
            <v>0</v>
          </cell>
          <cell r="V75">
            <v>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889.1</v>
          </cell>
        </row>
        <row r="76">
          <cell r="A76" t="str">
            <v>Evansville-Vanderburgh School Corp., Bus CNG</v>
          </cell>
          <cell r="B76">
            <v>37377</v>
          </cell>
          <cell r="C76">
            <v>860</v>
          </cell>
          <cell r="D76">
            <v>50</v>
          </cell>
          <cell r="E76">
            <v>810</v>
          </cell>
          <cell r="F76" t="str">
            <v>N/A</v>
          </cell>
          <cell r="G76">
            <v>1100</v>
          </cell>
          <cell r="H76">
            <v>50</v>
          </cell>
          <cell r="I76">
            <v>1050</v>
          </cell>
          <cell r="J76" t="str">
            <v>N/A</v>
          </cell>
          <cell r="K76">
            <v>675.8</v>
          </cell>
          <cell r="L76">
            <v>0</v>
          </cell>
          <cell r="M76">
            <v>75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769.8</v>
          </cell>
        </row>
        <row r="77">
          <cell r="A77" t="str">
            <v>Evansville-Vanderburgh School Corp., Bus CNG</v>
          </cell>
          <cell r="B77">
            <v>37408</v>
          </cell>
          <cell r="C77">
            <v>54</v>
          </cell>
          <cell r="D77">
            <v>50</v>
          </cell>
          <cell r="E77">
            <v>4</v>
          </cell>
          <cell r="F77" t="str">
            <v>N/A</v>
          </cell>
          <cell r="G77">
            <v>300</v>
          </cell>
          <cell r="H77">
            <v>50</v>
          </cell>
          <cell r="I77">
            <v>250</v>
          </cell>
          <cell r="J77" t="str">
            <v>N/A</v>
          </cell>
          <cell r="K77">
            <v>193.4</v>
          </cell>
          <cell r="L77">
            <v>0</v>
          </cell>
          <cell r="M77">
            <v>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287.39999999999998</v>
          </cell>
        </row>
        <row r="78">
          <cell r="A78" t="str">
            <v>Evansville-Vanderburgh School Corp., Bus CNG</v>
          </cell>
          <cell r="B78">
            <v>37438</v>
          </cell>
          <cell r="C78">
            <v>0</v>
          </cell>
          <cell r="D78">
            <v>0</v>
          </cell>
          <cell r="E78">
            <v>0</v>
          </cell>
          <cell r="F78" t="str">
            <v>N/A</v>
          </cell>
          <cell r="G78">
            <v>100</v>
          </cell>
          <cell r="H78">
            <v>50</v>
          </cell>
          <cell r="I78">
            <v>50</v>
          </cell>
          <cell r="J78" t="str">
            <v>N/A</v>
          </cell>
          <cell r="K78">
            <v>72.8</v>
          </cell>
          <cell r="L78">
            <v>0</v>
          </cell>
          <cell r="M78">
            <v>75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166.8</v>
          </cell>
        </row>
        <row r="79">
          <cell r="A79" t="str">
            <v>Joe W Morgan, INC.</v>
          </cell>
          <cell r="B79">
            <v>37104</v>
          </cell>
          <cell r="C79">
            <v>166</v>
          </cell>
          <cell r="D79">
            <v>50</v>
          </cell>
          <cell r="E79">
            <v>116</v>
          </cell>
          <cell r="F79" t="str">
            <v>N/A</v>
          </cell>
          <cell r="G79">
            <v>166</v>
          </cell>
          <cell r="H79">
            <v>50</v>
          </cell>
          <cell r="I79">
            <v>116</v>
          </cell>
          <cell r="J79" t="str">
            <v>N/A</v>
          </cell>
          <cell r="K79">
            <v>112.6</v>
          </cell>
          <cell r="L79">
            <v>0</v>
          </cell>
          <cell r="M79">
            <v>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</v>
          </cell>
          <cell r="W79">
            <v>22.4</v>
          </cell>
          <cell r="X79">
            <v>2095.58</v>
          </cell>
          <cell r="Y79">
            <v>166</v>
          </cell>
          <cell r="Z79">
            <v>2095.58</v>
          </cell>
          <cell r="AA79">
            <v>2324.58</v>
          </cell>
        </row>
        <row r="80">
          <cell r="A80" t="str">
            <v>Joe W Morgan, INC.</v>
          </cell>
          <cell r="B80">
            <v>37135</v>
          </cell>
          <cell r="C80">
            <v>681</v>
          </cell>
          <cell r="D80">
            <v>50</v>
          </cell>
          <cell r="E80">
            <v>631</v>
          </cell>
          <cell r="F80" t="str">
            <v>N/A</v>
          </cell>
          <cell r="G80">
            <v>681</v>
          </cell>
          <cell r="H80">
            <v>50</v>
          </cell>
          <cell r="I80">
            <v>631</v>
          </cell>
          <cell r="J80" t="str">
            <v>N/A</v>
          </cell>
          <cell r="K80">
            <v>423.14</v>
          </cell>
          <cell r="L80">
            <v>0</v>
          </cell>
          <cell r="M80">
            <v>75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</v>
          </cell>
          <cell r="W80">
            <v>91.9</v>
          </cell>
          <cell r="X80">
            <v>8596.9500000000007</v>
          </cell>
          <cell r="Y80">
            <v>681</v>
          </cell>
          <cell r="Z80">
            <v>8596.9500000000007</v>
          </cell>
          <cell r="AA80">
            <v>9205.99</v>
          </cell>
        </row>
        <row r="81">
          <cell r="A81" t="str">
            <v>Land of Lakes</v>
          </cell>
          <cell r="B81">
            <v>37288</v>
          </cell>
          <cell r="C81">
            <v>0</v>
          </cell>
          <cell r="D81">
            <v>0</v>
          </cell>
          <cell r="E81">
            <v>0</v>
          </cell>
          <cell r="F81" t="str">
            <v>N/A</v>
          </cell>
          <cell r="G81">
            <v>0</v>
          </cell>
          <cell r="H81">
            <v>0</v>
          </cell>
          <cell r="I81">
            <v>0</v>
          </cell>
          <cell r="J81" t="str">
            <v>N/A</v>
          </cell>
          <cell r="K81">
            <v>0</v>
          </cell>
          <cell r="L81">
            <v>0</v>
          </cell>
          <cell r="M81">
            <v>75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94</v>
          </cell>
        </row>
        <row r="82">
          <cell r="A82" t="str">
            <v>Land of Lakes</v>
          </cell>
          <cell r="B82">
            <v>37316</v>
          </cell>
          <cell r="C82">
            <v>3645</v>
          </cell>
          <cell r="D82">
            <v>50</v>
          </cell>
          <cell r="E82">
            <v>3595</v>
          </cell>
          <cell r="F82" t="str">
            <v>N/A</v>
          </cell>
          <cell r="G82">
            <v>3763</v>
          </cell>
          <cell r="H82">
            <v>50</v>
          </cell>
          <cell r="I82">
            <v>3713</v>
          </cell>
          <cell r="J82" t="str">
            <v>N/A</v>
          </cell>
          <cell r="K82">
            <v>2281.59</v>
          </cell>
          <cell r="L82">
            <v>0</v>
          </cell>
          <cell r="M82">
            <v>75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15.05</v>
          </cell>
          <cell r="S82">
            <v>3763</v>
          </cell>
          <cell r="T82">
            <v>-3.76</v>
          </cell>
          <cell r="U82">
            <v>0</v>
          </cell>
          <cell r="V82">
            <v>19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2386.88</v>
          </cell>
        </row>
        <row r="83">
          <cell r="A83" t="str">
            <v>Land of Lakes</v>
          </cell>
          <cell r="B83">
            <v>37347</v>
          </cell>
          <cell r="C83">
            <v>3254</v>
          </cell>
          <cell r="D83">
            <v>50</v>
          </cell>
          <cell r="E83">
            <v>3204</v>
          </cell>
          <cell r="F83" t="str">
            <v>N/A</v>
          </cell>
          <cell r="G83">
            <v>3420</v>
          </cell>
          <cell r="H83">
            <v>50</v>
          </cell>
          <cell r="I83">
            <v>3370</v>
          </cell>
          <cell r="J83" t="str">
            <v>N/A</v>
          </cell>
          <cell r="K83">
            <v>2074.7600000000002</v>
          </cell>
          <cell r="L83">
            <v>0</v>
          </cell>
          <cell r="M83">
            <v>75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13.68</v>
          </cell>
          <cell r="S83">
            <v>3420</v>
          </cell>
          <cell r="T83">
            <v>-3.42</v>
          </cell>
          <cell r="U83">
            <v>0</v>
          </cell>
          <cell r="V83">
            <v>19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2179.02</v>
          </cell>
        </row>
        <row r="84">
          <cell r="A84" t="str">
            <v>Land of Lakes</v>
          </cell>
          <cell r="B84">
            <v>37377</v>
          </cell>
          <cell r="C84">
            <v>1958</v>
          </cell>
          <cell r="D84">
            <v>50</v>
          </cell>
          <cell r="E84">
            <v>1908</v>
          </cell>
          <cell r="F84" t="str">
            <v>N/A</v>
          </cell>
          <cell r="G84">
            <v>3255</v>
          </cell>
          <cell r="H84">
            <v>50</v>
          </cell>
          <cell r="I84">
            <v>3205</v>
          </cell>
          <cell r="J84" t="str">
            <v>N/A</v>
          </cell>
          <cell r="K84">
            <v>1975.2099999999991</v>
          </cell>
          <cell r="L84">
            <v>0</v>
          </cell>
          <cell r="M84">
            <v>75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19</v>
          </cell>
          <cell r="W84">
            <v>-2165.6799999999998</v>
          </cell>
          <cell r="X84">
            <v>4566.3099999999977</v>
          </cell>
          <cell r="Y84">
            <v>0</v>
          </cell>
          <cell r="Z84">
            <v>0</v>
          </cell>
          <cell r="AA84">
            <v>6635.1999999999971</v>
          </cell>
        </row>
        <row r="85">
          <cell r="A85" t="str">
            <v>Land of Lakes</v>
          </cell>
          <cell r="B85">
            <v>37408</v>
          </cell>
          <cell r="C85">
            <v>2847</v>
          </cell>
          <cell r="D85">
            <v>50</v>
          </cell>
          <cell r="E85">
            <v>2797</v>
          </cell>
          <cell r="F85" t="str">
            <v>N/A</v>
          </cell>
          <cell r="G85">
            <v>1890</v>
          </cell>
          <cell r="H85">
            <v>50</v>
          </cell>
          <cell r="I85">
            <v>1840</v>
          </cell>
          <cell r="J85" t="str">
            <v>N/A</v>
          </cell>
          <cell r="K85">
            <v>1152.17</v>
          </cell>
          <cell r="L85">
            <v>0</v>
          </cell>
          <cell r="M85">
            <v>75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19</v>
          </cell>
          <cell r="W85">
            <v>0</v>
          </cell>
          <cell r="X85">
            <v>2069.2600000000002</v>
          </cell>
          <cell r="Y85">
            <v>0</v>
          </cell>
          <cell r="Z85">
            <v>0</v>
          </cell>
          <cell r="AA85">
            <v>3315.43</v>
          </cell>
        </row>
        <row r="86">
          <cell r="A86" t="str">
            <v>Land of Lakes</v>
          </cell>
          <cell r="B86">
            <v>37438</v>
          </cell>
          <cell r="D86">
            <v>0</v>
          </cell>
          <cell r="E86">
            <v>0</v>
          </cell>
          <cell r="F86" t="str">
            <v>N/A</v>
          </cell>
          <cell r="G86">
            <v>2254</v>
          </cell>
          <cell r="H86">
            <v>50</v>
          </cell>
          <cell r="I86">
            <v>2204</v>
          </cell>
          <cell r="J86" t="str">
            <v>N/A</v>
          </cell>
          <cell r="K86">
            <v>1371.66</v>
          </cell>
          <cell r="L86">
            <v>0</v>
          </cell>
          <cell r="M86">
            <v>75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1465.66</v>
          </cell>
        </row>
        <row r="87">
          <cell r="A87" t="str">
            <v>Lewis Vincennes, Inc.</v>
          </cell>
          <cell r="B87">
            <v>37104</v>
          </cell>
          <cell r="C87">
            <v>1113</v>
          </cell>
          <cell r="D87">
            <v>50</v>
          </cell>
          <cell r="E87">
            <v>1063</v>
          </cell>
          <cell r="F87" t="str">
            <v>N/A</v>
          </cell>
          <cell r="G87">
            <v>2000</v>
          </cell>
          <cell r="H87">
            <v>50</v>
          </cell>
          <cell r="I87">
            <v>1950</v>
          </cell>
          <cell r="J87" t="str">
            <v>N/A</v>
          </cell>
          <cell r="K87">
            <v>1218.5</v>
          </cell>
          <cell r="L87">
            <v>0</v>
          </cell>
          <cell r="M87">
            <v>75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-52</v>
          </cell>
          <cell r="S87">
            <v>2000</v>
          </cell>
          <cell r="T87">
            <v>6</v>
          </cell>
          <cell r="U87">
            <v>0</v>
          </cell>
          <cell r="V87">
            <v>19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1266.5</v>
          </cell>
        </row>
        <row r="88">
          <cell r="A88" t="str">
            <v>Lewis Vincennes, Inc.</v>
          </cell>
          <cell r="B88">
            <v>37135</v>
          </cell>
          <cell r="C88">
            <v>1083</v>
          </cell>
          <cell r="D88">
            <v>50</v>
          </cell>
          <cell r="E88">
            <v>1033</v>
          </cell>
          <cell r="F88" t="str">
            <v>N/A</v>
          </cell>
          <cell r="G88">
            <v>2000</v>
          </cell>
          <cell r="H88">
            <v>50</v>
          </cell>
          <cell r="I88">
            <v>1950</v>
          </cell>
          <cell r="J88" t="str">
            <v>N/A</v>
          </cell>
          <cell r="K88">
            <v>1218.5</v>
          </cell>
          <cell r="L88">
            <v>0</v>
          </cell>
          <cell r="M88">
            <v>75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-52</v>
          </cell>
          <cell r="S88">
            <v>2000</v>
          </cell>
          <cell r="T88">
            <v>6</v>
          </cell>
          <cell r="U88">
            <v>0</v>
          </cell>
          <cell r="V88">
            <v>19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1266.5</v>
          </cell>
        </row>
        <row r="89">
          <cell r="A89" t="str">
            <v>Lewis Vincennes, Inc.</v>
          </cell>
          <cell r="B89">
            <v>37165</v>
          </cell>
          <cell r="C89">
            <v>1560</v>
          </cell>
          <cell r="D89">
            <v>50</v>
          </cell>
          <cell r="E89">
            <v>1510</v>
          </cell>
          <cell r="F89" t="str">
            <v>N/A</v>
          </cell>
          <cell r="G89">
            <v>2000</v>
          </cell>
          <cell r="H89">
            <v>50</v>
          </cell>
          <cell r="I89">
            <v>1950</v>
          </cell>
          <cell r="J89" t="str">
            <v>N/A</v>
          </cell>
          <cell r="K89">
            <v>1218.5</v>
          </cell>
          <cell r="L89">
            <v>0</v>
          </cell>
          <cell r="M89">
            <v>75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-52</v>
          </cell>
          <cell r="S89">
            <v>2000</v>
          </cell>
          <cell r="T89">
            <v>6</v>
          </cell>
          <cell r="U89">
            <v>0</v>
          </cell>
          <cell r="V89">
            <v>19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1266.5</v>
          </cell>
        </row>
        <row r="90">
          <cell r="A90" t="str">
            <v>Lewis Vincennes, Inc.</v>
          </cell>
          <cell r="B90">
            <v>37196</v>
          </cell>
          <cell r="C90">
            <v>831</v>
          </cell>
          <cell r="D90">
            <v>50</v>
          </cell>
          <cell r="E90">
            <v>781</v>
          </cell>
          <cell r="F90" t="str">
            <v>N/A</v>
          </cell>
          <cell r="G90">
            <v>1500</v>
          </cell>
          <cell r="H90">
            <v>50</v>
          </cell>
          <cell r="I90">
            <v>1450</v>
          </cell>
          <cell r="J90" t="str">
            <v>N/A</v>
          </cell>
          <cell r="K90">
            <v>917</v>
          </cell>
          <cell r="L90">
            <v>0</v>
          </cell>
          <cell r="M90">
            <v>75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-39</v>
          </cell>
          <cell r="S90">
            <v>1500</v>
          </cell>
          <cell r="T90">
            <v>4.5</v>
          </cell>
          <cell r="U90">
            <v>0</v>
          </cell>
          <cell r="V90">
            <v>19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976.5</v>
          </cell>
        </row>
        <row r="91">
          <cell r="A91" t="str">
            <v>Lewis Vincennes, Inc.</v>
          </cell>
          <cell r="B91">
            <v>37226</v>
          </cell>
          <cell r="C91">
            <v>3477</v>
          </cell>
          <cell r="D91">
            <v>50</v>
          </cell>
          <cell r="E91">
            <v>3427</v>
          </cell>
          <cell r="F91" t="str">
            <v>N/A</v>
          </cell>
          <cell r="G91">
            <v>2600</v>
          </cell>
          <cell r="H91">
            <v>50</v>
          </cell>
          <cell r="I91">
            <v>2550</v>
          </cell>
          <cell r="J91" t="str">
            <v>N/A</v>
          </cell>
          <cell r="K91">
            <v>1580.3</v>
          </cell>
          <cell r="L91">
            <v>0</v>
          </cell>
          <cell r="M91">
            <v>75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-67.599999999999994</v>
          </cell>
          <cell r="S91">
            <v>2600</v>
          </cell>
          <cell r="T91">
            <v>7.8</v>
          </cell>
          <cell r="U91">
            <v>0</v>
          </cell>
          <cell r="V91">
            <v>19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1614.5</v>
          </cell>
        </row>
        <row r="92">
          <cell r="A92" t="str">
            <v>Lewis Vincennes, Inc.</v>
          </cell>
          <cell r="B92">
            <v>37257</v>
          </cell>
          <cell r="C92">
            <v>4124</v>
          </cell>
          <cell r="D92">
            <v>50</v>
          </cell>
          <cell r="E92">
            <v>4074</v>
          </cell>
          <cell r="F92" t="str">
            <v>N/A</v>
          </cell>
          <cell r="G92">
            <v>3300</v>
          </cell>
          <cell r="H92">
            <v>50</v>
          </cell>
          <cell r="I92">
            <v>3250</v>
          </cell>
          <cell r="J92" t="str">
            <v>N/A</v>
          </cell>
          <cell r="K92">
            <v>2002.4</v>
          </cell>
          <cell r="L92">
            <v>0</v>
          </cell>
          <cell r="M92">
            <v>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-85.8</v>
          </cell>
          <cell r="S92">
            <v>3300</v>
          </cell>
          <cell r="T92">
            <v>9.9</v>
          </cell>
          <cell r="U92">
            <v>0</v>
          </cell>
          <cell r="V92">
            <v>19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2020.5</v>
          </cell>
        </row>
        <row r="93">
          <cell r="A93" t="str">
            <v>Lewis Vincennes, Inc.</v>
          </cell>
          <cell r="B93">
            <v>37288</v>
          </cell>
          <cell r="C93">
            <v>3364</v>
          </cell>
          <cell r="D93">
            <v>50</v>
          </cell>
          <cell r="E93">
            <v>3314</v>
          </cell>
          <cell r="F93" t="str">
            <v>N/A</v>
          </cell>
          <cell r="G93">
            <v>3332</v>
          </cell>
          <cell r="H93">
            <v>50</v>
          </cell>
          <cell r="I93">
            <v>3282</v>
          </cell>
          <cell r="J93" t="str">
            <v>N/A</v>
          </cell>
          <cell r="K93">
            <v>2021.7</v>
          </cell>
          <cell r="L93">
            <v>0</v>
          </cell>
          <cell r="M93">
            <v>75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13.33</v>
          </cell>
          <cell r="S93">
            <v>3332</v>
          </cell>
          <cell r="T93">
            <v>-3.33</v>
          </cell>
          <cell r="U93">
            <v>0</v>
          </cell>
          <cell r="V93">
            <v>19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2125.6999999999998</v>
          </cell>
        </row>
        <row r="94">
          <cell r="A94" t="str">
            <v>Lewis Vincennes, Inc.</v>
          </cell>
          <cell r="B94">
            <v>37316</v>
          </cell>
          <cell r="C94">
            <v>3703</v>
          </cell>
          <cell r="D94">
            <v>50</v>
          </cell>
          <cell r="E94">
            <v>3653</v>
          </cell>
          <cell r="F94" t="str">
            <v>N/A</v>
          </cell>
          <cell r="G94">
            <v>2573</v>
          </cell>
          <cell r="H94">
            <v>50</v>
          </cell>
          <cell r="I94">
            <v>2523</v>
          </cell>
          <cell r="J94" t="str">
            <v>N/A</v>
          </cell>
          <cell r="K94">
            <v>1564.02</v>
          </cell>
          <cell r="L94">
            <v>0</v>
          </cell>
          <cell r="M94">
            <v>75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10.29</v>
          </cell>
          <cell r="S94">
            <v>2573</v>
          </cell>
          <cell r="T94">
            <v>-2.57</v>
          </cell>
          <cell r="U94">
            <v>0</v>
          </cell>
          <cell r="V94">
            <v>19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1665.74</v>
          </cell>
        </row>
        <row r="95">
          <cell r="A95" t="str">
            <v>Lewis Vincennes, Inc.</v>
          </cell>
          <cell r="B95">
            <v>37347</v>
          </cell>
          <cell r="C95">
            <v>2918</v>
          </cell>
          <cell r="D95">
            <v>50</v>
          </cell>
          <cell r="E95">
            <v>2868</v>
          </cell>
          <cell r="F95" t="str">
            <v>N/A</v>
          </cell>
          <cell r="G95">
            <v>2400</v>
          </cell>
          <cell r="H95">
            <v>50</v>
          </cell>
          <cell r="I95">
            <v>2350</v>
          </cell>
          <cell r="J95" t="str">
            <v>N/A</v>
          </cell>
          <cell r="K95">
            <v>1459.7</v>
          </cell>
          <cell r="L95">
            <v>0</v>
          </cell>
          <cell r="M95">
            <v>75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9.6</v>
          </cell>
          <cell r="S95">
            <v>2400</v>
          </cell>
          <cell r="T95">
            <v>-2.4</v>
          </cell>
          <cell r="U95">
            <v>0</v>
          </cell>
          <cell r="V95">
            <v>19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1560.9</v>
          </cell>
        </row>
        <row r="96">
          <cell r="A96" t="str">
            <v>Lewis Vincennes, Inc.</v>
          </cell>
          <cell r="B96">
            <v>37377</v>
          </cell>
          <cell r="C96">
            <v>2864</v>
          </cell>
          <cell r="D96">
            <v>50</v>
          </cell>
          <cell r="E96">
            <v>2814</v>
          </cell>
          <cell r="F96" t="str">
            <v>N/A</v>
          </cell>
          <cell r="G96">
            <v>2800</v>
          </cell>
          <cell r="H96">
            <v>50</v>
          </cell>
          <cell r="I96">
            <v>2750</v>
          </cell>
          <cell r="J96" t="str">
            <v>N/A</v>
          </cell>
          <cell r="K96">
            <v>1700.9</v>
          </cell>
          <cell r="L96">
            <v>0</v>
          </cell>
          <cell r="M96">
            <v>75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1794.9</v>
          </cell>
        </row>
        <row r="97">
          <cell r="A97" t="str">
            <v>Lewis Vincennes, Inc.</v>
          </cell>
          <cell r="B97">
            <v>37408</v>
          </cell>
          <cell r="C97">
            <v>2312</v>
          </cell>
          <cell r="D97">
            <v>50</v>
          </cell>
          <cell r="E97">
            <v>2262</v>
          </cell>
          <cell r="F97" t="str">
            <v>N/A</v>
          </cell>
          <cell r="G97">
            <v>2330</v>
          </cell>
          <cell r="H97">
            <v>50</v>
          </cell>
          <cell r="I97">
            <v>2280</v>
          </cell>
          <cell r="J97" t="str">
            <v>N/A</v>
          </cell>
          <cell r="K97">
            <v>1417.49</v>
          </cell>
          <cell r="L97">
            <v>0</v>
          </cell>
          <cell r="M97">
            <v>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1511.49</v>
          </cell>
        </row>
        <row r="98">
          <cell r="A98" t="str">
            <v>Lewis Vincennes, Inc.</v>
          </cell>
          <cell r="B98">
            <v>37438</v>
          </cell>
          <cell r="C98">
            <v>2255</v>
          </cell>
          <cell r="D98">
            <v>50</v>
          </cell>
          <cell r="E98">
            <v>2205</v>
          </cell>
          <cell r="F98" t="str">
            <v>N/A</v>
          </cell>
          <cell r="G98">
            <v>2300</v>
          </cell>
          <cell r="H98">
            <v>50</v>
          </cell>
          <cell r="I98">
            <v>2250</v>
          </cell>
          <cell r="J98" t="str">
            <v>N/A</v>
          </cell>
          <cell r="K98">
            <v>1399.4</v>
          </cell>
          <cell r="L98">
            <v>0</v>
          </cell>
          <cell r="M98">
            <v>75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1493.4</v>
          </cell>
        </row>
        <row r="99">
          <cell r="A99" t="str">
            <v>Marathon Ashland Petroleum Company</v>
          </cell>
          <cell r="B99">
            <v>37104</v>
          </cell>
          <cell r="C99">
            <v>2794</v>
          </cell>
          <cell r="D99">
            <v>50</v>
          </cell>
          <cell r="E99">
            <v>2744</v>
          </cell>
          <cell r="F99" t="str">
            <v>N/A</v>
          </cell>
          <cell r="G99">
            <v>2839</v>
          </cell>
          <cell r="H99">
            <v>50</v>
          </cell>
          <cell r="I99">
            <v>2789</v>
          </cell>
          <cell r="J99" t="str">
            <v>N/A</v>
          </cell>
          <cell r="K99">
            <v>1724.42</v>
          </cell>
          <cell r="L99">
            <v>0</v>
          </cell>
          <cell r="M99">
            <v>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2839</v>
          </cell>
          <cell r="T99">
            <v>8.52</v>
          </cell>
          <cell r="U99">
            <v>0</v>
          </cell>
          <cell r="V99">
            <v>19</v>
          </cell>
          <cell r="W99">
            <v>0.95</v>
          </cell>
          <cell r="X99">
            <v>0</v>
          </cell>
          <cell r="Y99">
            <v>0</v>
          </cell>
          <cell r="Z99">
            <v>0</v>
          </cell>
          <cell r="AA99">
            <v>1827.89</v>
          </cell>
        </row>
        <row r="100">
          <cell r="A100" t="str">
            <v>Marathon Ashland Petroleum Company</v>
          </cell>
          <cell r="B100">
            <v>37135</v>
          </cell>
          <cell r="C100">
            <v>2303</v>
          </cell>
          <cell r="D100">
            <v>50</v>
          </cell>
          <cell r="E100">
            <v>2253</v>
          </cell>
          <cell r="F100" t="str">
            <v>N/A</v>
          </cell>
          <cell r="G100">
            <v>2340</v>
          </cell>
          <cell r="H100">
            <v>50</v>
          </cell>
          <cell r="I100">
            <v>2290</v>
          </cell>
          <cell r="J100" t="str">
            <v>N/A</v>
          </cell>
          <cell r="K100">
            <v>1423.52</v>
          </cell>
          <cell r="L100">
            <v>0</v>
          </cell>
          <cell r="M100">
            <v>75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2340</v>
          </cell>
          <cell r="T100">
            <v>7.02</v>
          </cell>
          <cell r="U100">
            <v>0</v>
          </cell>
          <cell r="V100">
            <v>19</v>
          </cell>
          <cell r="W100">
            <v>0.95</v>
          </cell>
          <cell r="X100">
            <v>0</v>
          </cell>
          <cell r="Y100">
            <v>0</v>
          </cell>
          <cell r="Z100">
            <v>0</v>
          </cell>
          <cell r="AA100">
            <v>1525.49</v>
          </cell>
        </row>
        <row r="101">
          <cell r="A101" t="str">
            <v>Marathon Ashland Petroleum Company</v>
          </cell>
          <cell r="B101">
            <v>37165</v>
          </cell>
          <cell r="C101">
            <v>2731</v>
          </cell>
          <cell r="D101">
            <v>50</v>
          </cell>
          <cell r="E101">
            <v>2681</v>
          </cell>
          <cell r="F101" t="str">
            <v>N/A</v>
          </cell>
          <cell r="G101">
            <v>2784</v>
          </cell>
          <cell r="H101">
            <v>50</v>
          </cell>
          <cell r="I101">
            <v>2734</v>
          </cell>
          <cell r="J101" t="str">
            <v>N/A</v>
          </cell>
          <cell r="K101">
            <v>1691.25</v>
          </cell>
          <cell r="L101">
            <v>0</v>
          </cell>
          <cell r="M101">
            <v>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2784</v>
          </cell>
          <cell r="T101">
            <v>8.35</v>
          </cell>
          <cell r="U101">
            <v>0</v>
          </cell>
          <cell r="V101">
            <v>19</v>
          </cell>
          <cell r="W101">
            <v>0.95</v>
          </cell>
          <cell r="X101">
            <v>0</v>
          </cell>
          <cell r="Y101">
            <v>0</v>
          </cell>
          <cell r="Z101">
            <v>0</v>
          </cell>
          <cell r="AA101">
            <v>1794.55</v>
          </cell>
        </row>
        <row r="102">
          <cell r="A102" t="str">
            <v>Marathon Ashland Petroleum Company</v>
          </cell>
          <cell r="B102">
            <v>37196</v>
          </cell>
          <cell r="C102">
            <v>2891</v>
          </cell>
          <cell r="D102">
            <v>50</v>
          </cell>
          <cell r="E102">
            <v>2841</v>
          </cell>
          <cell r="F102" t="str">
            <v>N/A</v>
          </cell>
          <cell r="G102">
            <v>2938</v>
          </cell>
          <cell r="H102">
            <v>50</v>
          </cell>
          <cell r="I102">
            <v>2888</v>
          </cell>
          <cell r="J102" t="str">
            <v>N/A</v>
          </cell>
          <cell r="K102">
            <v>1784.11</v>
          </cell>
          <cell r="L102">
            <v>0</v>
          </cell>
          <cell r="M102">
            <v>75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2938</v>
          </cell>
          <cell r="T102">
            <v>8.81</v>
          </cell>
          <cell r="U102">
            <v>0</v>
          </cell>
          <cell r="V102">
            <v>19</v>
          </cell>
          <cell r="W102">
            <v>0.95</v>
          </cell>
          <cell r="X102">
            <v>0</v>
          </cell>
          <cell r="Y102">
            <v>0</v>
          </cell>
          <cell r="Z102">
            <v>0</v>
          </cell>
          <cell r="AA102">
            <v>1887.87</v>
          </cell>
        </row>
        <row r="103">
          <cell r="A103" t="str">
            <v>Marathon Ashland Petroleum Company</v>
          </cell>
          <cell r="B103">
            <v>37226</v>
          </cell>
          <cell r="C103">
            <v>2356</v>
          </cell>
          <cell r="D103">
            <v>50</v>
          </cell>
          <cell r="E103">
            <v>2306</v>
          </cell>
          <cell r="F103" t="str">
            <v>N/A</v>
          </cell>
          <cell r="G103">
            <v>2394</v>
          </cell>
          <cell r="H103">
            <v>50</v>
          </cell>
          <cell r="I103">
            <v>2344</v>
          </cell>
          <cell r="J103" t="str">
            <v>N/A</v>
          </cell>
          <cell r="K103">
            <v>1456.08</v>
          </cell>
          <cell r="L103">
            <v>0</v>
          </cell>
          <cell r="M103">
            <v>75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2394</v>
          </cell>
          <cell r="T103">
            <v>7.18</v>
          </cell>
          <cell r="U103">
            <v>0</v>
          </cell>
          <cell r="V103">
            <v>19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1558.21</v>
          </cell>
        </row>
        <row r="104">
          <cell r="A104" t="str">
            <v>Marathon Ashland Petroleum Company</v>
          </cell>
          <cell r="B104">
            <v>37257</v>
          </cell>
          <cell r="C104">
            <v>2690</v>
          </cell>
          <cell r="D104">
            <v>50</v>
          </cell>
          <cell r="E104">
            <v>2640</v>
          </cell>
          <cell r="F104" t="str">
            <v>N/A</v>
          </cell>
          <cell r="G104">
            <v>2734</v>
          </cell>
          <cell r="H104">
            <v>50</v>
          </cell>
          <cell r="I104">
            <v>2684</v>
          </cell>
          <cell r="J104" t="str">
            <v>N/A</v>
          </cell>
          <cell r="K104">
            <v>1661.1</v>
          </cell>
          <cell r="L104">
            <v>0</v>
          </cell>
          <cell r="M104">
            <v>75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2734</v>
          </cell>
          <cell r="T104">
            <v>8.1999999999999993</v>
          </cell>
          <cell r="U104">
            <v>0</v>
          </cell>
          <cell r="V104">
            <v>19</v>
          </cell>
          <cell r="W104">
            <v>0.95</v>
          </cell>
          <cell r="X104">
            <v>0</v>
          </cell>
          <cell r="Y104">
            <v>0</v>
          </cell>
          <cell r="Z104">
            <v>0</v>
          </cell>
          <cell r="AA104">
            <v>1764.25</v>
          </cell>
        </row>
        <row r="105">
          <cell r="A105" t="str">
            <v>Marathon Ashland Petroleum Company</v>
          </cell>
          <cell r="B105">
            <v>37288</v>
          </cell>
          <cell r="C105">
            <v>1693</v>
          </cell>
          <cell r="D105">
            <v>50</v>
          </cell>
          <cell r="E105">
            <v>1643</v>
          </cell>
          <cell r="F105" t="str">
            <v>N/A</v>
          </cell>
          <cell r="G105">
            <v>2688</v>
          </cell>
          <cell r="H105">
            <v>50</v>
          </cell>
          <cell r="I105">
            <v>2638</v>
          </cell>
          <cell r="J105" t="str">
            <v>N/A</v>
          </cell>
          <cell r="K105">
            <v>1633.36</v>
          </cell>
          <cell r="L105">
            <v>0</v>
          </cell>
          <cell r="M105">
            <v>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2688</v>
          </cell>
          <cell r="T105">
            <v>-2.69</v>
          </cell>
          <cell r="U105">
            <v>0</v>
          </cell>
          <cell r="V105">
            <v>19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1725.62</v>
          </cell>
        </row>
        <row r="106">
          <cell r="A106" t="str">
            <v>Marathon Ashland Petroleum Company</v>
          </cell>
          <cell r="B106">
            <v>37316</v>
          </cell>
          <cell r="C106">
            <v>2871</v>
          </cell>
          <cell r="D106">
            <v>50</v>
          </cell>
          <cell r="E106">
            <v>2821</v>
          </cell>
          <cell r="F106" t="str">
            <v>N/A</v>
          </cell>
          <cell r="G106">
            <v>2950</v>
          </cell>
          <cell r="H106">
            <v>50</v>
          </cell>
          <cell r="I106">
            <v>2900</v>
          </cell>
          <cell r="J106" t="str">
            <v>N/A</v>
          </cell>
          <cell r="K106">
            <v>1791.35</v>
          </cell>
          <cell r="L106">
            <v>0</v>
          </cell>
          <cell r="M106">
            <v>75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2950</v>
          </cell>
          <cell r="T106">
            <v>-2.95</v>
          </cell>
          <cell r="U106">
            <v>0</v>
          </cell>
          <cell r="V106">
            <v>19</v>
          </cell>
          <cell r="W106">
            <v>0.95</v>
          </cell>
          <cell r="X106">
            <v>0</v>
          </cell>
          <cell r="Y106">
            <v>0</v>
          </cell>
          <cell r="Z106">
            <v>0</v>
          </cell>
          <cell r="AA106">
            <v>1883.35</v>
          </cell>
        </row>
        <row r="107">
          <cell r="A107" t="str">
            <v>Marathon Ashland Petroleum Company</v>
          </cell>
          <cell r="B107">
            <v>37347</v>
          </cell>
          <cell r="C107">
            <v>2705</v>
          </cell>
          <cell r="D107">
            <v>50</v>
          </cell>
          <cell r="E107">
            <v>2655</v>
          </cell>
          <cell r="F107" t="str">
            <v>N/A</v>
          </cell>
          <cell r="G107">
            <v>3090</v>
          </cell>
          <cell r="H107">
            <v>50</v>
          </cell>
          <cell r="I107">
            <v>3040</v>
          </cell>
          <cell r="J107" t="str">
            <v>N/A</v>
          </cell>
          <cell r="K107">
            <v>1875.77</v>
          </cell>
          <cell r="L107">
            <v>0</v>
          </cell>
          <cell r="M107">
            <v>75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3090</v>
          </cell>
          <cell r="T107">
            <v>-3.09</v>
          </cell>
          <cell r="U107">
            <v>0</v>
          </cell>
          <cell r="V107">
            <v>19</v>
          </cell>
          <cell r="W107">
            <v>0.95</v>
          </cell>
          <cell r="X107">
            <v>0</v>
          </cell>
          <cell r="Y107">
            <v>0</v>
          </cell>
          <cell r="Z107">
            <v>0</v>
          </cell>
          <cell r="AA107">
            <v>1967.63</v>
          </cell>
        </row>
        <row r="108">
          <cell r="A108" t="str">
            <v>Marathon Ashland Petroleum Company</v>
          </cell>
          <cell r="B108">
            <v>37377</v>
          </cell>
          <cell r="C108">
            <v>2893</v>
          </cell>
          <cell r="D108">
            <v>50</v>
          </cell>
          <cell r="E108">
            <v>2843</v>
          </cell>
          <cell r="F108" t="str">
            <v>N/A</v>
          </cell>
          <cell r="G108">
            <v>2945</v>
          </cell>
          <cell r="H108">
            <v>50</v>
          </cell>
          <cell r="I108">
            <v>2895</v>
          </cell>
          <cell r="J108" t="str">
            <v>N/A</v>
          </cell>
          <cell r="K108">
            <v>1788.33</v>
          </cell>
          <cell r="L108">
            <v>0</v>
          </cell>
          <cell r="M108">
            <v>75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</v>
          </cell>
          <cell r="W108">
            <v>0.95</v>
          </cell>
          <cell r="X108">
            <v>0</v>
          </cell>
          <cell r="Y108">
            <v>0</v>
          </cell>
          <cell r="Z108">
            <v>0</v>
          </cell>
          <cell r="AA108">
            <v>1883.28</v>
          </cell>
        </row>
        <row r="109">
          <cell r="A109" t="str">
            <v>Marathon Ashland Petroleum Company</v>
          </cell>
          <cell r="B109">
            <v>37408</v>
          </cell>
          <cell r="C109">
            <v>2825</v>
          </cell>
          <cell r="D109">
            <v>50</v>
          </cell>
          <cell r="E109">
            <v>2775</v>
          </cell>
          <cell r="F109" t="str">
            <v>N/A</v>
          </cell>
          <cell r="G109">
            <v>3000</v>
          </cell>
          <cell r="H109">
            <v>50</v>
          </cell>
          <cell r="I109">
            <v>2950</v>
          </cell>
          <cell r="J109" t="str">
            <v>N/A</v>
          </cell>
          <cell r="K109">
            <v>1821.5</v>
          </cell>
          <cell r="L109">
            <v>0</v>
          </cell>
          <cell r="M109">
            <v>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19</v>
          </cell>
          <cell r="W109">
            <v>0.95</v>
          </cell>
          <cell r="X109">
            <v>1883.28</v>
          </cell>
          <cell r="Y109">
            <v>0</v>
          </cell>
          <cell r="Z109">
            <v>0</v>
          </cell>
          <cell r="AA109">
            <v>3799.73</v>
          </cell>
        </row>
        <row r="110">
          <cell r="A110" t="str">
            <v>Marathon Ashland Petroleum Company</v>
          </cell>
          <cell r="B110">
            <v>37438</v>
          </cell>
          <cell r="C110">
            <v>2630</v>
          </cell>
          <cell r="D110">
            <v>50</v>
          </cell>
          <cell r="E110">
            <v>2580</v>
          </cell>
          <cell r="F110" t="str">
            <v>N/A</v>
          </cell>
          <cell r="G110">
            <v>2945</v>
          </cell>
          <cell r="H110">
            <v>50</v>
          </cell>
          <cell r="I110">
            <v>2895</v>
          </cell>
          <cell r="J110" t="str">
            <v>N/A</v>
          </cell>
          <cell r="K110">
            <v>1788.33</v>
          </cell>
          <cell r="L110">
            <v>0</v>
          </cell>
          <cell r="M110">
            <v>75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19</v>
          </cell>
          <cell r="W110">
            <v>0.95</v>
          </cell>
          <cell r="X110">
            <v>0</v>
          </cell>
          <cell r="Y110">
            <v>0</v>
          </cell>
          <cell r="Z110">
            <v>0</v>
          </cell>
          <cell r="AA110">
            <v>1883.28</v>
          </cell>
        </row>
        <row r="111">
          <cell r="A111" t="str">
            <v>Midwestern Pet Foods</v>
          </cell>
          <cell r="B111">
            <v>37104</v>
          </cell>
          <cell r="C111">
            <v>3766</v>
          </cell>
          <cell r="D111">
            <v>50</v>
          </cell>
          <cell r="E111">
            <v>3716</v>
          </cell>
          <cell r="F111" t="str">
            <v>N/A</v>
          </cell>
          <cell r="G111">
            <v>3700</v>
          </cell>
          <cell r="H111">
            <v>50</v>
          </cell>
          <cell r="I111">
            <v>3650</v>
          </cell>
          <cell r="J111" t="str">
            <v>N/A</v>
          </cell>
          <cell r="K111">
            <v>2243.6</v>
          </cell>
          <cell r="L111">
            <v>0</v>
          </cell>
          <cell r="M111">
            <v>75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3700</v>
          </cell>
          <cell r="T111">
            <v>11.1</v>
          </cell>
          <cell r="U111">
            <v>0</v>
          </cell>
          <cell r="V111">
            <v>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2348.6999999999998</v>
          </cell>
        </row>
        <row r="112">
          <cell r="A112" t="str">
            <v>Midwestern Pet Foods</v>
          </cell>
          <cell r="B112">
            <v>37135</v>
          </cell>
          <cell r="C112">
            <v>1622</v>
          </cell>
          <cell r="D112">
            <v>50</v>
          </cell>
          <cell r="E112">
            <v>1572</v>
          </cell>
          <cell r="F112" t="str">
            <v>N/A</v>
          </cell>
          <cell r="G112">
            <v>3300</v>
          </cell>
          <cell r="H112">
            <v>50</v>
          </cell>
          <cell r="I112">
            <v>3250</v>
          </cell>
          <cell r="J112" t="str">
            <v>N/A</v>
          </cell>
          <cell r="K112">
            <v>2002.4</v>
          </cell>
          <cell r="L112">
            <v>0</v>
          </cell>
          <cell r="M112">
            <v>75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3300</v>
          </cell>
          <cell r="T112">
            <v>9.9</v>
          </cell>
          <cell r="U112">
            <v>0</v>
          </cell>
          <cell r="V112">
            <v>19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2106.3000000000002</v>
          </cell>
        </row>
        <row r="113">
          <cell r="A113" t="str">
            <v>Midwestern Pet Foods</v>
          </cell>
          <cell r="B113">
            <v>37165</v>
          </cell>
          <cell r="C113">
            <v>6836</v>
          </cell>
          <cell r="D113">
            <v>50</v>
          </cell>
          <cell r="E113">
            <v>6786</v>
          </cell>
          <cell r="F113" t="str">
            <v>N/A</v>
          </cell>
          <cell r="G113">
            <v>5300</v>
          </cell>
          <cell r="H113">
            <v>50</v>
          </cell>
          <cell r="I113">
            <v>5250</v>
          </cell>
          <cell r="J113" t="str">
            <v>N/A</v>
          </cell>
          <cell r="K113">
            <v>3208.4</v>
          </cell>
          <cell r="L113">
            <v>0</v>
          </cell>
          <cell r="M113">
            <v>75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5300</v>
          </cell>
          <cell r="T113">
            <v>15.9</v>
          </cell>
          <cell r="U113">
            <v>0</v>
          </cell>
          <cell r="V113">
            <v>19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3318.3</v>
          </cell>
        </row>
        <row r="114">
          <cell r="A114" t="str">
            <v>Midwestern Pet Foods</v>
          </cell>
          <cell r="B114">
            <v>37196</v>
          </cell>
          <cell r="C114">
            <v>4170</v>
          </cell>
          <cell r="D114">
            <v>50</v>
          </cell>
          <cell r="E114">
            <v>4120</v>
          </cell>
          <cell r="F114" t="str">
            <v>N/A</v>
          </cell>
          <cell r="G114">
            <v>4236</v>
          </cell>
          <cell r="H114">
            <v>50</v>
          </cell>
          <cell r="I114">
            <v>4186</v>
          </cell>
          <cell r="J114" t="str">
            <v>N/A</v>
          </cell>
          <cell r="K114">
            <v>2566.81</v>
          </cell>
          <cell r="L114">
            <v>0</v>
          </cell>
          <cell r="M114">
            <v>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4236</v>
          </cell>
          <cell r="T114">
            <v>12.71</v>
          </cell>
          <cell r="U114">
            <v>0</v>
          </cell>
          <cell r="V114">
            <v>19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2673.52</v>
          </cell>
        </row>
        <row r="115">
          <cell r="A115" t="str">
            <v>Midwestern Pet Foods</v>
          </cell>
          <cell r="B115">
            <v>37226</v>
          </cell>
          <cell r="C115">
            <v>3895</v>
          </cell>
          <cell r="D115">
            <v>50</v>
          </cell>
          <cell r="E115">
            <v>3845</v>
          </cell>
          <cell r="F115" t="str">
            <v>N/A</v>
          </cell>
          <cell r="G115">
            <v>3900</v>
          </cell>
          <cell r="H115">
            <v>50</v>
          </cell>
          <cell r="I115">
            <v>3850</v>
          </cell>
          <cell r="J115" t="str">
            <v>N/A</v>
          </cell>
          <cell r="K115">
            <v>2364.1999999999998</v>
          </cell>
          <cell r="L115">
            <v>0</v>
          </cell>
          <cell r="M115">
            <v>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3900</v>
          </cell>
          <cell r="T115">
            <v>11.7</v>
          </cell>
          <cell r="U115">
            <v>0</v>
          </cell>
          <cell r="V115">
            <v>19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2469.9</v>
          </cell>
        </row>
        <row r="116">
          <cell r="A116" t="str">
            <v>Midwestern Pet Foods</v>
          </cell>
          <cell r="B116">
            <v>37257</v>
          </cell>
          <cell r="C116">
            <v>5071</v>
          </cell>
          <cell r="D116">
            <v>50</v>
          </cell>
          <cell r="E116">
            <v>5021</v>
          </cell>
          <cell r="F116" t="str">
            <v>N/A</v>
          </cell>
          <cell r="G116">
            <v>5200</v>
          </cell>
          <cell r="H116">
            <v>50</v>
          </cell>
          <cell r="I116">
            <v>5150</v>
          </cell>
          <cell r="J116" t="str">
            <v>N/A</v>
          </cell>
          <cell r="K116">
            <v>3148.1</v>
          </cell>
          <cell r="L116">
            <v>0</v>
          </cell>
          <cell r="M116">
            <v>75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5200</v>
          </cell>
          <cell r="T116">
            <v>15.6</v>
          </cell>
          <cell r="U116">
            <v>0</v>
          </cell>
          <cell r="V116">
            <v>19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3257.7</v>
          </cell>
        </row>
        <row r="117">
          <cell r="A117" t="str">
            <v>Midwestern Pet Foods</v>
          </cell>
          <cell r="B117">
            <v>37288</v>
          </cell>
          <cell r="C117">
            <v>4192</v>
          </cell>
          <cell r="D117">
            <v>50</v>
          </cell>
          <cell r="E117">
            <v>4142</v>
          </cell>
          <cell r="F117" t="str">
            <v>N/A</v>
          </cell>
          <cell r="G117">
            <v>4278</v>
          </cell>
          <cell r="H117">
            <v>50</v>
          </cell>
          <cell r="I117">
            <v>4228</v>
          </cell>
          <cell r="J117" t="str">
            <v>N/A</v>
          </cell>
          <cell r="K117">
            <v>2592.13</v>
          </cell>
          <cell r="L117">
            <v>0</v>
          </cell>
          <cell r="M117">
            <v>75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4278</v>
          </cell>
          <cell r="T117">
            <v>-4.28</v>
          </cell>
          <cell r="U117">
            <v>0</v>
          </cell>
          <cell r="V117">
            <v>19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2681.85</v>
          </cell>
        </row>
        <row r="118">
          <cell r="A118" t="str">
            <v>Midwestern Pet Foods</v>
          </cell>
          <cell r="B118">
            <v>37316</v>
          </cell>
          <cell r="C118">
            <v>4496</v>
          </cell>
          <cell r="D118">
            <v>50</v>
          </cell>
          <cell r="E118">
            <v>4446</v>
          </cell>
          <cell r="F118" t="str">
            <v>N/A</v>
          </cell>
          <cell r="G118">
            <v>4569</v>
          </cell>
          <cell r="H118">
            <v>50</v>
          </cell>
          <cell r="I118">
            <v>4519</v>
          </cell>
          <cell r="J118" t="str">
            <v>N/A</v>
          </cell>
          <cell r="K118">
            <v>2767.61</v>
          </cell>
          <cell r="L118">
            <v>0</v>
          </cell>
          <cell r="M118">
            <v>75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4569</v>
          </cell>
          <cell r="T118">
            <v>-4.57</v>
          </cell>
          <cell r="U118">
            <v>0</v>
          </cell>
          <cell r="V118">
            <v>19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2857.04</v>
          </cell>
        </row>
        <row r="119">
          <cell r="A119" t="str">
            <v>Midwestern Pet Foods</v>
          </cell>
          <cell r="B119">
            <v>37347</v>
          </cell>
          <cell r="C119">
            <v>4414</v>
          </cell>
          <cell r="D119">
            <v>50</v>
          </cell>
          <cell r="E119">
            <v>4364</v>
          </cell>
          <cell r="F119" t="str">
            <v>N/A</v>
          </cell>
          <cell r="G119">
            <v>4476</v>
          </cell>
          <cell r="H119">
            <v>50</v>
          </cell>
          <cell r="I119">
            <v>4426</v>
          </cell>
          <cell r="J119" t="str">
            <v>N/A</v>
          </cell>
          <cell r="K119">
            <v>2711.53</v>
          </cell>
          <cell r="L119">
            <v>0</v>
          </cell>
          <cell r="M119">
            <v>75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4476</v>
          </cell>
          <cell r="T119">
            <v>-4.4800000000000004</v>
          </cell>
          <cell r="U119">
            <v>0</v>
          </cell>
          <cell r="V119">
            <v>19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2801.05</v>
          </cell>
        </row>
        <row r="120">
          <cell r="A120" t="str">
            <v>Midwestern Pet Foods</v>
          </cell>
          <cell r="B120">
            <v>37377</v>
          </cell>
          <cell r="C120">
            <v>3593</v>
          </cell>
          <cell r="D120">
            <v>50</v>
          </cell>
          <cell r="E120">
            <v>3543</v>
          </cell>
          <cell r="F120" t="str">
            <v>N/A</v>
          </cell>
          <cell r="G120">
            <v>3700</v>
          </cell>
          <cell r="H120">
            <v>50</v>
          </cell>
          <cell r="I120">
            <v>3650</v>
          </cell>
          <cell r="J120" t="str">
            <v>N/A</v>
          </cell>
          <cell r="K120">
            <v>2243.6</v>
          </cell>
          <cell r="L120">
            <v>0</v>
          </cell>
          <cell r="M120">
            <v>75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2337.6</v>
          </cell>
        </row>
        <row r="121">
          <cell r="A121" t="str">
            <v>Midwestern Pet Foods</v>
          </cell>
          <cell r="B121">
            <v>37408</v>
          </cell>
          <cell r="C121">
            <v>3372</v>
          </cell>
          <cell r="D121">
            <v>50</v>
          </cell>
          <cell r="E121">
            <v>3322</v>
          </cell>
          <cell r="F121" t="str">
            <v>N/A</v>
          </cell>
          <cell r="G121">
            <v>3500</v>
          </cell>
          <cell r="H121">
            <v>50</v>
          </cell>
          <cell r="I121">
            <v>3450</v>
          </cell>
          <cell r="J121" t="str">
            <v>N/A</v>
          </cell>
          <cell r="K121">
            <v>2123</v>
          </cell>
          <cell r="L121">
            <v>0</v>
          </cell>
          <cell r="M121">
            <v>75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2217</v>
          </cell>
        </row>
        <row r="122">
          <cell r="A122" t="str">
            <v>Midwestern Pet Foods</v>
          </cell>
          <cell r="B122">
            <v>37438</v>
          </cell>
          <cell r="C122">
            <v>3204</v>
          </cell>
          <cell r="D122">
            <v>50</v>
          </cell>
          <cell r="E122">
            <v>3154</v>
          </cell>
          <cell r="F122" t="str">
            <v>N/A</v>
          </cell>
          <cell r="G122">
            <v>3180</v>
          </cell>
          <cell r="H122">
            <v>50</v>
          </cell>
          <cell r="I122">
            <v>3130</v>
          </cell>
          <cell r="J122" t="str">
            <v>N/A</v>
          </cell>
          <cell r="K122">
            <v>1930.04</v>
          </cell>
          <cell r="L122">
            <v>0</v>
          </cell>
          <cell r="M122">
            <v>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2024.04</v>
          </cell>
        </row>
        <row r="123">
          <cell r="A123" t="str">
            <v>Miller Electroplating</v>
          </cell>
          <cell r="B123">
            <v>37104</v>
          </cell>
          <cell r="C123">
            <v>1295</v>
          </cell>
          <cell r="D123">
            <v>50</v>
          </cell>
          <cell r="E123">
            <v>1245</v>
          </cell>
          <cell r="F123" t="str">
            <v>N/A</v>
          </cell>
          <cell r="G123">
            <v>1315</v>
          </cell>
          <cell r="H123">
            <v>50</v>
          </cell>
          <cell r="I123">
            <v>1265</v>
          </cell>
          <cell r="J123" t="str">
            <v>N/A</v>
          </cell>
          <cell r="K123">
            <v>805.44</v>
          </cell>
          <cell r="L123">
            <v>0</v>
          </cell>
          <cell r="M123">
            <v>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1315</v>
          </cell>
          <cell r="T123">
            <v>3.94</v>
          </cell>
          <cell r="U123">
            <v>0</v>
          </cell>
          <cell r="V123">
            <v>19</v>
          </cell>
          <cell r="W123">
            <v>0.95</v>
          </cell>
          <cell r="X123">
            <v>0</v>
          </cell>
          <cell r="Y123">
            <v>0</v>
          </cell>
          <cell r="Z123">
            <v>0</v>
          </cell>
          <cell r="AA123">
            <v>904.33</v>
          </cell>
        </row>
        <row r="124">
          <cell r="A124" t="str">
            <v>Miller Electroplating</v>
          </cell>
          <cell r="B124">
            <v>37135</v>
          </cell>
          <cell r="C124">
            <v>1110</v>
          </cell>
          <cell r="D124">
            <v>50</v>
          </cell>
          <cell r="E124">
            <v>1060</v>
          </cell>
          <cell r="F124" t="str">
            <v>N/A</v>
          </cell>
          <cell r="G124">
            <v>1128</v>
          </cell>
          <cell r="H124">
            <v>50</v>
          </cell>
          <cell r="I124">
            <v>1078</v>
          </cell>
          <cell r="J124" t="str">
            <v>N/A</v>
          </cell>
          <cell r="K124">
            <v>692.68</v>
          </cell>
          <cell r="L124">
            <v>0</v>
          </cell>
          <cell r="M124">
            <v>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1128</v>
          </cell>
          <cell r="T124">
            <v>3.38</v>
          </cell>
          <cell r="U124">
            <v>0</v>
          </cell>
          <cell r="V124">
            <v>19</v>
          </cell>
          <cell r="W124">
            <v>0.95</v>
          </cell>
          <cell r="X124">
            <v>0</v>
          </cell>
          <cell r="Y124">
            <v>0</v>
          </cell>
          <cell r="Z124">
            <v>0</v>
          </cell>
          <cell r="AA124">
            <v>791.01</v>
          </cell>
        </row>
        <row r="125">
          <cell r="A125" t="str">
            <v>Miller Electroplating</v>
          </cell>
          <cell r="B125">
            <v>37165</v>
          </cell>
          <cell r="C125">
            <v>1575</v>
          </cell>
          <cell r="D125">
            <v>50</v>
          </cell>
          <cell r="E125">
            <v>1525</v>
          </cell>
          <cell r="F125" t="str">
            <v>N/A</v>
          </cell>
          <cell r="G125">
            <v>1600</v>
          </cell>
          <cell r="H125">
            <v>50</v>
          </cell>
          <cell r="I125">
            <v>1550</v>
          </cell>
          <cell r="J125" t="str">
            <v>N/A</v>
          </cell>
          <cell r="K125">
            <v>977.3</v>
          </cell>
          <cell r="L125">
            <v>0</v>
          </cell>
          <cell r="M125">
            <v>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1600</v>
          </cell>
          <cell r="T125">
            <v>4.8</v>
          </cell>
          <cell r="U125">
            <v>0</v>
          </cell>
          <cell r="V125">
            <v>19</v>
          </cell>
          <cell r="W125">
            <v>0.95</v>
          </cell>
          <cell r="X125">
            <v>0</v>
          </cell>
          <cell r="Y125">
            <v>0</v>
          </cell>
          <cell r="Z125">
            <v>0</v>
          </cell>
          <cell r="AA125">
            <v>1077.05</v>
          </cell>
        </row>
        <row r="126">
          <cell r="A126" t="str">
            <v>Miller Electroplating</v>
          </cell>
          <cell r="B126">
            <v>37196</v>
          </cell>
          <cell r="C126">
            <v>1824</v>
          </cell>
          <cell r="D126">
            <v>50</v>
          </cell>
          <cell r="E126">
            <v>1774</v>
          </cell>
          <cell r="F126" t="str">
            <v>N/A</v>
          </cell>
          <cell r="G126">
            <v>1854</v>
          </cell>
          <cell r="H126">
            <v>50</v>
          </cell>
          <cell r="I126">
            <v>1804</v>
          </cell>
          <cell r="J126" t="str">
            <v>N/A</v>
          </cell>
          <cell r="K126">
            <v>1130.46</v>
          </cell>
          <cell r="L126">
            <v>0</v>
          </cell>
          <cell r="M126">
            <v>75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1854</v>
          </cell>
          <cell r="T126">
            <v>5.56</v>
          </cell>
          <cell r="U126">
            <v>0</v>
          </cell>
          <cell r="V126">
            <v>19</v>
          </cell>
          <cell r="W126">
            <v>0.95</v>
          </cell>
          <cell r="X126">
            <v>0</v>
          </cell>
          <cell r="Y126">
            <v>0</v>
          </cell>
          <cell r="Z126">
            <v>0</v>
          </cell>
          <cell r="AA126">
            <v>1230.97</v>
          </cell>
        </row>
        <row r="127">
          <cell r="A127" t="str">
            <v>Miller Electroplating</v>
          </cell>
          <cell r="B127">
            <v>37226</v>
          </cell>
          <cell r="C127">
            <v>1688</v>
          </cell>
          <cell r="D127">
            <v>50</v>
          </cell>
          <cell r="E127">
            <v>1638</v>
          </cell>
          <cell r="F127" t="str">
            <v>N/A</v>
          </cell>
          <cell r="G127">
            <v>3748</v>
          </cell>
          <cell r="H127">
            <v>50</v>
          </cell>
          <cell r="I127">
            <v>3698</v>
          </cell>
          <cell r="J127" t="str">
            <v>N/A</v>
          </cell>
          <cell r="K127">
            <v>2272.54</v>
          </cell>
          <cell r="L127">
            <v>0</v>
          </cell>
          <cell r="M127">
            <v>75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3748</v>
          </cell>
          <cell r="T127">
            <v>11.24</v>
          </cell>
          <cell r="U127">
            <v>0</v>
          </cell>
          <cell r="V127">
            <v>19</v>
          </cell>
          <cell r="W127">
            <v>0.95</v>
          </cell>
          <cell r="X127">
            <v>0</v>
          </cell>
          <cell r="Y127">
            <v>0</v>
          </cell>
          <cell r="Z127">
            <v>0</v>
          </cell>
          <cell r="AA127">
            <v>2378.73</v>
          </cell>
        </row>
        <row r="128">
          <cell r="A128" t="str">
            <v>Miller Electroplating</v>
          </cell>
          <cell r="B128">
            <v>37257</v>
          </cell>
          <cell r="C128">
            <v>1242</v>
          </cell>
          <cell r="D128">
            <v>50</v>
          </cell>
          <cell r="E128">
            <v>1192</v>
          </cell>
          <cell r="F128" t="str">
            <v>N/A</v>
          </cell>
          <cell r="G128">
            <v>1264</v>
          </cell>
          <cell r="H128">
            <v>50</v>
          </cell>
          <cell r="I128">
            <v>1214</v>
          </cell>
          <cell r="J128" t="str">
            <v>N/A</v>
          </cell>
          <cell r="K128">
            <v>774.69</v>
          </cell>
          <cell r="L128">
            <v>0</v>
          </cell>
          <cell r="M128">
            <v>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1264</v>
          </cell>
          <cell r="T128">
            <v>3.79</v>
          </cell>
          <cell r="U128">
            <v>0</v>
          </cell>
          <cell r="V128">
            <v>19</v>
          </cell>
          <cell r="W128">
            <v>0.95</v>
          </cell>
          <cell r="X128">
            <v>0</v>
          </cell>
          <cell r="Y128">
            <v>0</v>
          </cell>
          <cell r="Z128">
            <v>0</v>
          </cell>
          <cell r="AA128">
            <v>873.43</v>
          </cell>
        </row>
        <row r="129">
          <cell r="A129" t="str">
            <v>Miller Electroplating</v>
          </cell>
          <cell r="B129">
            <v>37288</v>
          </cell>
          <cell r="C129">
            <v>2604</v>
          </cell>
          <cell r="D129">
            <v>50</v>
          </cell>
          <cell r="E129">
            <v>2554</v>
          </cell>
          <cell r="F129" t="str">
            <v>N/A</v>
          </cell>
          <cell r="G129">
            <v>3108</v>
          </cell>
          <cell r="H129">
            <v>50</v>
          </cell>
          <cell r="I129">
            <v>3058</v>
          </cell>
          <cell r="J129" t="str">
            <v>N/A</v>
          </cell>
          <cell r="K129">
            <v>1886.62</v>
          </cell>
          <cell r="L129">
            <v>0</v>
          </cell>
          <cell r="M129">
            <v>75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3108</v>
          </cell>
          <cell r="T129">
            <v>-3.11</v>
          </cell>
          <cell r="U129">
            <v>0</v>
          </cell>
          <cell r="V129">
            <v>19</v>
          </cell>
          <cell r="W129">
            <v>0.95</v>
          </cell>
          <cell r="X129">
            <v>0</v>
          </cell>
          <cell r="Y129">
            <v>0</v>
          </cell>
          <cell r="Z129">
            <v>0</v>
          </cell>
          <cell r="AA129">
            <v>1978.46</v>
          </cell>
        </row>
        <row r="130">
          <cell r="A130" t="str">
            <v>Miller Electroplating</v>
          </cell>
          <cell r="B130">
            <v>37316</v>
          </cell>
          <cell r="C130">
            <v>2437</v>
          </cell>
          <cell r="D130">
            <v>50</v>
          </cell>
          <cell r="E130">
            <v>2387</v>
          </cell>
          <cell r="F130" t="str">
            <v>N/A</v>
          </cell>
          <cell r="G130">
            <v>2500</v>
          </cell>
          <cell r="H130">
            <v>50</v>
          </cell>
          <cell r="I130">
            <v>2450</v>
          </cell>
          <cell r="J130" t="str">
            <v>N/A</v>
          </cell>
          <cell r="K130">
            <v>1520</v>
          </cell>
          <cell r="L130">
            <v>0</v>
          </cell>
          <cell r="M130">
            <v>75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2500</v>
          </cell>
          <cell r="T130">
            <v>-2.5</v>
          </cell>
          <cell r="U130">
            <v>0</v>
          </cell>
          <cell r="V130">
            <v>19</v>
          </cell>
          <cell r="W130">
            <v>0.95</v>
          </cell>
          <cell r="X130">
            <v>0</v>
          </cell>
          <cell r="Y130">
            <v>0</v>
          </cell>
          <cell r="Z130">
            <v>0</v>
          </cell>
          <cell r="AA130">
            <v>1612.45</v>
          </cell>
        </row>
        <row r="131">
          <cell r="A131" t="str">
            <v>Miller Electroplating</v>
          </cell>
          <cell r="B131">
            <v>37347</v>
          </cell>
          <cell r="C131">
            <v>1704</v>
          </cell>
          <cell r="D131">
            <v>50</v>
          </cell>
          <cell r="E131">
            <v>1654</v>
          </cell>
          <cell r="F131" t="str">
            <v>N/A</v>
          </cell>
          <cell r="G131">
            <v>1900</v>
          </cell>
          <cell r="H131">
            <v>50</v>
          </cell>
          <cell r="I131">
            <v>1850</v>
          </cell>
          <cell r="J131" t="str">
            <v>N/A</v>
          </cell>
          <cell r="K131">
            <v>1158.2</v>
          </cell>
          <cell r="L131">
            <v>0</v>
          </cell>
          <cell r="M131">
            <v>75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1900</v>
          </cell>
          <cell r="T131">
            <v>-1.9</v>
          </cell>
          <cell r="U131">
            <v>0</v>
          </cell>
          <cell r="V131">
            <v>19</v>
          </cell>
          <cell r="W131">
            <v>0.95</v>
          </cell>
          <cell r="X131">
            <v>0</v>
          </cell>
          <cell r="Y131">
            <v>0</v>
          </cell>
          <cell r="Z131">
            <v>0</v>
          </cell>
          <cell r="AA131">
            <v>1251.25</v>
          </cell>
        </row>
        <row r="132">
          <cell r="A132" t="str">
            <v>Miller Electroplating</v>
          </cell>
          <cell r="B132">
            <v>37377</v>
          </cell>
          <cell r="C132">
            <v>1596</v>
          </cell>
          <cell r="D132">
            <v>50</v>
          </cell>
          <cell r="E132">
            <v>1546</v>
          </cell>
          <cell r="F132" t="str">
            <v>N/A</v>
          </cell>
          <cell r="G132">
            <v>1600</v>
          </cell>
          <cell r="H132">
            <v>50</v>
          </cell>
          <cell r="I132">
            <v>1550</v>
          </cell>
          <cell r="J132" t="str">
            <v>N/A</v>
          </cell>
          <cell r="K132">
            <v>977.3</v>
          </cell>
          <cell r="L132">
            <v>0</v>
          </cell>
          <cell r="M132">
            <v>75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19</v>
          </cell>
          <cell r="W132">
            <v>0.95</v>
          </cell>
          <cell r="X132">
            <v>0</v>
          </cell>
          <cell r="Y132">
            <v>0</v>
          </cell>
          <cell r="Z132">
            <v>0</v>
          </cell>
          <cell r="AA132">
            <v>1072.25</v>
          </cell>
        </row>
        <row r="133">
          <cell r="A133" t="str">
            <v>Miller Electroplating</v>
          </cell>
          <cell r="B133">
            <v>37408</v>
          </cell>
          <cell r="C133">
            <v>1407</v>
          </cell>
          <cell r="D133">
            <v>50</v>
          </cell>
          <cell r="E133">
            <v>1357</v>
          </cell>
          <cell r="F133" t="str">
            <v>N/A</v>
          </cell>
          <cell r="G133">
            <v>1600</v>
          </cell>
          <cell r="H133">
            <v>50</v>
          </cell>
          <cell r="I133">
            <v>1550</v>
          </cell>
          <cell r="J133" t="str">
            <v>N/A</v>
          </cell>
          <cell r="K133">
            <v>977.3</v>
          </cell>
          <cell r="L133">
            <v>0</v>
          </cell>
          <cell r="M133">
            <v>75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19</v>
          </cell>
          <cell r="W133">
            <v>0.95</v>
          </cell>
          <cell r="X133">
            <v>0</v>
          </cell>
          <cell r="Y133">
            <v>0</v>
          </cell>
          <cell r="Z133">
            <v>0</v>
          </cell>
          <cell r="AA133">
            <v>1072.25</v>
          </cell>
        </row>
        <row r="134">
          <cell r="A134" t="str">
            <v>Miller Electroplating</v>
          </cell>
          <cell r="B134">
            <v>37438</v>
          </cell>
          <cell r="C134">
            <v>1226</v>
          </cell>
          <cell r="D134">
            <v>50</v>
          </cell>
          <cell r="E134">
            <v>1176</v>
          </cell>
          <cell r="F134" t="str">
            <v>N/A</v>
          </cell>
          <cell r="G134">
            <v>1300</v>
          </cell>
          <cell r="H134">
            <v>50</v>
          </cell>
          <cell r="I134">
            <v>1250</v>
          </cell>
          <cell r="J134" t="str">
            <v>N/A</v>
          </cell>
          <cell r="K134">
            <v>796.4</v>
          </cell>
          <cell r="L134">
            <v>0</v>
          </cell>
          <cell r="M134">
            <v>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19</v>
          </cell>
          <cell r="W134">
            <v>0.95</v>
          </cell>
          <cell r="X134">
            <v>0</v>
          </cell>
          <cell r="Y134">
            <v>0</v>
          </cell>
          <cell r="Z134">
            <v>0</v>
          </cell>
          <cell r="AA134">
            <v>891.35</v>
          </cell>
        </row>
        <row r="135">
          <cell r="A135" t="str">
            <v>Ohio Valley Hub</v>
          </cell>
          <cell r="B135">
            <v>37288</v>
          </cell>
          <cell r="C135">
            <v>0</v>
          </cell>
          <cell r="D135">
            <v>0</v>
          </cell>
          <cell r="E135">
            <v>0</v>
          </cell>
          <cell r="F135" t="str">
            <v>N/A</v>
          </cell>
          <cell r="G135">
            <v>0</v>
          </cell>
          <cell r="H135">
            <v>0</v>
          </cell>
          <cell r="I135">
            <v>0</v>
          </cell>
          <cell r="J135" t="str">
            <v>N/A</v>
          </cell>
          <cell r="K135">
            <v>0</v>
          </cell>
          <cell r="L135">
            <v>0</v>
          </cell>
          <cell r="M135">
            <v>75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19</v>
          </cell>
          <cell r="W135">
            <v>0</v>
          </cell>
          <cell r="X135">
            <v>20666.669999999998</v>
          </cell>
          <cell r="Y135">
            <v>0</v>
          </cell>
          <cell r="Z135">
            <v>0</v>
          </cell>
          <cell r="AA135">
            <v>20760.669999999998</v>
          </cell>
        </row>
        <row r="136">
          <cell r="A136" t="str">
            <v>Ohio Valley Hub</v>
          </cell>
          <cell r="B136">
            <v>37316</v>
          </cell>
          <cell r="C136">
            <v>0</v>
          </cell>
          <cell r="D136">
            <v>0</v>
          </cell>
          <cell r="E136">
            <v>0</v>
          </cell>
          <cell r="F136" t="str">
            <v>N/A</v>
          </cell>
          <cell r="G136">
            <v>0</v>
          </cell>
          <cell r="H136">
            <v>0</v>
          </cell>
          <cell r="I136">
            <v>0</v>
          </cell>
          <cell r="J136" t="str">
            <v>N/A</v>
          </cell>
          <cell r="K136">
            <v>0</v>
          </cell>
          <cell r="L136">
            <v>0</v>
          </cell>
          <cell r="M136">
            <v>75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19</v>
          </cell>
          <cell r="W136">
            <v>0</v>
          </cell>
          <cell r="X136">
            <v>20666.669999999998</v>
          </cell>
          <cell r="Y136">
            <v>0</v>
          </cell>
          <cell r="Z136">
            <v>0</v>
          </cell>
          <cell r="AA136">
            <v>20760.669999999998</v>
          </cell>
        </row>
        <row r="137">
          <cell r="A137" t="str">
            <v>Polar Minerals</v>
          </cell>
          <cell r="B137">
            <v>37104</v>
          </cell>
          <cell r="C137">
            <v>671</v>
          </cell>
          <cell r="D137">
            <v>50</v>
          </cell>
          <cell r="E137">
            <v>621</v>
          </cell>
          <cell r="F137" t="str">
            <v>N/A</v>
          </cell>
          <cell r="G137">
            <v>950</v>
          </cell>
          <cell r="H137">
            <v>50</v>
          </cell>
          <cell r="I137">
            <v>900</v>
          </cell>
          <cell r="J137" t="str">
            <v>N/A</v>
          </cell>
          <cell r="K137">
            <v>585.35</v>
          </cell>
          <cell r="L137">
            <v>0</v>
          </cell>
          <cell r="M137">
            <v>75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950</v>
          </cell>
          <cell r="T137">
            <v>2.85</v>
          </cell>
          <cell r="U137">
            <v>0</v>
          </cell>
          <cell r="V137">
            <v>19</v>
          </cell>
          <cell r="W137">
            <v>0.95</v>
          </cell>
          <cell r="X137">
            <v>0</v>
          </cell>
          <cell r="Y137">
            <v>0</v>
          </cell>
          <cell r="Z137">
            <v>0</v>
          </cell>
          <cell r="AA137">
            <v>683.15</v>
          </cell>
        </row>
        <row r="138">
          <cell r="A138" t="str">
            <v>Polar Minerals</v>
          </cell>
          <cell r="B138">
            <v>37135</v>
          </cell>
          <cell r="C138">
            <v>574</v>
          </cell>
          <cell r="D138">
            <v>50</v>
          </cell>
          <cell r="E138">
            <v>524</v>
          </cell>
          <cell r="F138" t="str">
            <v>N/A</v>
          </cell>
          <cell r="G138">
            <v>1800</v>
          </cell>
          <cell r="H138">
            <v>50</v>
          </cell>
          <cell r="I138">
            <v>1750</v>
          </cell>
          <cell r="J138" t="str">
            <v>N/A</v>
          </cell>
          <cell r="K138">
            <v>1097.9000000000001</v>
          </cell>
          <cell r="L138">
            <v>0</v>
          </cell>
          <cell r="M138">
            <v>75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1800</v>
          </cell>
          <cell r="T138">
            <v>5.4</v>
          </cell>
          <cell r="U138">
            <v>0</v>
          </cell>
          <cell r="V138">
            <v>19</v>
          </cell>
          <cell r="W138">
            <v>0.95</v>
          </cell>
          <cell r="X138">
            <v>0</v>
          </cell>
          <cell r="Y138">
            <v>0</v>
          </cell>
          <cell r="Z138">
            <v>0</v>
          </cell>
          <cell r="AA138">
            <v>1198.25</v>
          </cell>
        </row>
        <row r="139">
          <cell r="A139" t="str">
            <v>Polar Minerals</v>
          </cell>
          <cell r="B139">
            <v>37165</v>
          </cell>
          <cell r="C139">
            <v>831</v>
          </cell>
          <cell r="D139">
            <v>50</v>
          </cell>
          <cell r="E139">
            <v>781</v>
          </cell>
          <cell r="F139" t="str">
            <v>N/A</v>
          </cell>
          <cell r="G139">
            <v>1600</v>
          </cell>
          <cell r="H139">
            <v>50</v>
          </cell>
          <cell r="I139">
            <v>1550</v>
          </cell>
          <cell r="J139" t="str">
            <v>N/A</v>
          </cell>
          <cell r="K139">
            <v>977.3</v>
          </cell>
          <cell r="L139">
            <v>0</v>
          </cell>
          <cell r="M139">
            <v>75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1600</v>
          </cell>
          <cell r="T139">
            <v>4.8</v>
          </cell>
          <cell r="U139">
            <v>0</v>
          </cell>
          <cell r="V139">
            <v>19</v>
          </cell>
          <cell r="W139">
            <v>0.95</v>
          </cell>
          <cell r="X139">
            <v>0</v>
          </cell>
          <cell r="Y139">
            <v>0</v>
          </cell>
          <cell r="Z139">
            <v>0</v>
          </cell>
          <cell r="AA139">
            <v>1077.05</v>
          </cell>
        </row>
        <row r="140">
          <cell r="A140" t="str">
            <v>Polar Minerals</v>
          </cell>
          <cell r="B140">
            <v>37196</v>
          </cell>
          <cell r="C140">
            <v>850</v>
          </cell>
          <cell r="D140">
            <v>50</v>
          </cell>
          <cell r="E140">
            <v>800</v>
          </cell>
          <cell r="F140" t="str">
            <v>N/A</v>
          </cell>
          <cell r="G140">
            <v>3900</v>
          </cell>
          <cell r="H140">
            <v>50</v>
          </cell>
          <cell r="I140">
            <v>3850</v>
          </cell>
          <cell r="J140" t="str">
            <v>N/A</v>
          </cell>
          <cell r="K140">
            <v>2364.1999999999998</v>
          </cell>
          <cell r="L140">
            <v>0</v>
          </cell>
          <cell r="M140">
            <v>75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3900</v>
          </cell>
          <cell r="T140">
            <v>11.7</v>
          </cell>
          <cell r="U140">
            <v>0</v>
          </cell>
          <cell r="V140">
            <v>19</v>
          </cell>
          <cell r="W140">
            <v>0.95</v>
          </cell>
          <cell r="X140">
            <v>0</v>
          </cell>
          <cell r="Y140">
            <v>0</v>
          </cell>
          <cell r="Z140">
            <v>0</v>
          </cell>
          <cell r="AA140">
            <v>2470.85</v>
          </cell>
        </row>
        <row r="141">
          <cell r="A141" t="str">
            <v>Polar Minerals</v>
          </cell>
          <cell r="B141">
            <v>37226</v>
          </cell>
          <cell r="C141">
            <v>852</v>
          </cell>
          <cell r="D141">
            <v>50</v>
          </cell>
          <cell r="E141">
            <v>802</v>
          </cell>
          <cell r="F141" t="str">
            <v>N/A</v>
          </cell>
          <cell r="G141">
            <v>1798</v>
          </cell>
          <cell r="H141">
            <v>50</v>
          </cell>
          <cell r="I141">
            <v>1748</v>
          </cell>
          <cell r="J141" t="str">
            <v>N/A</v>
          </cell>
          <cell r="K141">
            <v>1096.69</v>
          </cell>
          <cell r="L141">
            <v>0</v>
          </cell>
          <cell r="M141">
            <v>75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1798</v>
          </cell>
          <cell r="T141">
            <v>5.39</v>
          </cell>
          <cell r="U141">
            <v>0</v>
          </cell>
          <cell r="V141">
            <v>19</v>
          </cell>
          <cell r="W141">
            <v>0.95</v>
          </cell>
          <cell r="X141">
            <v>0</v>
          </cell>
          <cell r="Y141">
            <v>0</v>
          </cell>
          <cell r="Z141">
            <v>0</v>
          </cell>
          <cell r="AA141">
            <v>1197.03</v>
          </cell>
        </row>
        <row r="142">
          <cell r="A142" t="str">
            <v>Polar Minerals</v>
          </cell>
          <cell r="B142">
            <v>37257</v>
          </cell>
          <cell r="C142">
            <v>1830</v>
          </cell>
          <cell r="D142">
            <v>50</v>
          </cell>
          <cell r="E142">
            <v>1780</v>
          </cell>
          <cell r="F142" t="str">
            <v>N/A</v>
          </cell>
          <cell r="G142">
            <v>2800</v>
          </cell>
          <cell r="H142">
            <v>50</v>
          </cell>
          <cell r="I142">
            <v>2750</v>
          </cell>
          <cell r="J142" t="str">
            <v>N/A</v>
          </cell>
          <cell r="K142">
            <v>1700.9</v>
          </cell>
          <cell r="L142">
            <v>0</v>
          </cell>
          <cell r="M142">
            <v>75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2800</v>
          </cell>
          <cell r="T142">
            <v>8.4</v>
          </cell>
          <cell r="U142">
            <v>0</v>
          </cell>
          <cell r="V142">
            <v>19</v>
          </cell>
          <cell r="W142">
            <v>0.95</v>
          </cell>
          <cell r="X142">
            <v>0</v>
          </cell>
          <cell r="Y142">
            <v>0</v>
          </cell>
          <cell r="Z142">
            <v>0</v>
          </cell>
          <cell r="AA142">
            <v>1804.25</v>
          </cell>
        </row>
        <row r="143">
          <cell r="A143" t="str">
            <v>Polar Minerals</v>
          </cell>
          <cell r="B143">
            <v>37288</v>
          </cell>
          <cell r="C143">
            <v>1439</v>
          </cell>
          <cell r="D143">
            <v>50</v>
          </cell>
          <cell r="E143">
            <v>1389</v>
          </cell>
          <cell r="F143" t="str">
            <v>N/A</v>
          </cell>
          <cell r="G143">
            <v>1500</v>
          </cell>
          <cell r="H143">
            <v>50</v>
          </cell>
          <cell r="I143">
            <v>1450</v>
          </cell>
          <cell r="J143" t="str">
            <v>N/A</v>
          </cell>
          <cell r="K143">
            <v>917</v>
          </cell>
          <cell r="L143">
            <v>0</v>
          </cell>
          <cell r="M143">
            <v>75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1500</v>
          </cell>
          <cell r="T143">
            <v>-1.5</v>
          </cell>
          <cell r="U143">
            <v>0</v>
          </cell>
          <cell r="V143">
            <v>19</v>
          </cell>
          <cell r="W143">
            <v>0.95</v>
          </cell>
          <cell r="X143">
            <v>0</v>
          </cell>
          <cell r="Y143">
            <v>0</v>
          </cell>
          <cell r="Z143">
            <v>0</v>
          </cell>
          <cell r="AA143">
            <v>1010.45</v>
          </cell>
        </row>
        <row r="144">
          <cell r="A144" t="str">
            <v>Polar Minerals</v>
          </cell>
          <cell r="B144">
            <v>37316</v>
          </cell>
          <cell r="C144">
            <v>1680</v>
          </cell>
          <cell r="D144">
            <v>50</v>
          </cell>
          <cell r="E144">
            <v>1630</v>
          </cell>
          <cell r="F144" t="str">
            <v>N/A</v>
          </cell>
          <cell r="G144">
            <v>1612</v>
          </cell>
          <cell r="H144">
            <v>50</v>
          </cell>
          <cell r="I144">
            <v>1562</v>
          </cell>
          <cell r="J144" t="str">
            <v>N/A</v>
          </cell>
          <cell r="K144">
            <v>984.54</v>
          </cell>
          <cell r="L144">
            <v>0</v>
          </cell>
          <cell r="M144">
            <v>75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1612</v>
          </cell>
          <cell r="T144">
            <v>-1.61</v>
          </cell>
          <cell r="U144">
            <v>0</v>
          </cell>
          <cell r="V144">
            <v>19</v>
          </cell>
          <cell r="W144">
            <v>0.95</v>
          </cell>
          <cell r="X144">
            <v>0</v>
          </cell>
          <cell r="Y144">
            <v>0</v>
          </cell>
          <cell r="Z144">
            <v>0</v>
          </cell>
          <cell r="AA144">
            <v>1077.8800000000001</v>
          </cell>
        </row>
        <row r="145">
          <cell r="A145" t="str">
            <v>Polar Minerals</v>
          </cell>
          <cell r="B145">
            <v>37347</v>
          </cell>
          <cell r="C145">
            <v>1280</v>
          </cell>
          <cell r="D145">
            <v>50</v>
          </cell>
          <cell r="E145">
            <v>1230</v>
          </cell>
          <cell r="F145" t="str">
            <v>N/A</v>
          </cell>
          <cell r="G145">
            <v>1000</v>
          </cell>
          <cell r="H145">
            <v>50</v>
          </cell>
          <cell r="I145">
            <v>950</v>
          </cell>
          <cell r="J145" t="str">
            <v>N/A</v>
          </cell>
          <cell r="K145">
            <v>615.5</v>
          </cell>
          <cell r="L145">
            <v>0</v>
          </cell>
          <cell r="M145">
            <v>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1000</v>
          </cell>
          <cell r="T145">
            <v>-1</v>
          </cell>
          <cell r="U145">
            <v>0</v>
          </cell>
          <cell r="V145">
            <v>19</v>
          </cell>
          <cell r="W145">
            <v>0.95</v>
          </cell>
          <cell r="X145">
            <v>0</v>
          </cell>
          <cell r="Y145">
            <v>0</v>
          </cell>
          <cell r="Z145">
            <v>0</v>
          </cell>
          <cell r="AA145">
            <v>709.45</v>
          </cell>
        </row>
        <row r="146">
          <cell r="A146" t="str">
            <v>Polar Minerals</v>
          </cell>
          <cell r="B146">
            <v>37377</v>
          </cell>
          <cell r="C146">
            <v>870</v>
          </cell>
          <cell r="D146">
            <v>50</v>
          </cell>
          <cell r="E146">
            <v>820</v>
          </cell>
          <cell r="F146" t="str">
            <v>N/A</v>
          </cell>
          <cell r="G146">
            <v>800</v>
          </cell>
          <cell r="H146">
            <v>50</v>
          </cell>
          <cell r="I146">
            <v>750</v>
          </cell>
          <cell r="J146" t="str">
            <v>N/A</v>
          </cell>
          <cell r="K146">
            <v>494.9</v>
          </cell>
          <cell r="L146">
            <v>0</v>
          </cell>
          <cell r="M146">
            <v>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19</v>
          </cell>
          <cell r="W146">
            <v>0.95</v>
          </cell>
          <cell r="X146">
            <v>0</v>
          </cell>
          <cell r="Y146">
            <v>0</v>
          </cell>
          <cell r="Z146">
            <v>0</v>
          </cell>
          <cell r="AA146">
            <v>589.85</v>
          </cell>
        </row>
        <row r="147">
          <cell r="A147" t="str">
            <v>Polar Minerals</v>
          </cell>
          <cell r="B147">
            <v>37408</v>
          </cell>
          <cell r="C147">
            <v>984</v>
          </cell>
          <cell r="D147">
            <v>50</v>
          </cell>
          <cell r="E147">
            <v>934</v>
          </cell>
          <cell r="F147" t="str">
            <v>N/A</v>
          </cell>
          <cell r="G147">
            <v>1000</v>
          </cell>
          <cell r="H147">
            <v>50</v>
          </cell>
          <cell r="I147">
            <v>950</v>
          </cell>
          <cell r="J147" t="str">
            <v>N/A</v>
          </cell>
          <cell r="K147">
            <v>615.5</v>
          </cell>
          <cell r="L147">
            <v>0</v>
          </cell>
          <cell r="M147">
            <v>75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19</v>
          </cell>
          <cell r="W147">
            <v>0.95</v>
          </cell>
          <cell r="X147">
            <v>0</v>
          </cell>
          <cell r="Y147">
            <v>0</v>
          </cell>
          <cell r="Z147">
            <v>0</v>
          </cell>
          <cell r="AA147">
            <v>710.45</v>
          </cell>
        </row>
        <row r="148">
          <cell r="A148" t="str">
            <v>Polar Minerals</v>
          </cell>
          <cell r="B148">
            <v>37438</v>
          </cell>
          <cell r="C148">
            <v>645</v>
          </cell>
          <cell r="D148">
            <v>50</v>
          </cell>
          <cell r="E148">
            <v>595</v>
          </cell>
          <cell r="F148" t="str">
            <v>N/A</v>
          </cell>
          <cell r="G148">
            <v>800</v>
          </cell>
          <cell r="H148">
            <v>50</v>
          </cell>
          <cell r="I148">
            <v>750</v>
          </cell>
          <cell r="J148" t="str">
            <v>N/A</v>
          </cell>
          <cell r="K148">
            <v>494.9</v>
          </cell>
          <cell r="L148">
            <v>0</v>
          </cell>
          <cell r="M148">
            <v>75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19</v>
          </cell>
          <cell r="W148">
            <v>0.95</v>
          </cell>
          <cell r="X148">
            <v>0</v>
          </cell>
          <cell r="Y148">
            <v>0</v>
          </cell>
          <cell r="Z148">
            <v>0</v>
          </cell>
          <cell r="AA148">
            <v>589.85</v>
          </cell>
        </row>
        <row r="149">
          <cell r="A149" t="str">
            <v>Robur Corporation</v>
          </cell>
          <cell r="B149">
            <v>37104</v>
          </cell>
          <cell r="C149">
            <v>469</v>
          </cell>
          <cell r="D149">
            <v>50</v>
          </cell>
          <cell r="E149">
            <v>419</v>
          </cell>
          <cell r="F149" t="str">
            <v>N/A</v>
          </cell>
          <cell r="G149">
            <v>477</v>
          </cell>
          <cell r="H149">
            <v>50</v>
          </cell>
          <cell r="I149">
            <v>427</v>
          </cell>
          <cell r="J149" t="str">
            <v>N/A</v>
          </cell>
          <cell r="K149">
            <v>300.13</v>
          </cell>
          <cell r="L149">
            <v>0</v>
          </cell>
          <cell r="M149">
            <v>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477</v>
          </cell>
          <cell r="T149">
            <v>1.43</v>
          </cell>
          <cell r="U149">
            <v>0</v>
          </cell>
          <cell r="V149">
            <v>19</v>
          </cell>
          <cell r="W149">
            <v>0.95</v>
          </cell>
          <cell r="X149">
            <v>0</v>
          </cell>
          <cell r="Y149">
            <v>0</v>
          </cell>
          <cell r="Z149">
            <v>0</v>
          </cell>
          <cell r="AA149">
            <v>396.51</v>
          </cell>
        </row>
        <row r="150">
          <cell r="A150" t="str">
            <v>Robur Corporation</v>
          </cell>
          <cell r="B150">
            <v>37135</v>
          </cell>
          <cell r="C150">
            <v>337</v>
          </cell>
          <cell r="D150">
            <v>50</v>
          </cell>
          <cell r="E150">
            <v>287</v>
          </cell>
          <cell r="F150" t="str">
            <v>N/A</v>
          </cell>
          <cell r="G150">
            <v>342</v>
          </cell>
          <cell r="H150">
            <v>50</v>
          </cell>
          <cell r="I150">
            <v>292</v>
          </cell>
          <cell r="J150" t="str">
            <v>N/A</v>
          </cell>
          <cell r="K150">
            <v>218.73</v>
          </cell>
          <cell r="L150">
            <v>0</v>
          </cell>
          <cell r="M150">
            <v>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342</v>
          </cell>
          <cell r="T150">
            <v>1.03</v>
          </cell>
          <cell r="U150">
            <v>0</v>
          </cell>
          <cell r="V150">
            <v>19</v>
          </cell>
          <cell r="W150">
            <v>0.95</v>
          </cell>
          <cell r="X150">
            <v>0</v>
          </cell>
          <cell r="Y150">
            <v>0</v>
          </cell>
          <cell r="Z150">
            <v>0</v>
          </cell>
          <cell r="AA150">
            <v>314.70999999999998</v>
          </cell>
        </row>
        <row r="151">
          <cell r="A151" t="str">
            <v>Robur Corporation</v>
          </cell>
          <cell r="B151">
            <v>37165</v>
          </cell>
          <cell r="C151">
            <v>412</v>
          </cell>
          <cell r="D151">
            <v>50</v>
          </cell>
          <cell r="E151">
            <v>362</v>
          </cell>
          <cell r="F151" t="str">
            <v>N/A</v>
          </cell>
          <cell r="G151">
            <v>419</v>
          </cell>
          <cell r="H151">
            <v>50</v>
          </cell>
          <cell r="I151">
            <v>369</v>
          </cell>
          <cell r="J151" t="str">
            <v>N/A</v>
          </cell>
          <cell r="K151">
            <v>265.16000000000003</v>
          </cell>
          <cell r="L151">
            <v>0</v>
          </cell>
          <cell r="M151">
            <v>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</v>
          </cell>
          <cell r="T151">
            <v>1.26</v>
          </cell>
          <cell r="U151">
            <v>0</v>
          </cell>
          <cell r="V151">
            <v>19</v>
          </cell>
          <cell r="W151">
            <v>0.95</v>
          </cell>
          <cell r="X151">
            <v>0</v>
          </cell>
          <cell r="Y151">
            <v>0</v>
          </cell>
          <cell r="Z151">
            <v>0</v>
          </cell>
          <cell r="AA151">
            <v>361.37</v>
          </cell>
        </row>
        <row r="152">
          <cell r="A152" t="str">
            <v>Robur Corporation</v>
          </cell>
          <cell r="B152">
            <v>37196</v>
          </cell>
          <cell r="C152">
            <v>712</v>
          </cell>
          <cell r="D152">
            <v>50</v>
          </cell>
          <cell r="E152">
            <v>662</v>
          </cell>
          <cell r="F152" t="str">
            <v>N/A</v>
          </cell>
          <cell r="G152">
            <v>724</v>
          </cell>
          <cell r="H152">
            <v>50</v>
          </cell>
          <cell r="I152">
            <v>674</v>
          </cell>
          <cell r="J152" t="str">
            <v>N/A</v>
          </cell>
          <cell r="K152">
            <v>449.07</v>
          </cell>
          <cell r="L152">
            <v>0</v>
          </cell>
          <cell r="M152">
            <v>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724</v>
          </cell>
          <cell r="T152">
            <v>2.17</v>
          </cell>
          <cell r="U152">
            <v>0</v>
          </cell>
          <cell r="V152">
            <v>19</v>
          </cell>
          <cell r="W152">
            <v>0.95</v>
          </cell>
          <cell r="X152">
            <v>0</v>
          </cell>
          <cell r="Y152">
            <v>0</v>
          </cell>
          <cell r="Z152">
            <v>0</v>
          </cell>
          <cell r="AA152">
            <v>546.19000000000005</v>
          </cell>
        </row>
        <row r="153">
          <cell r="A153" t="str">
            <v>Robur Corporation</v>
          </cell>
          <cell r="B153">
            <v>37226</v>
          </cell>
          <cell r="C153">
            <v>1354</v>
          </cell>
          <cell r="D153">
            <v>50</v>
          </cell>
          <cell r="E153">
            <v>1304</v>
          </cell>
          <cell r="F153" t="str">
            <v>N/A</v>
          </cell>
          <cell r="G153">
            <v>2000</v>
          </cell>
          <cell r="H153">
            <v>50</v>
          </cell>
          <cell r="I153">
            <v>1950</v>
          </cell>
          <cell r="J153" t="str">
            <v>N/A</v>
          </cell>
          <cell r="K153">
            <v>1218.5</v>
          </cell>
          <cell r="L153">
            <v>0</v>
          </cell>
          <cell r="M153">
            <v>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6</v>
          </cell>
          <cell r="U153">
            <v>0</v>
          </cell>
          <cell r="V153">
            <v>19</v>
          </cell>
          <cell r="W153">
            <v>0.95</v>
          </cell>
          <cell r="X153">
            <v>0</v>
          </cell>
          <cell r="Y153">
            <v>0</v>
          </cell>
          <cell r="Z153">
            <v>0</v>
          </cell>
          <cell r="AA153">
            <v>1319.45</v>
          </cell>
        </row>
        <row r="154">
          <cell r="A154" t="str">
            <v>Robur Corporation</v>
          </cell>
          <cell r="B154">
            <v>37257</v>
          </cell>
          <cell r="C154">
            <v>1588</v>
          </cell>
          <cell r="D154">
            <v>50</v>
          </cell>
          <cell r="E154">
            <v>1538</v>
          </cell>
          <cell r="F154" t="str">
            <v>N/A</v>
          </cell>
          <cell r="G154">
            <v>1800</v>
          </cell>
          <cell r="H154">
            <v>50</v>
          </cell>
          <cell r="I154">
            <v>1750</v>
          </cell>
          <cell r="J154" t="str">
            <v>N/A</v>
          </cell>
          <cell r="K154">
            <v>1097.9000000000001</v>
          </cell>
          <cell r="L154">
            <v>0</v>
          </cell>
          <cell r="M154">
            <v>75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1800</v>
          </cell>
          <cell r="T154">
            <v>5.4</v>
          </cell>
          <cell r="U154">
            <v>0</v>
          </cell>
          <cell r="V154">
            <v>19</v>
          </cell>
          <cell r="W154">
            <v>0.95</v>
          </cell>
          <cell r="X154">
            <v>0</v>
          </cell>
          <cell r="Y154">
            <v>0</v>
          </cell>
          <cell r="Z154">
            <v>0</v>
          </cell>
          <cell r="AA154">
            <v>1198.25</v>
          </cell>
        </row>
        <row r="155">
          <cell r="A155" t="str">
            <v>Robur Corporation</v>
          </cell>
          <cell r="B155">
            <v>37288</v>
          </cell>
          <cell r="C155">
            <v>1561</v>
          </cell>
          <cell r="D155">
            <v>50</v>
          </cell>
          <cell r="E155">
            <v>1511</v>
          </cell>
          <cell r="F155" t="str">
            <v>N/A</v>
          </cell>
          <cell r="G155">
            <v>1428</v>
          </cell>
          <cell r="H155">
            <v>50</v>
          </cell>
          <cell r="I155">
            <v>1378</v>
          </cell>
          <cell r="J155" t="str">
            <v>N/A</v>
          </cell>
          <cell r="K155">
            <v>873.58</v>
          </cell>
          <cell r="L155">
            <v>0</v>
          </cell>
          <cell r="M155">
            <v>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1428</v>
          </cell>
          <cell r="T155">
            <v>-1.43</v>
          </cell>
          <cell r="U155">
            <v>0</v>
          </cell>
          <cell r="V155">
            <v>19</v>
          </cell>
          <cell r="W155">
            <v>0.95</v>
          </cell>
          <cell r="X155">
            <v>0</v>
          </cell>
          <cell r="Y155">
            <v>0</v>
          </cell>
          <cell r="Z155">
            <v>0</v>
          </cell>
          <cell r="AA155">
            <v>967.1</v>
          </cell>
        </row>
        <row r="156">
          <cell r="A156" t="str">
            <v>Robur Corporation</v>
          </cell>
          <cell r="B156">
            <v>37316</v>
          </cell>
          <cell r="C156">
            <v>840</v>
          </cell>
          <cell r="D156">
            <v>50</v>
          </cell>
          <cell r="E156">
            <v>790</v>
          </cell>
          <cell r="F156" t="str">
            <v>N/A</v>
          </cell>
          <cell r="G156">
            <v>1125</v>
          </cell>
          <cell r="H156">
            <v>50</v>
          </cell>
          <cell r="I156">
            <v>1075</v>
          </cell>
          <cell r="J156" t="str">
            <v>N/A</v>
          </cell>
          <cell r="K156">
            <v>690.88</v>
          </cell>
          <cell r="L156">
            <v>0</v>
          </cell>
          <cell r="M156">
            <v>75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1125</v>
          </cell>
          <cell r="T156">
            <v>-1.1200000000000001</v>
          </cell>
          <cell r="U156">
            <v>0</v>
          </cell>
          <cell r="V156">
            <v>19</v>
          </cell>
          <cell r="W156">
            <v>0.95</v>
          </cell>
          <cell r="X156">
            <v>0</v>
          </cell>
          <cell r="Y156">
            <v>0</v>
          </cell>
          <cell r="Z156">
            <v>0</v>
          </cell>
          <cell r="AA156">
            <v>784.71</v>
          </cell>
        </row>
        <row r="157">
          <cell r="A157" t="str">
            <v>Robur Corporation</v>
          </cell>
          <cell r="B157">
            <v>37347</v>
          </cell>
          <cell r="C157">
            <v>220</v>
          </cell>
          <cell r="D157">
            <v>50</v>
          </cell>
          <cell r="E157">
            <v>170</v>
          </cell>
          <cell r="F157" t="str">
            <v>N/A</v>
          </cell>
          <cell r="G157">
            <v>0</v>
          </cell>
          <cell r="H157">
            <v>0</v>
          </cell>
          <cell r="I157">
            <v>0</v>
          </cell>
          <cell r="J157" t="str">
            <v>N/A</v>
          </cell>
          <cell r="K157">
            <v>0</v>
          </cell>
          <cell r="L157">
            <v>0</v>
          </cell>
          <cell r="M157">
            <v>75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19</v>
          </cell>
          <cell r="W157">
            <v>0.95</v>
          </cell>
          <cell r="X157">
            <v>0</v>
          </cell>
          <cell r="Y157">
            <v>0</v>
          </cell>
          <cell r="Z157">
            <v>0</v>
          </cell>
          <cell r="AA157">
            <v>94.95</v>
          </cell>
        </row>
        <row r="158">
          <cell r="A158" t="str">
            <v>Robur Corporation</v>
          </cell>
          <cell r="B158">
            <v>37377</v>
          </cell>
          <cell r="C158">
            <v>43</v>
          </cell>
          <cell r="D158">
            <v>43</v>
          </cell>
          <cell r="E158">
            <v>0</v>
          </cell>
          <cell r="F158" t="str">
            <v>N/A</v>
          </cell>
          <cell r="G158">
            <v>0</v>
          </cell>
          <cell r="H158">
            <v>0</v>
          </cell>
          <cell r="I158">
            <v>0</v>
          </cell>
          <cell r="J158" t="str">
            <v>N/A</v>
          </cell>
          <cell r="K158">
            <v>0</v>
          </cell>
          <cell r="L158">
            <v>0</v>
          </cell>
          <cell r="M158">
            <v>75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19</v>
          </cell>
          <cell r="W158">
            <v>0.95</v>
          </cell>
          <cell r="X158">
            <v>0</v>
          </cell>
          <cell r="Y158">
            <v>0</v>
          </cell>
          <cell r="Z158">
            <v>0</v>
          </cell>
          <cell r="AA158">
            <v>94.95</v>
          </cell>
        </row>
        <row r="159">
          <cell r="A159" t="str">
            <v>Robur Corporation</v>
          </cell>
          <cell r="B159">
            <v>37408</v>
          </cell>
          <cell r="C159">
            <v>150</v>
          </cell>
          <cell r="D159">
            <v>50</v>
          </cell>
          <cell r="E159">
            <v>100</v>
          </cell>
          <cell r="F159" t="str">
            <v>N/A</v>
          </cell>
          <cell r="G159">
            <v>143</v>
          </cell>
          <cell r="H159">
            <v>50</v>
          </cell>
          <cell r="I159">
            <v>93</v>
          </cell>
          <cell r="J159" t="str">
            <v>N/A</v>
          </cell>
          <cell r="K159">
            <v>98.73</v>
          </cell>
          <cell r="L159">
            <v>0</v>
          </cell>
          <cell r="M159">
            <v>75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19</v>
          </cell>
          <cell r="W159">
            <v>0.95</v>
          </cell>
          <cell r="X159">
            <v>0</v>
          </cell>
          <cell r="Y159">
            <v>0</v>
          </cell>
          <cell r="Z159">
            <v>0</v>
          </cell>
          <cell r="AA159">
            <v>193.68</v>
          </cell>
        </row>
        <row r="160">
          <cell r="A160" t="str">
            <v>Robur Corporation</v>
          </cell>
          <cell r="B160">
            <v>37438</v>
          </cell>
          <cell r="C160">
            <v>183</v>
          </cell>
          <cell r="D160">
            <v>50</v>
          </cell>
          <cell r="E160">
            <v>133</v>
          </cell>
          <cell r="F160" t="str">
            <v>N/A</v>
          </cell>
          <cell r="G160">
            <v>350</v>
          </cell>
          <cell r="H160">
            <v>50</v>
          </cell>
          <cell r="I160">
            <v>300</v>
          </cell>
          <cell r="J160" t="str">
            <v>N/A</v>
          </cell>
          <cell r="K160">
            <v>223.55</v>
          </cell>
          <cell r="L160">
            <v>0</v>
          </cell>
          <cell r="M160">
            <v>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19</v>
          </cell>
          <cell r="W160">
            <v>0.95</v>
          </cell>
          <cell r="X160">
            <v>0</v>
          </cell>
          <cell r="Y160">
            <v>0</v>
          </cell>
          <cell r="Z160">
            <v>0</v>
          </cell>
          <cell r="AA160">
            <v>318.5</v>
          </cell>
        </row>
        <row r="161">
          <cell r="A161" t="str">
            <v>Rogers Group</v>
          </cell>
          <cell r="B161">
            <v>37104</v>
          </cell>
          <cell r="C161">
            <v>4423</v>
          </cell>
          <cell r="D161">
            <v>50</v>
          </cell>
          <cell r="E161">
            <v>4373</v>
          </cell>
          <cell r="F161" t="str">
            <v>N/A</v>
          </cell>
          <cell r="G161">
            <v>3450</v>
          </cell>
          <cell r="H161">
            <v>50</v>
          </cell>
          <cell r="I161">
            <v>3400</v>
          </cell>
          <cell r="J161" t="str">
            <v>N/A</v>
          </cell>
          <cell r="K161">
            <v>2092.85</v>
          </cell>
          <cell r="L161">
            <v>0</v>
          </cell>
          <cell r="M161">
            <v>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-89.7</v>
          </cell>
          <cell r="S161">
            <v>3450</v>
          </cell>
          <cell r="T161">
            <v>10.35</v>
          </cell>
          <cell r="U161">
            <v>0</v>
          </cell>
          <cell r="V161">
            <v>19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2107.5</v>
          </cell>
        </row>
        <row r="162">
          <cell r="A162" t="str">
            <v>Rogers Group</v>
          </cell>
          <cell r="B162">
            <v>37135</v>
          </cell>
          <cell r="C162">
            <v>2096</v>
          </cell>
          <cell r="D162">
            <v>50</v>
          </cell>
          <cell r="E162">
            <v>2046</v>
          </cell>
          <cell r="F162" t="str">
            <v>N/A</v>
          </cell>
          <cell r="G162">
            <v>5350</v>
          </cell>
          <cell r="H162">
            <v>50</v>
          </cell>
          <cell r="I162">
            <v>5300</v>
          </cell>
          <cell r="J162" t="str">
            <v>N/A</v>
          </cell>
          <cell r="K162">
            <v>3238.55</v>
          </cell>
          <cell r="L162">
            <v>0</v>
          </cell>
          <cell r="M162">
            <v>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-139.1</v>
          </cell>
          <cell r="S162">
            <v>5350</v>
          </cell>
          <cell r="T162">
            <v>16.05</v>
          </cell>
          <cell r="U162">
            <v>0</v>
          </cell>
          <cell r="V162">
            <v>19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3209.5</v>
          </cell>
        </row>
        <row r="163">
          <cell r="A163" t="str">
            <v>Rogers Group</v>
          </cell>
          <cell r="B163">
            <v>37165</v>
          </cell>
          <cell r="C163">
            <v>2176</v>
          </cell>
          <cell r="D163">
            <v>50</v>
          </cell>
          <cell r="E163">
            <v>2126</v>
          </cell>
          <cell r="F163" t="str">
            <v>N/A</v>
          </cell>
          <cell r="G163">
            <v>6700</v>
          </cell>
          <cell r="H163">
            <v>50</v>
          </cell>
          <cell r="I163">
            <v>6650</v>
          </cell>
          <cell r="J163" t="str">
            <v>N/A</v>
          </cell>
          <cell r="K163">
            <v>4052.6</v>
          </cell>
          <cell r="L163">
            <v>0</v>
          </cell>
          <cell r="M163">
            <v>75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-174.2</v>
          </cell>
          <cell r="S163">
            <v>6700</v>
          </cell>
          <cell r="T163">
            <v>20.100000000000001</v>
          </cell>
          <cell r="U163">
            <v>0</v>
          </cell>
          <cell r="V163">
            <v>19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3992.5</v>
          </cell>
        </row>
        <row r="164">
          <cell r="A164" t="str">
            <v>Rogers Group</v>
          </cell>
          <cell r="B164">
            <v>37196</v>
          </cell>
          <cell r="C164">
            <v>1817</v>
          </cell>
          <cell r="D164">
            <v>50</v>
          </cell>
          <cell r="E164">
            <v>1767</v>
          </cell>
          <cell r="F164" t="str">
            <v>N/A</v>
          </cell>
          <cell r="G164">
            <v>2950</v>
          </cell>
          <cell r="H164">
            <v>50</v>
          </cell>
          <cell r="I164">
            <v>2900</v>
          </cell>
          <cell r="J164" t="str">
            <v>N/A</v>
          </cell>
          <cell r="K164">
            <v>1791.35</v>
          </cell>
          <cell r="L164">
            <v>0</v>
          </cell>
          <cell r="M164">
            <v>75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-76.7</v>
          </cell>
          <cell r="S164">
            <v>2950</v>
          </cell>
          <cell r="T164">
            <v>8.85</v>
          </cell>
          <cell r="U164">
            <v>0</v>
          </cell>
          <cell r="V164">
            <v>19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1817.5</v>
          </cell>
        </row>
        <row r="165">
          <cell r="A165" t="str">
            <v>Rogers Group</v>
          </cell>
          <cell r="B165">
            <v>37226</v>
          </cell>
          <cell r="C165">
            <v>2104</v>
          </cell>
          <cell r="D165">
            <v>50</v>
          </cell>
          <cell r="E165">
            <v>2054</v>
          </cell>
          <cell r="F165" t="str">
            <v>N/A</v>
          </cell>
          <cell r="G165">
            <v>0</v>
          </cell>
          <cell r="H165">
            <v>0</v>
          </cell>
          <cell r="I165">
            <v>0</v>
          </cell>
          <cell r="J165" t="str">
            <v>N/A</v>
          </cell>
          <cell r="K165">
            <v>0</v>
          </cell>
          <cell r="L165">
            <v>0</v>
          </cell>
          <cell r="M165">
            <v>75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19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94</v>
          </cell>
        </row>
        <row r="166">
          <cell r="A166" t="str">
            <v>Rogers Group</v>
          </cell>
          <cell r="B166">
            <v>37257</v>
          </cell>
          <cell r="C166">
            <v>554</v>
          </cell>
          <cell r="D166">
            <v>50</v>
          </cell>
          <cell r="E166">
            <v>504</v>
          </cell>
          <cell r="F166" t="str">
            <v>N/A</v>
          </cell>
          <cell r="G166">
            <v>0</v>
          </cell>
          <cell r="H166">
            <v>0</v>
          </cell>
          <cell r="I166">
            <v>0</v>
          </cell>
          <cell r="J166" t="str">
            <v>N/A</v>
          </cell>
          <cell r="K166">
            <v>0</v>
          </cell>
          <cell r="L166">
            <v>0</v>
          </cell>
          <cell r="M166">
            <v>75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19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94</v>
          </cell>
        </row>
        <row r="167">
          <cell r="A167" t="str">
            <v>Rogers Group</v>
          </cell>
          <cell r="B167">
            <v>37288</v>
          </cell>
          <cell r="C167">
            <v>2</v>
          </cell>
          <cell r="D167">
            <v>2</v>
          </cell>
          <cell r="E167">
            <v>0</v>
          </cell>
          <cell r="F167" t="str">
            <v>N/A</v>
          </cell>
          <cell r="G167">
            <v>0</v>
          </cell>
          <cell r="H167">
            <v>0</v>
          </cell>
          <cell r="I167">
            <v>0</v>
          </cell>
          <cell r="J167" t="str">
            <v>N/A</v>
          </cell>
          <cell r="K167">
            <v>0</v>
          </cell>
          <cell r="L167">
            <v>0</v>
          </cell>
          <cell r="M167">
            <v>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94</v>
          </cell>
        </row>
        <row r="168">
          <cell r="A168" t="str">
            <v>Rogers Group</v>
          </cell>
          <cell r="B168">
            <v>37316</v>
          </cell>
          <cell r="C168">
            <v>0</v>
          </cell>
          <cell r="D168">
            <v>0</v>
          </cell>
          <cell r="E168">
            <v>0</v>
          </cell>
          <cell r="F168" t="str">
            <v>N/A</v>
          </cell>
          <cell r="G168">
            <v>0</v>
          </cell>
          <cell r="H168">
            <v>0</v>
          </cell>
          <cell r="I168">
            <v>0</v>
          </cell>
          <cell r="J168" t="str">
            <v>N/A</v>
          </cell>
          <cell r="K168">
            <v>0</v>
          </cell>
          <cell r="L168">
            <v>0</v>
          </cell>
          <cell r="M168">
            <v>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94</v>
          </cell>
        </row>
        <row r="169">
          <cell r="A169" t="str">
            <v>Rogers Group</v>
          </cell>
          <cell r="B169">
            <v>37347</v>
          </cell>
          <cell r="C169">
            <v>0</v>
          </cell>
          <cell r="D169">
            <v>0</v>
          </cell>
          <cell r="E169">
            <v>0</v>
          </cell>
          <cell r="F169" t="str">
            <v>N/A</v>
          </cell>
          <cell r="G169">
            <v>0</v>
          </cell>
          <cell r="H169">
            <v>0</v>
          </cell>
          <cell r="I169">
            <v>0</v>
          </cell>
          <cell r="J169" t="str">
            <v>N/A</v>
          </cell>
          <cell r="K169">
            <v>0</v>
          </cell>
          <cell r="L169">
            <v>0</v>
          </cell>
          <cell r="M169">
            <v>75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94</v>
          </cell>
        </row>
        <row r="170">
          <cell r="A170" t="str">
            <v>Rogers Group</v>
          </cell>
          <cell r="B170">
            <v>37377</v>
          </cell>
          <cell r="C170">
            <v>4424</v>
          </cell>
          <cell r="D170">
            <v>50</v>
          </cell>
          <cell r="E170">
            <v>4374</v>
          </cell>
          <cell r="F170" t="str">
            <v>N/A</v>
          </cell>
          <cell r="G170">
            <v>0</v>
          </cell>
          <cell r="H170">
            <v>0</v>
          </cell>
          <cell r="I170">
            <v>0</v>
          </cell>
          <cell r="J170" t="str">
            <v>N/A</v>
          </cell>
          <cell r="K170">
            <v>0</v>
          </cell>
          <cell r="L170">
            <v>0</v>
          </cell>
          <cell r="M170">
            <v>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94</v>
          </cell>
        </row>
        <row r="171">
          <cell r="A171" t="str">
            <v>Rogers Group</v>
          </cell>
          <cell r="B171">
            <v>37408</v>
          </cell>
          <cell r="C171">
            <v>3937</v>
          </cell>
          <cell r="D171">
            <v>50</v>
          </cell>
          <cell r="E171">
            <v>3887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 t="str">
            <v>N/A</v>
          </cell>
          <cell r="K171">
            <v>0</v>
          </cell>
          <cell r="L171">
            <v>0</v>
          </cell>
          <cell r="M171">
            <v>75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19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94</v>
          </cell>
        </row>
        <row r="172">
          <cell r="A172" t="str">
            <v>Rogers Group</v>
          </cell>
          <cell r="B172">
            <v>37438</v>
          </cell>
          <cell r="C172">
            <v>3751</v>
          </cell>
          <cell r="D172">
            <v>50</v>
          </cell>
          <cell r="E172">
            <v>3701</v>
          </cell>
          <cell r="F172" t="str">
            <v>N/A</v>
          </cell>
          <cell r="G172">
            <v>600</v>
          </cell>
          <cell r="H172">
            <v>50</v>
          </cell>
          <cell r="I172">
            <v>550</v>
          </cell>
          <cell r="J172" t="str">
            <v>N/A</v>
          </cell>
          <cell r="K172">
            <v>374.3</v>
          </cell>
          <cell r="L172">
            <v>0</v>
          </cell>
          <cell r="M172">
            <v>75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19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468.3</v>
          </cell>
        </row>
        <row r="173">
          <cell r="A173" t="str">
            <v>Southern Indiana Minerals, Inc.</v>
          </cell>
          <cell r="B173">
            <v>37104</v>
          </cell>
          <cell r="C173">
            <v>0</v>
          </cell>
          <cell r="D173">
            <v>0</v>
          </cell>
          <cell r="E173">
            <v>0</v>
          </cell>
          <cell r="F173" t="str">
            <v>N/A</v>
          </cell>
          <cell r="G173">
            <v>0</v>
          </cell>
          <cell r="H173">
            <v>0</v>
          </cell>
          <cell r="I173">
            <v>0</v>
          </cell>
          <cell r="J173" t="str">
            <v>N/A</v>
          </cell>
          <cell r="K173">
            <v>0</v>
          </cell>
          <cell r="L173">
            <v>0</v>
          </cell>
          <cell r="M173">
            <v>75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94</v>
          </cell>
        </row>
        <row r="174">
          <cell r="A174" t="str">
            <v>Southern Indiana Minerals, Inc.</v>
          </cell>
          <cell r="B174">
            <v>37135</v>
          </cell>
          <cell r="C174">
            <v>0</v>
          </cell>
          <cell r="D174">
            <v>0</v>
          </cell>
          <cell r="E174">
            <v>0</v>
          </cell>
          <cell r="F174" t="str">
            <v>N/A</v>
          </cell>
          <cell r="G174">
            <v>0</v>
          </cell>
          <cell r="H174">
            <v>0</v>
          </cell>
          <cell r="I174">
            <v>0</v>
          </cell>
          <cell r="J174" t="str">
            <v>N/A</v>
          </cell>
          <cell r="K174">
            <v>0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94</v>
          </cell>
        </row>
        <row r="175">
          <cell r="A175" t="str">
            <v>Southern Indiana Minerals, Inc.</v>
          </cell>
          <cell r="B175">
            <v>37165</v>
          </cell>
          <cell r="C175">
            <v>0</v>
          </cell>
          <cell r="D175">
            <v>0</v>
          </cell>
          <cell r="E175">
            <v>0</v>
          </cell>
          <cell r="F175" t="str">
            <v>N/A</v>
          </cell>
          <cell r="G175">
            <v>0</v>
          </cell>
          <cell r="H175">
            <v>0</v>
          </cell>
          <cell r="I175">
            <v>0</v>
          </cell>
          <cell r="J175" t="str">
            <v>N/A</v>
          </cell>
          <cell r="K175">
            <v>0</v>
          </cell>
          <cell r="L175">
            <v>0</v>
          </cell>
          <cell r="M175">
            <v>75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94</v>
          </cell>
        </row>
        <row r="176">
          <cell r="A176" t="str">
            <v>Southern Indiana Minerals, Inc.</v>
          </cell>
          <cell r="B176">
            <v>37196</v>
          </cell>
          <cell r="C176">
            <v>0</v>
          </cell>
          <cell r="D176">
            <v>0</v>
          </cell>
          <cell r="E176">
            <v>0</v>
          </cell>
          <cell r="F176" t="str">
            <v>N/A</v>
          </cell>
          <cell r="G176">
            <v>0</v>
          </cell>
          <cell r="H176">
            <v>0</v>
          </cell>
          <cell r="I176">
            <v>0</v>
          </cell>
          <cell r="J176" t="str">
            <v>N/A</v>
          </cell>
          <cell r="K176">
            <v>0</v>
          </cell>
          <cell r="L176">
            <v>0</v>
          </cell>
          <cell r="M176">
            <v>75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94</v>
          </cell>
        </row>
        <row r="177">
          <cell r="A177" t="str">
            <v>Southern Indiana Minerals, Inc.</v>
          </cell>
          <cell r="B177">
            <v>37226</v>
          </cell>
          <cell r="C177">
            <v>0</v>
          </cell>
          <cell r="D177">
            <v>0</v>
          </cell>
          <cell r="E177">
            <v>0</v>
          </cell>
          <cell r="F177" t="str">
            <v>N/A</v>
          </cell>
          <cell r="G177">
            <v>0</v>
          </cell>
          <cell r="H177">
            <v>0</v>
          </cell>
          <cell r="I177">
            <v>0</v>
          </cell>
          <cell r="J177" t="str">
            <v>N/A</v>
          </cell>
          <cell r="K177">
            <v>0</v>
          </cell>
          <cell r="L177">
            <v>0</v>
          </cell>
          <cell r="M177">
            <v>75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94</v>
          </cell>
        </row>
        <row r="178">
          <cell r="A178" t="str">
            <v>Southern Indiana Minerals, Inc.</v>
          </cell>
          <cell r="B178">
            <v>37257</v>
          </cell>
          <cell r="C178">
            <v>1</v>
          </cell>
          <cell r="D178">
            <v>1</v>
          </cell>
          <cell r="E178">
            <v>0</v>
          </cell>
          <cell r="F178" t="str">
            <v>N/A</v>
          </cell>
          <cell r="G178">
            <v>1</v>
          </cell>
          <cell r="H178">
            <v>1</v>
          </cell>
          <cell r="I178">
            <v>0</v>
          </cell>
          <cell r="J178" t="str">
            <v>N/A</v>
          </cell>
          <cell r="K178">
            <v>0.85</v>
          </cell>
          <cell r="L178">
            <v>0</v>
          </cell>
          <cell r="M178">
            <v>75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94.85</v>
          </cell>
        </row>
        <row r="179">
          <cell r="A179" t="str">
            <v>Uniseal, Inc.</v>
          </cell>
          <cell r="B179">
            <v>37104</v>
          </cell>
          <cell r="C179">
            <v>1413</v>
          </cell>
          <cell r="D179">
            <v>50</v>
          </cell>
          <cell r="E179">
            <v>1363</v>
          </cell>
          <cell r="F179" t="str">
            <v>N/A</v>
          </cell>
          <cell r="G179">
            <v>1340</v>
          </cell>
          <cell r="H179">
            <v>50</v>
          </cell>
          <cell r="I179">
            <v>1290</v>
          </cell>
          <cell r="J179" t="str">
            <v>N/A</v>
          </cell>
          <cell r="K179">
            <v>820.52</v>
          </cell>
          <cell r="L179">
            <v>0</v>
          </cell>
          <cell r="M179">
            <v>75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1340</v>
          </cell>
          <cell r="T179">
            <v>4.0199999999999996</v>
          </cell>
          <cell r="U179">
            <v>0</v>
          </cell>
          <cell r="V179">
            <v>19</v>
          </cell>
          <cell r="W179">
            <v>0.95</v>
          </cell>
          <cell r="X179">
            <v>0</v>
          </cell>
          <cell r="Y179">
            <v>0</v>
          </cell>
          <cell r="Z179">
            <v>0</v>
          </cell>
          <cell r="AA179">
            <v>919.49</v>
          </cell>
        </row>
        <row r="180">
          <cell r="A180" t="str">
            <v>Uniseal, Inc.</v>
          </cell>
          <cell r="B180">
            <v>37135</v>
          </cell>
          <cell r="C180">
            <v>1120</v>
          </cell>
          <cell r="D180">
            <v>50</v>
          </cell>
          <cell r="E180">
            <v>1070</v>
          </cell>
          <cell r="F180" t="str">
            <v>N/A</v>
          </cell>
          <cell r="G180">
            <v>1139</v>
          </cell>
          <cell r="H180">
            <v>50</v>
          </cell>
          <cell r="I180">
            <v>1089</v>
          </cell>
          <cell r="J180" t="str">
            <v>N/A</v>
          </cell>
          <cell r="K180">
            <v>699.32</v>
          </cell>
          <cell r="L180">
            <v>0</v>
          </cell>
          <cell r="M180">
            <v>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1139</v>
          </cell>
          <cell r="T180">
            <v>3.42</v>
          </cell>
          <cell r="U180">
            <v>0</v>
          </cell>
          <cell r="V180">
            <v>19</v>
          </cell>
          <cell r="W180">
            <v>0.95</v>
          </cell>
          <cell r="X180">
            <v>0</v>
          </cell>
          <cell r="Y180">
            <v>0</v>
          </cell>
          <cell r="Z180">
            <v>0</v>
          </cell>
          <cell r="AA180">
            <v>797.69</v>
          </cell>
        </row>
        <row r="181">
          <cell r="A181" t="str">
            <v>Uniseal, Inc.</v>
          </cell>
          <cell r="B181">
            <v>37165</v>
          </cell>
          <cell r="C181">
            <v>1533</v>
          </cell>
          <cell r="D181">
            <v>50</v>
          </cell>
          <cell r="E181">
            <v>1483</v>
          </cell>
          <cell r="F181" t="str">
            <v>N/A</v>
          </cell>
          <cell r="G181">
            <v>1600</v>
          </cell>
          <cell r="H181">
            <v>50</v>
          </cell>
          <cell r="I181">
            <v>1550</v>
          </cell>
          <cell r="J181" t="str">
            <v>N/A</v>
          </cell>
          <cell r="K181">
            <v>977.3</v>
          </cell>
          <cell r="L181">
            <v>0</v>
          </cell>
          <cell r="M181">
            <v>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1600</v>
          </cell>
          <cell r="T181">
            <v>4.8</v>
          </cell>
          <cell r="U181">
            <v>0</v>
          </cell>
          <cell r="V181">
            <v>19</v>
          </cell>
          <cell r="W181">
            <v>0.95</v>
          </cell>
          <cell r="X181">
            <v>0</v>
          </cell>
          <cell r="Y181">
            <v>0</v>
          </cell>
          <cell r="Z181">
            <v>0</v>
          </cell>
          <cell r="AA181">
            <v>1077.05</v>
          </cell>
        </row>
        <row r="182">
          <cell r="A182" t="str">
            <v>Uniseal, Inc.</v>
          </cell>
          <cell r="B182">
            <v>37196</v>
          </cell>
          <cell r="C182">
            <v>1035</v>
          </cell>
          <cell r="D182">
            <v>50</v>
          </cell>
          <cell r="E182">
            <v>985</v>
          </cell>
          <cell r="F182" t="str">
            <v>N/A</v>
          </cell>
          <cell r="G182">
            <v>1500</v>
          </cell>
          <cell r="H182">
            <v>50</v>
          </cell>
          <cell r="I182">
            <v>1450</v>
          </cell>
          <cell r="J182" t="str">
            <v>N/A</v>
          </cell>
          <cell r="K182">
            <v>917</v>
          </cell>
          <cell r="L182">
            <v>0</v>
          </cell>
          <cell r="M182">
            <v>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1500</v>
          </cell>
          <cell r="T182">
            <v>4.5</v>
          </cell>
          <cell r="U182">
            <v>0</v>
          </cell>
          <cell r="V182">
            <v>19</v>
          </cell>
          <cell r="W182">
            <v>0.95</v>
          </cell>
          <cell r="X182">
            <v>0</v>
          </cell>
          <cell r="Y182">
            <v>0</v>
          </cell>
          <cell r="Z182">
            <v>0</v>
          </cell>
          <cell r="AA182">
            <v>1016.45</v>
          </cell>
        </row>
        <row r="183">
          <cell r="A183" t="str">
            <v>Uniseal, Inc.</v>
          </cell>
          <cell r="B183">
            <v>37226</v>
          </cell>
          <cell r="C183">
            <v>1533</v>
          </cell>
          <cell r="D183">
            <v>50</v>
          </cell>
          <cell r="E183">
            <v>1483</v>
          </cell>
          <cell r="F183" t="str">
            <v>N/A</v>
          </cell>
          <cell r="G183">
            <v>2900</v>
          </cell>
          <cell r="H183">
            <v>50</v>
          </cell>
          <cell r="I183">
            <v>2850</v>
          </cell>
          <cell r="J183" t="str">
            <v>N/A</v>
          </cell>
          <cell r="K183">
            <v>1761.2</v>
          </cell>
          <cell r="L183">
            <v>0</v>
          </cell>
          <cell r="M183">
            <v>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2900</v>
          </cell>
          <cell r="T183">
            <v>8.6999999999999993</v>
          </cell>
          <cell r="U183">
            <v>0</v>
          </cell>
          <cell r="V183">
            <v>19</v>
          </cell>
          <cell r="W183">
            <v>0.95</v>
          </cell>
          <cell r="X183">
            <v>0</v>
          </cell>
          <cell r="Y183">
            <v>0</v>
          </cell>
          <cell r="Z183">
            <v>0</v>
          </cell>
          <cell r="AA183">
            <v>1864.85</v>
          </cell>
        </row>
        <row r="184">
          <cell r="A184" t="str">
            <v>Uniseal, Inc.</v>
          </cell>
          <cell r="B184">
            <v>37257</v>
          </cell>
          <cell r="C184">
            <v>1658</v>
          </cell>
          <cell r="D184">
            <v>50</v>
          </cell>
          <cell r="E184">
            <v>1608</v>
          </cell>
          <cell r="F184" t="str">
            <v>N/A</v>
          </cell>
          <cell r="G184">
            <v>2000</v>
          </cell>
          <cell r="H184">
            <v>50</v>
          </cell>
          <cell r="I184">
            <v>1950</v>
          </cell>
          <cell r="J184" t="str">
            <v>N/A</v>
          </cell>
          <cell r="K184">
            <v>1218.5</v>
          </cell>
          <cell r="L184">
            <v>0</v>
          </cell>
          <cell r="M184">
            <v>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2000</v>
          </cell>
          <cell r="T184">
            <v>6</v>
          </cell>
          <cell r="U184">
            <v>0</v>
          </cell>
          <cell r="V184">
            <v>19</v>
          </cell>
          <cell r="W184">
            <v>0.95</v>
          </cell>
          <cell r="X184">
            <v>0</v>
          </cell>
          <cell r="Y184">
            <v>0</v>
          </cell>
          <cell r="Z184">
            <v>0</v>
          </cell>
          <cell r="AA184">
            <v>1319.45</v>
          </cell>
        </row>
        <row r="185">
          <cell r="A185" t="str">
            <v>Uniseal, Inc.</v>
          </cell>
          <cell r="B185">
            <v>37288</v>
          </cell>
          <cell r="C185">
            <v>1512</v>
          </cell>
          <cell r="D185">
            <v>50</v>
          </cell>
          <cell r="E185">
            <v>1462</v>
          </cell>
          <cell r="F185" t="str">
            <v>N/A</v>
          </cell>
          <cell r="G185">
            <v>1600</v>
          </cell>
          <cell r="H185">
            <v>50</v>
          </cell>
          <cell r="I185">
            <v>1550</v>
          </cell>
          <cell r="J185" t="str">
            <v>N/A</v>
          </cell>
          <cell r="K185">
            <v>977.3</v>
          </cell>
          <cell r="L185">
            <v>0</v>
          </cell>
          <cell r="M185">
            <v>75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1600</v>
          </cell>
          <cell r="T185">
            <v>-1.6</v>
          </cell>
          <cell r="U185">
            <v>0</v>
          </cell>
          <cell r="V185">
            <v>19</v>
          </cell>
          <cell r="W185">
            <v>0.95</v>
          </cell>
          <cell r="X185">
            <v>0</v>
          </cell>
          <cell r="Y185">
            <v>0</v>
          </cell>
          <cell r="Z185">
            <v>0</v>
          </cell>
          <cell r="AA185">
            <v>1070.6500000000001</v>
          </cell>
        </row>
        <row r="186">
          <cell r="A186" t="str">
            <v>Uniseal, Inc.</v>
          </cell>
          <cell r="B186">
            <v>37316</v>
          </cell>
          <cell r="C186">
            <v>1450</v>
          </cell>
          <cell r="D186">
            <v>50</v>
          </cell>
          <cell r="E186">
            <v>1400</v>
          </cell>
          <cell r="F186" t="str">
            <v>N/A</v>
          </cell>
          <cell r="G186">
            <v>1705</v>
          </cell>
          <cell r="H186">
            <v>50</v>
          </cell>
          <cell r="I186">
            <v>1655</v>
          </cell>
          <cell r="J186" t="str">
            <v>N/A</v>
          </cell>
          <cell r="K186">
            <v>1040.6199999999999</v>
          </cell>
          <cell r="L186">
            <v>0</v>
          </cell>
          <cell r="M186">
            <v>75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1705</v>
          </cell>
          <cell r="T186">
            <v>-1.71</v>
          </cell>
          <cell r="U186">
            <v>0</v>
          </cell>
          <cell r="V186">
            <v>19</v>
          </cell>
          <cell r="W186">
            <v>0.95</v>
          </cell>
          <cell r="X186">
            <v>0</v>
          </cell>
          <cell r="Y186">
            <v>0</v>
          </cell>
          <cell r="Z186">
            <v>0</v>
          </cell>
          <cell r="AA186">
            <v>1133.8599999999999</v>
          </cell>
        </row>
        <row r="187">
          <cell r="A187" t="str">
            <v>Uniseal, Inc.</v>
          </cell>
          <cell r="B187">
            <v>37347</v>
          </cell>
          <cell r="C187">
            <v>1162</v>
          </cell>
          <cell r="D187">
            <v>50</v>
          </cell>
          <cell r="E187">
            <v>1112</v>
          </cell>
          <cell r="F187" t="str">
            <v>N/A</v>
          </cell>
          <cell r="G187">
            <v>1600</v>
          </cell>
          <cell r="H187">
            <v>50</v>
          </cell>
          <cell r="I187">
            <v>1550</v>
          </cell>
          <cell r="J187" t="str">
            <v>N/A</v>
          </cell>
          <cell r="K187">
            <v>977.3</v>
          </cell>
          <cell r="L187">
            <v>0</v>
          </cell>
          <cell r="M187">
            <v>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1600</v>
          </cell>
          <cell r="T187">
            <v>-1.6</v>
          </cell>
          <cell r="U187">
            <v>0</v>
          </cell>
          <cell r="V187">
            <v>19</v>
          </cell>
          <cell r="W187">
            <v>0.95</v>
          </cell>
          <cell r="X187">
            <v>0</v>
          </cell>
          <cell r="Y187">
            <v>0</v>
          </cell>
          <cell r="Z187">
            <v>0</v>
          </cell>
          <cell r="AA187">
            <v>1070.6500000000001</v>
          </cell>
        </row>
        <row r="188">
          <cell r="A188" t="str">
            <v>Uniseal, Inc.</v>
          </cell>
          <cell r="B188">
            <v>37377</v>
          </cell>
          <cell r="C188">
            <v>913</v>
          </cell>
          <cell r="D188">
            <v>50</v>
          </cell>
          <cell r="E188">
            <v>863</v>
          </cell>
          <cell r="F188" t="str">
            <v>N/A</v>
          </cell>
          <cell r="G188">
            <v>1300</v>
          </cell>
          <cell r="H188">
            <v>50</v>
          </cell>
          <cell r="I188">
            <v>1250</v>
          </cell>
          <cell r="J188" t="str">
            <v>N/A</v>
          </cell>
          <cell r="K188">
            <v>796.4</v>
          </cell>
          <cell r="L188">
            <v>0</v>
          </cell>
          <cell r="M188">
            <v>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19</v>
          </cell>
          <cell r="W188">
            <v>0.95</v>
          </cell>
          <cell r="X188">
            <v>0</v>
          </cell>
          <cell r="Y188">
            <v>0</v>
          </cell>
          <cell r="Z188">
            <v>0</v>
          </cell>
          <cell r="AA188">
            <v>891.35</v>
          </cell>
        </row>
        <row r="189">
          <cell r="A189" t="str">
            <v>Uniseal, Inc.</v>
          </cell>
          <cell r="B189">
            <v>37408</v>
          </cell>
          <cell r="C189">
            <v>766</v>
          </cell>
          <cell r="D189">
            <v>50</v>
          </cell>
          <cell r="E189">
            <v>716</v>
          </cell>
          <cell r="F189" t="str">
            <v>N/A</v>
          </cell>
          <cell r="G189">
            <v>1100</v>
          </cell>
          <cell r="H189">
            <v>50</v>
          </cell>
          <cell r="I189">
            <v>1050</v>
          </cell>
          <cell r="J189" t="str">
            <v>N/A</v>
          </cell>
          <cell r="K189">
            <v>675.8</v>
          </cell>
          <cell r="L189">
            <v>0</v>
          </cell>
          <cell r="M189">
            <v>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</v>
          </cell>
          <cell r="W189">
            <v>0.95</v>
          </cell>
          <cell r="X189">
            <v>0</v>
          </cell>
          <cell r="Y189">
            <v>0</v>
          </cell>
          <cell r="Z189">
            <v>0</v>
          </cell>
          <cell r="AA189">
            <v>770.75</v>
          </cell>
        </row>
        <row r="190">
          <cell r="A190" t="str">
            <v>Uniseal, Inc.</v>
          </cell>
          <cell r="B190">
            <v>37438</v>
          </cell>
          <cell r="C190">
            <v>982</v>
          </cell>
          <cell r="D190">
            <v>50</v>
          </cell>
          <cell r="E190">
            <v>932</v>
          </cell>
          <cell r="F190" t="str">
            <v>N/A</v>
          </cell>
          <cell r="G190">
            <v>1000</v>
          </cell>
          <cell r="H190">
            <v>50</v>
          </cell>
          <cell r="I190">
            <v>950</v>
          </cell>
          <cell r="J190" t="str">
            <v>N/A</v>
          </cell>
          <cell r="K190">
            <v>615.5</v>
          </cell>
          <cell r="L190">
            <v>0</v>
          </cell>
          <cell r="M190">
            <v>75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19</v>
          </cell>
          <cell r="W190">
            <v>0.95</v>
          </cell>
          <cell r="X190">
            <v>0</v>
          </cell>
          <cell r="Y190">
            <v>0</v>
          </cell>
          <cell r="Z190">
            <v>0</v>
          </cell>
          <cell r="AA190">
            <v>710.45</v>
          </cell>
        </row>
        <row r="192">
          <cell r="A192" t="str">
            <v>Total Rate B</v>
          </cell>
          <cell r="C192">
            <v>346208</v>
          </cell>
          <cell r="D192">
            <v>8302</v>
          </cell>
          <cell r="E192">
            <v>337906</v>
          </cell>
          <cell r="F192" t="str">
            <v>N/A</v>
          </cell>
          <cell r="G192">
            <v>382539</v>
          </cell>
          <cell r="H192">
            <v>8108</v>
          </cell>
          <cell r="I192">
            <v>374431</v>
          </cell>
          <cell r="J192" t="str">
            <v>N/A</v>
          </cell>
          <cell r="K192">
            <v>232697.94999999984</v>
          </cell>
          <cell r="L192">
            <v>19726.46</v>
          </cell>
          <cell r="M192">
            <v>13800</v>
          </cell>
          <cell r="N192">
            <v>15971</v>
          </cell>
          <cell r="O192">
            <v>4459.579999999999</v>
          </cell>
          <cell r="P192">
            <v>16381</v>
          </cell>
          <cell r="Q192">
            <v>39902.80999999999</v>
          </cell>
          <cell r="R192">
            <v>-766.14999999999986</v>
          </cell>
          <cell r="S192">
            <v>311984</v>
          </cell>
          <cell r="T192">
            <v>528.16999999999996</v>
          </cell>
          <cell r="U192">
            <v>0</v>
          </cell>
          <cell r="V192">
            <v>3496</v>
          </cell>
          <cell r="W192">
            <v>-1971.5799999999972</v>
          </cell>
          <cell r="X192">
            <v>65184.7</v>
          </cell>
          <cell r="Y192">
            <v>847</v>
          </cell>
          <cell r="Z192">
            <v>10692.53</v>
          </cell>
          <cell r="AA192">
            <v>379223.29999999976</v>
          </cell>
        </row>
        <row r="193">
          <cell r="C193">
            <v>0</v>
          </cell>
        </row>
        <row r="198">
          <cell r="A198" t="str">
            <v>Rate OPT</v>
          </cell>
        </row>
        <row r="199">
          <cell r="A199" t="str">
            <v>J. H. Rudolph</v>
          </cell>
          <cell r="B199">
            <v>37104</v>
          </cell>
          <cell r="C199">
            <v>17853</v>
          </cell>
          <cell r="D199">
            <v>17853</v>
          </cell>
          <cell r="E199" t="str">
            <v>N/A</v>
          </cell>
          <cell r="F199" t="str">
            <v>N/A</v>
          </cell>
          <cell r="G199">
            <v>18000</v>
          </cell>
          <cell r="H199">
            <v>18000</v>
          </cell>
          <cell r="I199" t="str">
            <v>N/A</v>
          </cell>
          <cell r="J199" t="str">
            <v>N/A</v>
          </cell>
          <cell r="K199">
            <v>5238</v>
          </cell>
          <cell r="L199">
            <v>0</v>
          </cell>
          <cell r="M199">
            <v>120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18000</v>
          </cell>
          <cell r="T199">
            <v>54</v>
          </cell>
          <cell r="U199">
            <v>0</v>
          </cell>
          <cell r="V199">
            <v>19</v>
          </cell>
          <cell r="W199">
            <v>0.95</v>
          </cell>
          <cell r="X199">
            <v>0</v>
          </cell>
          <cell r="Y199">
            <v>0</v>
          </cell>
          <cell r="Z199">
            <v>0</v>
          </cell>
          <cell r="AA199">
            <v>5431.95</v>
          </cell>
        </row>
        <row r="200">
          <cell r="A200" t="str">
            <v>J. H. Rudolph</v>
          </cell>
          <cell r="B200">
            <v>37135</v>
          </cell>
          <cell r="C200">
            <v>11934</v>
          </cell>
          <cell r="D200">
            <v>11934</v>
          </cell>
          <cell r="E200" t="str">
            <v>N/A</v>
          </cell>
          <cell r="F200" t="str">
            <v>N/A</v>
          </cell>
          <cell r="G200">
            <v>12000</v>
          </cell>
          <cell r="H200">
            <v>12000</v>
          </cell>
          <cell r="I200" t="str">
            <v>N/A</v>
          </cell>
          <cell r="J200" t="str">
            <v>N/A</v>
          </cell>
          <cell r="K200">
            <v>3492</v>
          </cell>
          <cell r="L200">
            <v>0</v>
          </cell>
          <cell r="M200">
            <v>120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12000</v>
          </cell>
          <cell r="T200">
            <v>36</v>
          </cell>
          <cell r="U200">
            <v>0</v>
          </cell>
          <cell r="V200">
            <v>19</v>
          </cell>
          <cell r="W200">
            <v>0.95</v>
          </cell>
          <cell r="X200">
            <v>0</v>
          </cell>
          <cell r="Y200">
            <v>0</v>
          </cell>
          <cell r="Z200">
            <v>0</v>
          </cell>
          <cell r="AA200">
            <v>3667.95</v>
          </cell>
        </row>
        <row r="201">
          <cell r="A201" t="str">
            <v>J. H. Rudolph</v>
          </cell>
          <cell r="B201">
            <v>37165</v>
          </cell>
          <cell r="C201">
            <v>10533</v>
          </cell>
          <cell r="D201">
            <v>10533</v>
          </cell>
          <cell r="E201" t="str">
            <v>N/A</v>
          </cell>
          <cell r="F201" t="str">
            <v>N/A</v>
          </cell>
          <cell r="G201">
            <v>15000</v>
          </cell>
          <cell r="H201">
            <v>15000</v>
          </cell>
          <cell r="I201" t="str">
            <v>N/A</v>
          </cell>
          <cell r="J201" t="str">
            <v>N/A</v>
          </cell>
          <cell r="K201">
            <v>4365</v>
          </cell>
          <cell r="L201">
            <v>0</v>
          </cell>
          <cell r="M201">
            <v>120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15000</v>
          </cell>
          <cell r="T201">
            <v>45</v>
          </cell>
          <cell r="U201">
            <v>0</v>
          </cell>
          <cell r="V201">
            <v>19</v>
          </cell>
          <cell r="W201">
            <v>0.95</v>
          </cell>
          <cell r="X201">
            <v>0</v>
          </cell>
          <cell r="Y201">
            <v>0</v>
          </cell>
          <cell r="Z201">
            <v>0</v>
          </cell>
          <cell r="AA201">
            <v>4549.95</v>
          </cell>
        </row>
        <row r="202">
          <cell r="A202" t="str">
            <v>J. H. Rudolph</v>
          </cell>
          <cell r="B202">
            <v>37196</v>
          </cell>
          <cell r="C202">
            <v>6361</v>
          </cell>
          <cell r="D202">
            <v>6361</v>
          </cell>
          <cell r="E202" t="str">
            <v>N/A</v>
          </cell>
          <cell r="F202" t="str">
            <v>N/A</v>
          </cell>
          <cell r="G202">
            <v>9000</v>
          </cell>
          <cell r="H202">
            <v>9000</v>
          </cell>
          <cell r="I202" t="str">
            <v>N/A</v>
          </cell>
          <cell r="J202" t="str">
            <v>N/A</v>
          </cell>
          <cell r="K202">
            <v>2619</v>
          </cell>
          <cell r="L202">
            <v>0</v>
          </cell>
          <cell r="M202">
            <v>120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9000</v>
          </cell>
          <cell r="T202">
            <v>27</v>
          </cell>
          <cell r="U202">
            <v>0</v>
          </cell>
          <cell r="V202">
            <v>19</v>
          </cell>
          <cell r="W202">
            <v>0.95</v>
          </cell>
          <cell r="X202">
            <v>0</v>
          </cell>
          <cell r="Y202">
            <v>0</v>
          </cell>
          <cell r="Z202">
            <v>0</v>
          </cell>
          <cell r="AA202">
            <v>2785.95</v>
          </cell>
        </row>
        <row r="203">
          <cell r="A203" t="str">
            <v>J. H. Rudolph</v>
          </cell>
          <cell r="B203">
            <v>37226</v>
          </cell>
          <cell r="C203">
            <v>4180</v>
          </cell>
          <cell r="D203">
            <v>4180</v>
          </cell>
          <cell r="E203" t="str">
            <v>N/A</v>
          </cell>
          <cell r="F203" t="str">
            <v>N/A</v>
          </cell>
          <cell r="G203">
            <v>1500</v>
          </cell>
          <cell r="H203">
            <v>1500</v>
          </cell>
          <cell r="I203" t="str">
            <v>N/A</v>
          </cell>
          <cell r="J203" t="str">
            <v>N/A</v>
          </cell>
          <cell r="K203">
            <v>436.5</v>
          </cell>
          <cell r="L203">
            <v>0</v>
          </cell>
          <cell r="M203">
            <v>120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1500</v>
          </cell>
          <cell r="T203">
            <v>4.5</v>
          </cell>
          <cell r="U203">
            <v>0</v>
          </cell>
          <cell r="V203">
            <v>19</v>
          </cell>
          <cell r="W203">
            <v>0.95</v>
          </cell>
          <cell r="X203">
            <v>0</v>
          </cell>
          <cell r="Y203">
            <v>0</v>
          </cell>
          <cell r="Z203">
            <v>0</v>
          </cell>
          <cell r="AA203">
            <v>580.95000000000005</v>
          </cell>
        </row>
        <row r="204">
          <cell r="A204" t="str">
            <v>J. H. Rudolph</v>
          </cell>
          <cell r="B204">
            <v>37257</v>
          </cell>
          <cell r="C204">
            <v>1837</v>
          </cell>
          <cell r="D204">
            <v>1837</v>
          </cell>
          <cell r="E204" t="str">
            <v>N/A</v>
          </cell>
          <cell r="F204" t="str">
            <v>N/A</v>
          </cell>
          <cell r="G204">
            <v>1000</v>
          </cell>
          <cell r="H204">
            <v>1000</v>
          </cell>
          <cell r="I204" t="str">
            <v>N/A</v>
          </cell>
          <cell r="J204" t="str">
            <v>N/A</v>
          </cell>
          <cell r="K204">
            <v>291</v>
          </cell>
          <cell r="L204">
            <v>0</v>
          </cell>
          <cell r="M204">
            <v>120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1000</v>
          </cell>
          <cell r="T204">
            <v>3</v>
          </cell>
          <cell r="U204">
            <v>0</v>
          </cell>
          <cell r="V204">
            <v>19</v>
          </cell>
          <cell r="W204">
            <v>0.95</v>
          </cell>
          <cell r="X204">
            <v>0</v>
          </cell>
          <cell r="Y204">
            <v>0</v>
          </cell>
          <cell r="Z204">
            <v>0</v>
          </cell>
          <cell r="AA204">
            <v>433.95</v>
          </cell>
        </row>
        <row r="205">
          <cell r="A205" t="str">
            <v>J. H. Rudolph</v>
          </cell>
          <cell r="B205">
            <v>37288</v>
          </cell>
          <cell r="C205">
            <v>1228</v>
          </cell>
          <cell r="D205">
            <v>1228</v>
          </cell>
          <cell r="E205" t="str">
            <v>N/A</v>
          </cell>
          <cell r="F205" t="str">
            <v>N/A</v>
          </cell>
          <cell r="G205">
            <v>1000</v>
          </cell>
          <cell r="H205">
            <v>1000</v>
          </cell>
          <cell r="I205" t="str">
            <v>N/A</v>
          </cell>
          <cell r="J205" t="str">
            <v>N/A</v>
          </cell>
          <cell r="K205">
            <v>291</v>
          </cell>
          <cell r="L205">
            <v>0</v>
          </cell>
          <cell r="M205">
            <v>120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1000</v>
          </cell>
          <cell r="T205">
            <v>-1</v>
          </cell>
          <cell r="U205">
            <v>0</v>
          </cell>
          <cell r="V205">
            <v>19</v>
          </cell>
          <cell r="W205">
            <v>0.95</v>
          </cell>
          <cell r="X205">
            <v>0</v>
          </cell>
          <cell r="Y205">
            <v>0</v>
          </cell>
          <cell r="Z205">
            <v>0</v>
          </cell>
          <cell r="AA205">
            <v>429.95</v>
          </cell>
        </row>
        <row r="206">
          <cell r="A206" t="str">
            <v>J. H. Rudolph</v>
          </cell>
          <cell r="B206">
            <v>37316</v>
          </cell>
          <cell r="C206">
            <v>2857</v>
          </cell>
          <cell r="D206">
            <v>2857</v>
          </cell>
          <cell r="E206" t="str">
            <v>N/A</v>
          </cell>
          <cell r="F206" t="str">
            <v>N/A</v>
          </cell>
          <cell r="G206">
            <v>2015</v>
          </cell>
          <cell r="H206">
            <v>2015</v>
          </cell>
          <cell r="I206" t="str">
            <v>N/A</v>
          </cell>
          <cell r="J206" t="str">
            <v>N/A</v>
          </cell>
          <cell r="K206">
            <v>586.36</v>
          </cell>
          <cell r="L206">
            <v>0</v>
          </cell>
          <cell r="M206">
            <v>120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2015</v>
          </cell>
          <cell r="T206">
            <v>-2.02</v>
          </cell>
          <cell r="U206">
            <v>0</v>
          </cell>
          <cell r="V206">
            <v>19</v>
          </cell>
          <cell r="W206">
            <v>0.95</v>
          </cell>
          <cell r="X206">
            <v>0</v>
          </cell>
          <cell r="Y206">
            <v>0</v>
          </cell>
          <cell r="Z206">
            <v>0</v>
          </cell>
          <cell r="AA206">
            <v>724.29</v>
          </cell>
        </row>
        <row r="207">
          <cell r="A207" t="str">
            <v>J. H. Rudolph</v>
          </cell>
          <cell r="B207">
            <v>37347</v>
          </cell>
          <cell r="C207">
            <v>5374</v>
          </cell>
          <cell r="D207">
            <v>5374</v>
          </cell>
          <cell r="E207" t="str">
            <v>N/A</v>
          </cell>
          <cell r="F207" t="str">
            <v>N/A</v>
          </cell>
          <cell r="G207">
            <v>3500</v>
          </cell>
          <cell r="H207">
            <v>3500</v>
          </cell>
          <cell r="I207" t="str">
            <v>N/A</v>
          </cell>
          <cell r="J207" t="str">
            <v>N/A</v>
          </cell>
          <cell r="K207">
            <v>1018.5</v>
          </cell>
          <cell r="L207">
            <v>0</v>
          </cell>
          <cell r="M207">
            <v>120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3500</v>
          </cell>
          <cell r="T207">
            <v>-3.5</v>
          </cell>
          <cell r="U207">
            <v>0</v>
          </cell>
          <cell r="V207">
            <v>19</v>
          </cell>
          <cell r="W207">
            <v>0.95</v>
          </cell>
          <cell r="X207">
            <v>0</v>
          </cell>
          <cell r="Y207">
            <v>0</v>
          </cell>
          <cell r="Z207">
            <v>0</v>
          </cell>
          <cell r="AA207">
            <v>1154.95</v>
          </cell>
        </row>
        <row r="208">
          <cell r="A208" t="str">
            <v>J. H. Rudolph</v>
          </cell>
          <cell r="B208">
            <v>37377</v>
          </cell>
          <cell r="C208">
            <v>8921</v>
          </cell>
          <cell r="D208">
            <v>8921</v>
          </cell>
          <cell r="E208" t="str">
            <v>N/A</v>
          </cell>
          <cell r="F208" t="str">
            <v>N/A</v>
          </cell>
          <cell r="G208">
            <v>9137</v>
          </cell>
          <cell r="H208">
            <v>9137</v>
          </cell>
          <cell r="I208" t="str">
            <v>N/A</v>
          </cell>
          <cell r="J208" t="str">
            <v>N/A</v>
          </cell>
          <cell r="K208">
            <v>2658.87</v>
          </cell>
          <cell r="L208">
            <v>0</v>
          </cell>
          <cell r="M208">
            <v>120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9137</v>
          </cell>
          <cell r="T208">
            <v>-9.14</v>
          </cell>
          <cell r="U208">
            <v>0</v>
          </cell>
          <cell r="V208">
            <v>19</v>
          </cell>
          <cell r="W208">
            <v>0.95</v>
          </cell>
          <cell r="X208">
            <v>0</v>
          </cell>
          <cell r="Y208">
            <v>0</v>
          </cell>
          <cell r="Z208">
            <v>0</v>
          </cell>
          <cell r="AA208">
            <v>2789.68</v>
          </cell>
        </row>
        <row r="209">
          <cell r="A209" t="str">
            <v>J. H. Rudolph</v>
          </cell>
          <cell r="B209">
            <v>37408</v>
          </cell>
          <cell r="C209">
            <v>7827</v>
          </cell>
          <cell r="D209">
            <v>7827</v>
          </cell>
          <cell r="E209" t="str">
            <v>N/A</v>
          </cell>
          <cell r="F209" t="str">
            <v>N/A</v>
          </cell>
          <cell r="G209">
            <v>12000</v>
          </cell>
          <cell r="H209">
            <v>12000</v>
          </cell>
          <cell r="I209" t="str">
            <v>N/A</v>
          </cell>
          <cell r="J209" t="str">
            <v>N/A</v>
          </cell>
          <cell r="K209">
            <v>3492</v>
          </cell>
          <cell r="L209">
            <v>0</v>
          </cell>
          <cell r="M209">
            <v>120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12000</v>
          </cell>
          <cell r="T209">
            <v>-12</v>
          </cell>
          <cell r="U209">
            <v>0</v>
          </cell>
          <cell r="V209">
            <v>19</v>
          </cell>
          <cell r="W209">
            <v>0.95</v>
          </cell>
          <cell r="X209">
            <v>0</v>
          </cell>
          <cell r="Y209">
            <v>0</v>
          </cell>
          <cell r="Z209">
            <v>0</v>
          </cell>
          <cell r="AA209">
            <v>3619.95</v>
          </cell>
        </row>
        <row r="210">
          <cell r="A210" t="str">
            <v>J. H. Rudolph</v>
          </cell>
          <cell r="B210">
            <v>37438</v>
          </cell>
          <cell r="C210">
            <v>18367</v>
          </cell>
          <cell r="D210">
            <v>18367</v>
          </cell>
          <cell r="E210" t="str">
            <v>N/A</v>
          </cell>
          <cell r="F210" t="str">
            <v>N/A</v>
          </cell>
          <cell r="G210">
            <v>16290</v>
          </cell>
          <cell r="H210">
            <v>16290</v>
          </cell>
          <cell r="I210" t="str">
            <v>N/A</v>
          </cell>
          <cell r="J210" t="str">
            <v>N/A</v>
          </cell>
          <cell r="K210">
            <v>4740.3900000000003</v>
          </cell>
          <cell r="L210">
            <v>0</v>
          </cell>
          <cell r="M210">
            <v>120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16290</v>
          </cell>
          <cell r="T210">
            <v>-16.29</v>
          </cell>
          <cell r="U210">
            <v>0</v>
          </cell>
          <cell r="V210">
            <v>19</v>
          </cell>
          <cell r="W210">
            <v>0.95</v>
          </cell>
          <cell r="X210">
            <v>0</v>
          </cell>
          <cell r="Y210">
            <v>0</v>
          </cell>
          <cell r="Z210">
            <v>0</v>
          </cell>
          <cell r="AA210">
            <v>4864.05</v>
          </cell>
        </row>
        <row r="212">
          <cell r="A212" t="str">
            <v>Subtotal Rate OPT</v>
          </cell>
          <cell r="C212">
            <v>97272</v>
          </cell>
          <cell r="D212">
            <v>97272</v>
          </cell>
          <cell r="E212">
            <v>0</v>
          </cell>
          <cell r="G212">
            <v>100442</v>
          </cell>
          <cell r="H212">
            <v>100442</v>
          </cell>
          <cell r="I212">
            <v>0</v>
          </cell>
          <cell r="K212">
            <v>29228.62</v>
          </cell>
          <cell r="L212">
            <v>0</v>
          </cell>
          <cell r="M212">
            <v>1440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100442</v>
          </cell>
          <cell r="T212">
            <v>125.54999999999998</v>
          </cell>
          <cell r="U212">
            <v>0</v>
          </cell>
          <cell r="V212">
            <v>228</v>
          </cell>
          <cell r="W212">
            <v>11.399999999999999</v>
          </cell>
          <cell r="X212">
            <v>0</v>
          </cell>
          <cell r="Y212">
            <v>0</v>
          </cell>
          <cell r="Z212">
            <v>0</v>
          </cell>
          <cell r="AA212">
            <v>31033.570000000003</v>
          </cell>
        </row>
        <row r="218">
          <cell r="A218" t="str">
            <v>Rate C</v>
          </cell>
        </row>
        <row r="219">
          <cell r="A219" t="str">
            <v>Ameriqual Foods, Inc.</v>
          </cell>
          <cell r="B219">
            <v>37104</v>
          </cell>
          <cell r="C219">
            <v>4258</v>
          </cell>
          <cell r="D219">
            <v>4258</v>
          </cell>
          <cell r="E219" t="str">
            <v>N/A</v>
          </cell>
          <cell r="F219" t="str">
            <v>N/A</v>
          </cell>
          <cell r="G219">
            <v>7000</v>
          </cell>
          <cell r="H219">
            <v>7000</v>
          </cell>
          <cell r="I219" t="str">
            <v>N/A</v>
          </cell>
          <cell r="J219" t="str">
            <v>N/A</v>
          </cell>
          <cell r="K219">
            <v>2842</v>
          </cell>
          <cell r="L219">
            <v>0</v>
          </cell>
          <cell r="M219">
            <v>75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7000</v>
          </cell>
          <cell r="T219">
            <v>21</v>
          </cell>
          <cell r="U219">
            <v>0</v>
          </cell>
          <cell r="V219">
            <v>35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2973</v>
          </cell>
        </row>
        <row r="220">
          <cell r="A220" t="str">
            <v>Ameriqual Foods, Inc.</v>
          </cell>
          <cell r="B220">
            <v>37135</v>
          </cell>
          <cell r="C220">
            <v>5631</v>
          </cell>
          <cell r="D220">
            <v>5631</v>
          </cell>
          <cell r="E220" t="str">
            <v>N/A</v>
          </cell>
          <cell r="F220" t="str">
            <v>N/A</v>
          </cell>
          <cell r="G220">
            <v>7000</v>
          </cell>
          <cell r="H220">
            <v>7000</v>
          </cell>
          <cell r="I220" t="str">
            <v>N/A</v>
          </cell>
          <cell r="J220" t="str">
            <v>N/A</v>
          </cell>
          <cell r="K220">
            <v>2842</v>
          </cell>
          <cell r="L220">
            <v>0</v>
          </cell>
          <cell r="M220">
            <v>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7000</v>
          </cell>
          <cell r="T220">
            <v>21</v>
          </cell>
          <cell r="U220">
            <v>0</v>
          </cell>
          <cell r="V220">
            <v>35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2973</v>
          </cell>
        </row>
        <row r="221">
          <cell r="A221" t="str">
            <v>Ameriqual Foods, Inc.</v>
          </cell>
          <cell r="B221">
            <v>37165</v>
          </cell>
          <cell r="C221">
            <v>7326</v>
          </cell>
          <cell r="D221">
            <v>7326</v>
          </cell>
          <cell r="E221" t="str">
            <v>N/A</v>
          </cell>
          <cell r="F221" t="str">
            <v>N/A</v>
          </cell>
          <cell r="G221">
            <v>7000</v>
          </cell>
          <cell r="H221">
            <v>7000</v>
          </cell>
          <cell r="I221" t="str">
            <v>N/A</v>
          </cell>
          <cell r="J221" t="str">
            <v>N/A</v>
          </cell>
          <cell r="K221">
            <v>2842</v>
          </cell>
          <cell r="L221">
            <v>0</v>
          </cell>
          <cell r="M221">
            <v>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7000</v>
          </cell>
          <cell r="T221">
            <v>21</v>
          </cell>
          <cell r="U221">
            <v>0</v>
          </cell>
          <cell r="V221">
            <v>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2973</v>
          </cell>
        </row>
        <row r="222">
          <cell r="A222" t="str">
            <v>Ameriqual Foods, Inc.</v>
          </cell>
          <cell r="B222">
            <v>37196</v>
          </cell>
          <cell r="C222">
            <v>8187</v>
          </cell>
          <cell r="D222">
            <v>8187</v>
          </cell>
          <cell r="E222" t="str">
            <v>N/A</v>
          </cell>
          <cell r="F222" t="str">
            <v>N/A</v>
          </cell>
          <cell r="G222">
            <v>7000</v>
          </cell>
          <cell r="H222">
            <v>7000</v>
          </cell>
          <cell r="I222" t="str">
            <v>N/A</v>
          </cell>
          <cell r="J222" t="str">
            <v>N/A</v>
          </cell>
          <cell r="K222">
            <v>2842</v>
          </cell>
          <cell r="L222">
            <v>0</v>
          </cell>
          <cell r="M222">
            <v>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7000</v>
          </cell>
          <cell r="T222">
            <v>21</v>
          </cell>
          <cell r="U222">
            <v>0</v>
          </cell>
          <cell r="V222">
            <v>35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2973</v>
          </cell>
        </row>
        <row r="223">
          <cell r="A223" t="str">
            <v>Ameriqual Foods, Inc.</v>
          </cell>
          <cell r="B223">
            <v>37226</v>
          </cell>
          <cell r="C223">
            <v>6530</v>
          </cell>
          <cell r="D223">
            <v>6530</v>
          </cell>
          <cell r="E223" t="str">
            <v>N/A</v>
          </cell>
          <cell r="F223" t="str">
            <v>N/A</v>
          </cell>
          <cell r="G223">
            <v>7000</v>
          </cell>
          <cell r="H223">
            <v>7000</v>
          </cell>
          <cell r="I223" t="str">
            <v>N/A</v>
          </cell>
          <cell r="J223" t="str">
            <v>N/A</v>
          </cell>
          <cell r="K223">
            <v>2842</v>
          </cell>
          <cell r="L223">
            <v>0</v>
          </cell>
          <cell r="M223">
            <v>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7000</v>
          </cell>
          <cell r="T223">
            <v>21</v>
          </cell>
          <cell r="U223">
            <v>0</v>
          </cell>
          <cell r="V223">
            <v>35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2973</v>
          </cell>
        </row>
        <row r="224">
          <cell r="A224" t="str">
            <v>Ameriqual Foods, Inc.</v>
          </cell>
          <cell r="B224">
            <v>37257</v>
          </cell>
          <cell r="C224">
            <v>8406</v>
          </cell>
          <cell r="D224">
            <v>8406</v>
          </cell>
          <cell r="E224" t="str">
            <v>N/A</v>
          </cell>
          <cell r="F224" t="str">
            <v>N/A</v>
          </cell>
          <cell r="G224">
            <v>7000</v>
          </cell>
          <cell r="H224">
            <v>7000</v>
          </cell>
          <cell r="I224" t="str">
            <v>N/A</v>
          </cell>
          <cell r="J224" t="str">
            <v>N/A</v>
          </cell>
          <cell r="K224">
            <v>2842</v>
          </cell>
          <cell r="L224">
            <v>0</v>
          </cell>
          <cell r="M224">
            <v>75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7000</v>
          </cell>
          <cell r="T224">
            <v>21</v>
          </cell>
          <cell r="U224">
            <v>0</v>
          </cell>
          <cell r="V224">
            <v>35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2973</v>
          </cell>
        </row>
        <row r="225">
          <cell r="A225" t="str">
            <v>Ameriqual Foods, Inc.</v>
          </cell>
          <cell r="B225">
            <v>37288</v>
          </cell>
          <cell r="C225">
            <v>6625</v>
          </cell>
          <cell r="D225">
            <v>6625</v>
          </cell>
          <cell r="E225" t="str">
            <v>N/A</v>
          </cell>
          <cell r="F225" t="str">
            <v>N/A</v>
          </cell>
          <cell r="G225">
            <v>7074</v>
          </cell>
          <cell r="H225">
            <v>7074</v>
          </cell>
          <cell r="I225" t="str">
            <v>N/A</v>
          </cell>
          <cell r="J225" t="str">
            <v>N/A</v>
          </cell>
          <cell r="K225">
            <v>2872.04</v>
          </cell>
          <cell r="L225">
            <v>0</v>
          </cell>
          <cell r="M225">
            <v>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7074</v>
          </cell>
          <cell r="T225">
            <v>-7.07</v>
          </cell>
          <cell r="U225">
            <v>0</v>
          </cell>
          <cell r="V225">
            <v>35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2974.97</v>
          </cell>
        </row>
        <row r="226">
          <cell r="A226" t="str">
            <v>Ameriqual Foods, Inc.</v>
          </cell>
          <cell r="B226">
            <v>37316</v>
          </cell>
          <cell r="C226">
            <v>6527</v>
          </cell>
          <cell r="D226">
            <v>6527</v>
          </cell>
          <cell r="E226" t="str">
            <v>N/A</v>
          </cell>
          <cell r="F226" t="str">
            <v>N/A</v>
          </cell>
          <cell r="G226">
            <v>7006</v>
          </cell>
          <cell r="H226">
            <v>7006</v>
          </cell>
          <cell r="I226" t="str">
            <v>N/A</v>
          </cell>
          <cell r="J226" t="str">
            <v>N/A</v>
          </cell>
          <cell r="K226">
            <v>2844.44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7006</v>
          </cell>
          <cell r="T226">
            <v>-7.01</v>
          </cell>
          <cell r="U226">
            <v>0</v>
          </cell>
          <cell r="V226">
            <v>35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2947.43</v>
          </cell>
        </row>
        <row r="227">
          <cell r="A227" t="str">
            <v>Ameriqual Foods, Inc.</v>
          </cell>
          <cell r="B227">
            <v>37347</v>
          </cell>
          <cell r="C227">
            <v>5278</v>
          </cell>
          <cell r="D227">
            <v>5278</v>
          </cell>
          <cell r="E227" t="str">
            <v>N/A</v>
          </cell>
          <cell r="F227" t="str">
            <v>N/A</v>
          </cell>
          <cell r="G227">
            <v>7000</v>
          </cell>
          <cell r="H227">
            <v>7000</v>
          </cell>
          <cell r="I227" t="str">
            <v>N/A</v>
          </cell>
          <cell r="J227" t="str">
            <v>N/A</v>
          </cell>
          <cell r="K227">
            <v>2842</v>
          </cell>
          <cell r="L227">
            <v>0</v>
          </cell>
          <cell r="M227">
            <v>75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7000</v>
          </cell>
          <cell r="T227">
            <v>-7</v>
          </cell>
          <cell r="U227">
            <v>0</v>
          </cell>
          <cell r="V227">
            <v>35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2945</v>
          </cell>
        </row>
        <row r="228">
          <cell r="A228" t="str">
            <v>Ameriqual Foods, Inc.</v>
          </cell>
          <cell r="B228">
            <v>37377</v>
          </cell>
          <cell r="C228">
            <v>5489</v>
          </cell>
          <cell r="D228">
            <v>5489</v>
          </cell>
          <cell r="E228" t="str">
            <v>N/A</v>
          </cell>
          <cell r="F228" t="str">
            <v>N/A</v>
          </cell>
          <cell r="G228">
            <v>7000</v>
          </cell>
          <cell r="H228">
            <v>7000</v>
          </cell>
          <cell r="I228" t="str">
            <v>N/A</v>
          </cell>
          <cell r="J228" t="str">
            <v>N/A</v>
          </cell>
          <cell r="K228">
            <v>2842</v>
          </cell>
          <cell r="L228">
            <v>0</v>
          </cell>
          <cell r="M228">
            <v>75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2952</v>
          </cell>
        </row>
        <row r="229">
          <cell r="A229" t="str">
            <v>Ameriqual Foods, Inc.</v>
          </cell>
          <cell r="B229">
            <v>37408</v>
          </cell>
          <cell r="C229">
            <v>4538</v>
          </cell>
          <cell r="D229">
            <v>4538</v>
          </cell>
          <cell r="E229" t="str">
            <v>N/A</v>
          </cell>
          <cell r="F229" t="str">
            <v>N/A</v>
          </cell>
          <cell r="G229">
            <v>7000</v>
          </cell>
          <cell r="H229">
            <v>7000</v>
          </cell>
          <cell r="I229" t="str">
            <v>N/A</v>
          </cell>
          <cell r="J229" t="str">
            <v>N/A</v>
          </cell>
          <cell r="K229">
            <v>2842</v>
          </cell>
          <cell r="L229">
            <v>0</v>
          </cell>
          <cell r="M229">
            <v>75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2952</v>
          </cell>
        </row>
        <row r="230">
          <cell r="A230" t="str">
            <v>Ameriqual Foods, Inc.</v>
          </cell>
          <cell r="B230">
            <v>37438</v>
          </cell>
          <cell r="C230">
            <v>4101</v>
          </cell>
          <cell r="D230">
            <v>4101</v>
          </cell>
          <cell r="E230" t="str">
            <v>N/A</v>
          </cell>
          <cell r="F230" t="str">
            <v>N/A</v>
          </cell>
          <cell r="G230">
            <v>7000</v>
          </cell>
          <cell r="H230">
            <v>7000</v>
          </cell>
          <cell r="I230" t="str">
            <v>N/A</v>
          </cell>
          <cell r="J230" t="str">
            <v>N/A</v>
          </cell>
          <cell r="K230">
            <v>2842</v>
          </cell>
          <cell r="L230">
            <v>0</v>
          </cell>
          <cell r="M230">
            <v>75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35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2952</v>
          </cell>
        </row>
        <row r="231">
          <cell r="A231" t="str">
            <v>AMROX</v>
          </cell>
          <cell r="B231">
            <v>37104</v>
          </cell>
          <cell r="C231">
            <v>17583</v>
          </cell>
          <cell r="D231">
            <v>17583</v>
          </cell>
          <cell r="E231" t="str">
            <v>N/A</v>
          </cell>
          <cell r="F231" t="str">
            <v>N/A</v>
          </cell>
          <cell r="G231">
            <v>15700</v>
          </cell>
          <cell r="H231">
            <v>15700</v>
          </cell>
          <cell r="I231" t="str">
            <v>N/A</v>
          </cell>
          <cell r="J231" t="str">
            <v>N/A</v>
          </cell>
          <cell r="K231">
            <v>6374.2</v>
          </cell>
          <cell r="L231">
            <v>0</v>
          </cell>
          <cell r="M231">
            <v>75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15700</v>
          </cell>
          <cell r="T231">
            <v>47.1</v>
          </cell>
          <cell r="U231">
            <v>0</v>
          </cell>
          <cell r="V231">
            <v>35</v>
          </cell>
          <cell r="W231">
            <v>1.75</v>
          </cell>
          <cell r="X231">
            <v>0</v>
          </cell>
          <cell r="Y231">
            <v>0</v>
          </cell>
          <cell r="Z231">
            <v>0</v>
          </cell>
          <cell r="AA231">
            <v>6533.05</v>
          </cell>
        </row>
        <row r="232">
          <cell r="A232" t="str">
            <v>AMROX</v>
          </cell>
          <cell r="B232">
            <v>37135</v>
          </cell>
          <cell r="C232">
            <v>16772</v>
          </cell>
          <cell r="D232">
            <v>16772</v>
          </cell>
          <cell r="E232" t="str">
            <v>N/A</v>
          </cell>
          <cell r="F232" t="str">
            <v>N/A</v>
          </cell>
          <cell r="G232">
            <v>17400</v>
          </cell>
          <cell r="H232">
            <v>17400</v>
          </cell>
          <cell r="I232" t="str">
            <v>N/A</v>
          </cell>
          <cell r="J232" t="str">
            <v>N/A</v>
          </cell>
          <cell r="K232">
            <v>7064.4</v>
          </cell>
          <cell r="L232">
            <v>0</v>
          </cell>
          <cell r="M232">
            <v>75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17400</v>
          </cell>
          <cell r="T232">
            <v>52.2</v>
          </cell>
          <cell r="U232">
            <v>0</v>
          </cell>
          <cell r="V232">
            <v>35</v>
          </cell>
          <cell r="W232">
            <v>1.75</v>
          </cell>
          <cell r="X232">
            <v>0</v>
          </cell>
          <cell r="Y232">
            <v>0</v>
          </cell>
          <cell r="Z232">
            <v>0</v>
          </cell>
          <cell r="AA232">
            <v>7228.35</v>
          </cell>
        </row>
        <row r="233">
          <cell r="A233" t="str">
            <v>AMROX</v>
          </cell>
          <cell r="B233">
            <v>37165</v>
          </cell>
          <cell r="C233">
            <v>17353</v>
          </cell>
          <cell r="D233">
            <v>17353</v>
          </cell>
          <cell r="E233" t="str">
            <v>N/A</v>
          </cell>
          <cell r="F233" t="str">
            <v>N/A</v>
          </cell>
          <cell r="G233">
            <v>18600</v>
          </cell>
          <cell r="H233">
            <v>18600</v>
          </cell>
          <cell r="I233" t="str">
            <v>N/A</v>
          </cell>
          <cell r="J233" t="str">
            <v>N/A</v>
          </cell>
          <cell r="K233">
            <v>7551.6</v>
          </cell>
          <cell r="L233">
            <v>0</v>
          </cell>
          <cell r="M233">
            <v>75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18600</v>
          </cell>
          <cell r="T233">
            <v>55.8</v>
          </cell>
          <cell r="U233">
            <v>0</v>
          </cell>
          <cell r="V233">
            <v>35</v>
          </cell>
          <cell r="W233">
            <v>1.75</v>
          </cell>
          <cell r="X233">
            <v>0</v>
          </cell>
          <cell r="Y233">
            <v>0</v>
          </cell>
          <cell r="Z233">
            <v>0</v>
          </cell>
          <cell r="AA233">
            <v>7719.15</v>
          </cell>
        </row>
        <row r="234">
          <cell r="A234" t="str">
            <v>AMROX</v>
          </cell>
          <cell r="B234">
            <v>37196</v>
          </cell>
          <cell r="C234">
            <v>16137</v>
          </cell>
          <cell r="D234">
            <v>16137</v>
          </cell>
          <cell r="E234" t="str">
            <v>N/A</v>
          </cell>
          <cell r="F234" t="str">
            <v>N/A</v>
          </cell>
          <cell r="G234">
            <v>17200</v>
          </cell>
          <cell r="H234">
            <v>17200</v>
          </cell>
          <cell r="I234" t="str">
            <v>N/A</v>
          </cell>
          <cell r="J234" t="str">
            <v>N/A</v>
          </cell>
          <cell r="K234">
            <v>6983.2</v>
          </cell>
          <cell r="L234">
            <v>0</v>
          </cell>
          <cell r="M234">
            <v>75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17200</v>
          </cell>
          <cell r="T234">
            <v>51.6</v>
          </cell>
          <cell r="U234">
            <v>0</v>
          </cell>
          <cell r="V234">
            <v>35</v>
          </cell>
          <cell r="W234">
            <v>1.75</v>
          </cell>
          <cell r="X234">
            <v>31999.22</v>
          </cell>
          <cell r="Y234">
            <v>0</v>
          </cell>
          <cell r="Z234">
            <v>0</v>
          </cell>
          <cell r="AA234">
            <v>39145.769999999997</v>
          </cell>
        </row>
        <row r="235">
          <cell r="A235" t="str">
            <v>AMROX</v>
          </cell>
          <cell r="B235">
            <v>37226</v>
          </cell>
          <cell r="C235">
            <v>17267</v>
          </cell>
          <cell r="D235">
            <v>17267</v>
          </cell>
          <cell r="E235" t="str">
            <v>N/A</v>
          </cell>
          <cell r="F235" t="str">
            <v>N/A</v>
          </cell>
          <cell r="G235">
            <v>16600</v>
          </cell>
          <cell r="H235">
            <v>16600</v>
          </cell>
          <cell r="I235" t="str">
            <v>N/A</v>
          </cell>
          <cell r="J235" t="str">
            <v>N/A</v>
          </cell>
          <cell r="K235">
            <v>6739.6</v>
          </cell>
          <cell r="L235">
            <v>0</v>
          </cell>
          <cell r="M235">
            <v>75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16600</v>
          </cell>
          <cell r="T235">
            <v>49.8</v>
          </cell>
          <cell r="U235">
            <v>0</v>
          </cell>
          <cell r="V235">
            <v>35</v>
          </cell>
          <cell r="W235">
            <v>1.75</v>
          </cell>
          <cell r="X235">
            <v>31426.62</v>
          </cell>
          <cell r="Y235">
            <v>0</v>
          </cell>
          <cell r="Z235">
            <v>0</v>
          </cell>
          <cell r="AA235">
            <v>38327.769999999997</v>
          </cell>
        </row>
        <row r="236">
          <cell r="A236" t="str">
            <v>AMROX</v>
          </cell>
          <cell r="B236">
            <v>37257</v>
          </cell>
          <cell r="C236">
            <v>18135</v>
          </cell>
          <cell r="D236">
            <v>18135</v>
          </cell>
          <cell r="E236" t="str">
            <v>N/A</v>
          </cell>
          <cell r="F236" t="str">
            <v>N/A</v>
          </cell>
          <cell r="G236">
            <v>18600</v>
          </cell>
          <cell r="H236">
            <v>18600</v>
          </cell>
          <cell r="I236" t="str">
            <v>N/A</v>
          </cell>
          <cell r="J236" t="str">
            <v>N/A</v>
          </cell>
          <cell r="K236">
            <v>7551.6</v>
          </cell>
          <cell r="L236">
            <v>0</v>
          </cell>
          <cell r="M236">
            <v>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18600</v>
          </cell>
          <cell r="T236">
            <v>55.8</v>
          </cell>
          <cell r="U236">
            <v>0</v>
          </cell>
          <cell r="V236">
            <v>35</v>
          </cell>
          <cell r="W236">
            <v>1.75</v>
          </cell>
          <cell r="X236">
            <v>31181.22</v>
          </cell>
          <cell r="Y236">
            <v>0</v>
          </cell>
          <cell r="Z236">
            <v>0</v>
          </cell>
          <cell r="AA236">
            <v>38900.370000000003</v>
          </cell>
        </row>
        <row r="237">
          <cell r="A237" t="str">
            <v>AMROX</v>
          </cell>
          <cell r="B237">
            <v>37288</v>
          </cell>
          <cell r="C237">
            <v>16522</v>
          </cell>
          <cell r="D237">
            <v>16522</v>
          </cell>
          <cell r="E237" t="str">
            <v>N/A</v>
          </cell>
          <cell r="F237" t="str">
            <v>N/A</v>
          </cell>
          <cell r="G237">
            <v>16800</v>
          </cell>
          <cell r="H237">
            <v>16800</v>
          </cell>
          <cell r="I237" t="str">
            <v>N/A</v>
          </cell>
          <cell r="J237" t="str">
            <v>N/A</v>
          </cell>
          <cell r="K237">
            <v>6820.8</v>
          </cell>
          <cell r="L237">
            <v>0</v>
          </cell>
          <cell r="M237">
            <v>75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16800</v>
          </cell>
          <cell r="T237">
            <v>-16.8</v>
          </cell>
          <cell r="U237">
            <v>0</v>
          </cell>
          <cell r="V237">
            <v>35</v>
          </cell>
          <cell r="W237">
            <v>1.75</v>
          </cell>
          <cell r="X237">
            <v>31999.22</v>
          </cell>
          <cell r="Y237">
            <v>0</v>
          </cell>
          <cell r="Z237">
            <v>0</v>
          </cell>
          <cell r="AA237">
            <v>38914.97</v>
          </cell>
        </row>
        <row r="238">
          <cell r="A238" t="str">
            <v>AMROX</v>
          </cell>
          <cell r="B238">
            <v>37316</v>
          </cell>
          <cell r="C238">
            <v>16974</v>
          </cell>
          <cell r="D238">
            <v>16974</v>
          </cell>
          <cell r="E238" t="str">
            <v>N/A</v>
          </cell>
          <cell r="F238" t="str">
            <v>N/A</v>
          </cell>
          <cell r="G238">
            <v>16400</v>
          </cell>
          <cell r="H238">
            <v>16400</v>
          </cell>
          <cell r="I238" t="str">
            <v>N/A</v>
          </cell>
          <cell r="J238" t="str">
            <v>N/A</v>
          </cell>
          <cell r="K238">
            <v>6658.4</v>
          </cell>
          <cell r="L238">
            <v>0</v>
          </cell>
          <cell r="M238">
            <v>75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16400</v>
          </cell>
          <cell r="T238">
            <v>-16.399999999999999</v>
          </cell>
          <cell r="U238">
            <v>0</v>
          </cell>
          <cell r="V238">
            <v>35</v>
          </cell>
          <cell r="W238">
            <v>1.75</v>
          </cell>
          <cell r="X238">
            <v>0</v>
          </cell>
          <cell r="Y238">
            <v>0</v>
          </cell>
          <cell r="Z238">
            <v>0</v>
          </cell>
          <cell r="AA238">
            <v>6753.75</v>
          </cell>
        </row>
        <row r="239">
          <cell r="A239" t="str">
            <v>AMROX</v>
          </cell>
          <cell r="B239">
            <v>37347</v>
          </cell>
          <cell r="C239">
            <v>18812</v>
          </cell>
          <cell r="D239">
            <v>18812</v>
          </cell>
          <cell r="E239" t="str">
            <v>N/A</v>
          </cell>
          <cell r="F239" t="str">
            <v>N/A</v>
          </cell>
          <cell r="G239">
            <v>18960</v>
          </cell>
          <cell r="H239">
            <v>18960</v>
          </cell>
          <cell r="I239" t="str">
            <v>N/A</v>
          </cell>
          <cell r="J239" t="str">
            <v>N/A</v>
          </cell>
          <cell r="K239">
            <v>7697.72</v>
          </cell>
          <cell r="L239">
            <v>0</v>
          </cell>
          <cell r="M239">
            <v>75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18960</v>
          </cell>
          <cell r="T239">
            <v>-19.439999999999998</v>
          </cell>
          <cell r="U239">
            <v>0</v>
          </cell>
          <cell r="V239">
            <v>35</v>
          </cell>
          <cell r="W239">
            <v>1.75</v>
          </cell>
          <cell r="X239">
            <v>37949.660000000003</v>
          </cell>
          <cell r="Y239">
            <v>0</v>
          </cell>
          <cell r="Z239">
            <v>0</v>
          </cell>
          <cell r="AA239">
            <v>45740.509999999995</v>
          </cell>
        </row>
        <row r="240">
          <cell r="A240" t="str">
            <v>AMROX</v>
          </cell>
          <cell r="B240">
            <v>37377</v>
          </cell>
          <cell r="C240">
            <v>19068</v>
          </cell>
          <cell r="D240">
            <v>19068</v>
          </cell>
          <cell r="E240" t="str">
            <v>N/A</v>
          </cell>
          <cell r="F240" t="str">
            <v>N/A</v>
          </cell>
          <cell r="G240">
            <v>19800</v>
          </cell>
          <cell r="H240">
            <v>19800</v>
          </cell>
          <cell r="I240" t="str">
            <v>N/A</v>
          </cell>
          <cell r="J240" t="str">
            <v>N/A</v>
          </cell>
          <cell r="K240">
            <v>8038.8</v>
          </cell>
          <cell r="L240">
            <v>0</v>
          </cell>
          <cell r="M240">
            <v>75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35</v>
          </cell>
          <cell r="W240">
            <v>1.75</v>
          </cell>
          <cell r="X240">
            <v>0</v>
          </cell>
          <cell r="Y240">
            <v>0</v>
          </cell>
          <cell r="Z240">
            <v>0</v>
          </cell>
          <cell r="AA240">
            <v>8150.55</v>
          </cell>
        </row>
        <row r="241">
          <cell r="A241" t="str">
            <v>AMROX</v>
          </cell>
          <cell r="B241">
            <v>37408</v>
          </cell>
          <cell r="C241">
            <v>17874</v>
          </cell>
          <cell r="D241">
            <v>17874</v>
          </cell>
          <cell r="E241" t="str">
            <v>N/A</v>
          </cell>
          <cell r="F241" t="str">
            <v>N/A</v>
          </cell>
          <cell r="G241">
            <v>18000</v>
          </cell>
          <cell r="H241">
            <v>18000</v>
          </cell>
          <cell r="I241" t="str">
            <v>N/A</v>
          </cell>
          <cell r="J241" t="str">
            <v>N/A</v>
          </cell>
          <cell r="K241">
            <v>7308</v>
          </cell>
          <cell r="L241">
            <v>0</v>
          </cell>
          <cell r="M241">
            <v>75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35</v>
          </cell>
          <cell r="W241">
            <v>1.75</v>
          </cell>
          <cell r="X241">
            <v>0</v>
          </cell>
          <cell r="Y241">
            <v>0</v>
          </cell>
          <cell r="Z241">
            <v>0</v>
          </cell>
          <cell r="AA241">
            <v>7419.75</v>
          </cell>
        </row>
        <row r="242">
          <cell r="A242" t="str">
            <v>AMROX</v>
          </cell>
          <cell r="B242">
            <v>37438</v>
          </cell>
          <cell r="C242">
            <v>16725</v>
          </cell>
          <cell r="D242">
            <v>16725</v>
          </cell>
          <cell r="E242" t="str">
            <v>N/A</v>
          </cell>
          <cell r="F242" t="str">
            <v>N/A</v>
          </cell>
          <cell r="G242">
            <v>17900</v>
          </cell>
          <cell r="H242">
            <v>17900</v>
          </cell>
          <cell r="I242" t="str">
            <v>N/A</v>
          </cell>
          <cell r="J242" t="str">
            <v>N/A</v>
          </cell>
          <cell r="K242">
            <v>7267.4</v>
          </cell>
          <cell r="L242">
            <v>0</v>
          </cell>
          <cell r="M242">
            <v>75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35</v>
          </cell>
          <cell r="W242">
            <v>1.75</v>
          </cell>
          <cell r="X242">
            <v>0</v>
          </cell>
          <cell r="Y242">
            <v>0</v>
          </cell>
          <cell r="Z242">
            <v>0</v>
          </cell>
          <cell r="AA242">
            <v>7379.15</v>
          </cell>
        </row>
        <row r="243">
          <cell r="A243" t="str">
            <v>Azteca Milling Company</v>
          </cell>
          <cell r="B243">
            <v>37104</v>
          </cell>
          <cell r="C243">
            <v>35221</v>
          </cell>
          <cell r="D243">
            <v>35221</v>
          </cell>
          <cell r="E243" t="str">
            <v>N/A</v>
          </cell>
          <cell r="F243" t="str">
            <v>N/A</v>
          </cell>
          <cell r="G243">
            <v>37000</v>
          </cell>
          <cell r="H243">
            <v>37000</v>
          </cell>
          <cell r="I243" t="str">
            <v>N/A</v>
          </cell>
          <cell r="J243" t="str">
            <v>N/A</v>
          </cell>
          <cell r="K243">
            <v>15022</v>
          </cell>
          <cell r="L243">
            <v>0</v>
          </cell>
          <cell r="M243">
            <v>75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37000</v>
          </cell>
          <cell r="T243">
            <v>111</v>
          </cell>
          <cell r="U243">
            <v>0</v>
          </cell>
          <cell r="V243">
            <v>35</v>
          </cell>
          <cell r="W243">
            <v>1.75</v>
          </cell>
          <cell r="X243">
            <v>0</v>
          </cell>
          <cell r="Y243">
            <v>0</v>
          </cell>
          <cell r="Z243">
            <v>0</v>
          </cell>
          <cell r="AA243">
            <v>15244.75</v>
          </cell>
        </row>
        <row r="244">
          <cell r="A244" t="str">
            <v>Azteca Milling Company</v>
          </cell>
          <cell r="B244">
            <v>37135</v>
          </cell>
          <cell r="C244">
            <v>33565</v>
          </cell>
          <cell r="D244">
            <v>33565</v>
          </cell>
          <cell r="E244" t="str">
            <v>N/A</v>
          </cell>
          <cell r="F244" t="str">
            <v>N/A</v>
          </cell>
          <cell r="G244">
            <v>37000</v>
          </cell>
          <cell r="H244">
            <v>37000</v>
          </cell>
          <cell r="I244" t="str">
            <v>N/A</v>
          </cell>
          <cell r="J244" t="str">
            <v>N/A</v>
          </cell>
          <cell r="K244">
            <v>15022</v>
          </cell>
          <cell r="L244">
            <v>0</v>
          </cell>
          <cell r="M244">
            <v>75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37000</v>
          </cell>
          <cell r="T244">
            <v>111</v>
          </cell>
          <cell r="U244">
            <v>0</v>
          </cell>
          <cell r="V244">
            <v>35</v>
          </cell>
          <cell r="W244">
            <v>1.75</v>
          </cell>
          <cell r="X244">
            <v>0</v>
          </cell>
          <cell r="Y244">
            <v>0</v>
          </cell>
          <cell r="Z244">
            <v>0</v>
          </cell>
          <cell r="AA244">
            <v>15244.75</v>
          </cell>
        </row>
        <row r="245">
          <cell r="A245" t="str">
            <v>Azteca Milling Company</v>
          </cell>
          <cell r="B245">
            <v>37165</v>
          </cell>
          <cell r="C245">
            <v>32066</v>
          </cell>
          <cell r="D245">
            <v>32066</v>
          </cell>
          <cell r="E245" t="str">
            <v>N/A</v>
          </cell>
          <cell r="F245" t="str">
            <v>N/A</v>
          </cell>
          <cell r="G245">
            <v>37000</v>
          </cell>
          <cell r="H245">
            <v>37000</v>
          </cell>
          <cell r="I245" t="str">
            <v>N/A</v>
          </cell>
          <cell r="J245" t="str">
            <v>N/A</v>
          </cell>
          <cell r="K245">
            <v>15022</v>
          </cell>
          <cell r="L245">
            <v>0</v>
          </cell>
          <cell r="M245">
            <v>75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37000</v>
          </cell>
          <cell r="T245">
            <v>111</v>
          </cell>
          <cell r="U245">
            <v>0</v>
          </cell>
          <cell r="V245">
            <v>35</v>
          </cell>
          <cell r="W245">
            <v>1.75</v>
          </cell>
          <cell r="X245">
            <v>0</v>
          </cell>
          <cell r="Y245">
            <v>0</v>
          </cell>
          <cell r="Z245">
            <v>0</v>
          </cell>
          <cell r="AA245">
            <v>15244.75</v>
          </cell>
        </row>
        <row r="246">
          <cell r="A246" t="str">
            <v>Azteca Milling Company</v>
          </cell>
          <cell r="B246">
            <v>37196</v>
          </cell>
          <cell r="C246">
            <v>30563</v>
          </cell>
          <cell r="D246">
            <v>30563</v>
          </cell>
          <cell r="E246" t="str">
            <v>N/A</v>
          </cell>
          <cell r="F246" t="str">
            <v>N/A</v>
          </cell>
          <cell r="G246">
            <v>37000</v>
          </cell>
          <cell r="H246">
            <v>37000</v>
          </cell>
          <cell r="I246" t="str">
            <v>N/A</v>
          </cell>
          <cell r="J246" t="str">
            <v>N/A</v>
          </cell>
          <cell r="K246">
            <v>15022</v>
          </cell>
          <cell r="L246">
            <v>0</v>
          </cell>
          <cell r="M246">
            <v>75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37000</v>
          </cell>
          <cell r="T246">
            <v>111</v>
          </cell>
          <cell r="U246">
            <v>0</v>
          </cell>
          <cell r="V246">
            <v>35</v>
          </cell>
          <cell r="W246">
            <v>1.75</v>
          </cell>
          <cell r="X246">
            <v>0</v>
          </cell>
          <cell r="Y246">
            <v>0</v>
          </cell>
          <cell r="Z246">
            <v>0</v>
          </cell>
          <cell r="AA246">
            <v>15244.75</v>
          </cell>
        </row>
        <row r="247">
          <cell r="A247" t="str">
            <v>Azteca Milling Company</v>
          </cell>
          <cell r="B247">
            <v>37226</v>
          </cell>
          <cell r="C247">
            <v>35807</v>
          </cell>
          <cell r="D247">
            <v>35807</v>
          </cell>
          <cell r="E247" t="str">
            <v>N/A</v>
          </cell>
          <cell r="F247" t="str">
            <v>N/A</v>
          </cell>
          <cell r="G247">
            <v>36200</v>
          </cell>
          <cell r="H247">
            <v>36200</v>
          </cell>
          <cell r="I247" t="str">
            <v>N/A</v>
          </cell>
          <cell r="J247" t="str">
            <v>N/A</v>
          </cell>
          <cell r="K247">
            <v>14697.2</v>
          </cell>
          <cell r="L247">
            <v>0</v>
          </cell>
          <cell r="M247">
            <v>75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36200</v>
          </cell>
          <cell r="T247">
            <v>108.6</v>
          </cell>
          <cell r="U247">
            <v>0</v>
          </cell>
          <cell r="V247">
            <v>35</v>
          </cell>
          <cell r="W247">
            <v>1.75</v>
          </cell>
          <cell r="X247">
            <v>0</v>
          </cell>
          <cell r="Y247">
            <v>0</v>
          </cell>
          <cell r="Z247">
            <v>0</v>
          </cell>
          <cell r="AA247">
            <v>14917.55</v>
          </cell>
        </row>
        <row r="248">
          <cell r="A248" t="str">
            <v>Azteca Milling Company</v>
          </cell>
          <cell r="B248">
            <v>37257</v>
          </cell>
          <cell r="C248">
            <v>34323</v>
          </cell>
          <cell r="D248">
            <v>34323</v>
          </cell>
          <cell r="E248" t="str">
            <v>N/A</v>
          </cell>
          <cell r="F248" t="str">
            <v>N/A</v>
          </cell>
          <cell r="G248">
            <v>30008</v>
          </cell>
          <cell r="H248">
            <v>30008</v>
          </cell>
          <cell r="I248" t="str">
            <v>N/A</v>
          </cell>
          <cell r="J248" t="str">
            <v>N/A</v>
          </cell>
          <cell r="K248">
            <v>12183.25</v>
          </cell>
          <cell r="L248">
            <v>0</v>
          </cell>
          <cell r="M248">
            <v>75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30008</v>
          </cell>
          <cell r="T248">
            <v>90.02</v>
          </cell>
          <cell r="U248">
            <v>0</v>
          </cell>
          <cell r="V248">
            <v>35</v>
          </cell>
          <cell r="W248">
            <v>1.75</v>
          </cell>
          <cell r="X248">
            <v>0</v>
          </cell>
          <cell r="Y248">
            <v>0</v>
          </cell>
          <cell r="Z248">
            <v>0</v>
          </cell>
          <cell r="AA248">
            <v>12385.02</v>
          </cell>
        </row>
        <row r="249">
          <cell r="A249" t="str">
            <v>Azteca Milling Company</v>
          </cell>
          <cell r="B249">
            <v>37288</v>
          </cell>
          <cell r="C249">
            <v>31815</v>
          </cell>
          <cell r="D249">
            <v>31815</v>
          </cell>
          <cell r="E249" t="str">
            <v>N/A</v>
          </cell>
          <cell r="F249" t="str">
            <v>N/A</v>
          </cell>
          <cell r="G249">
            <v>30000</v>
          </cell>
          <cell r="H249">
            <v>30000</v>
          </cell>
          <cell r="I249" t="str">
            <v>N/A</v>
          </cell>
          <cell r="J249" t="str">
            <v>N/A</v>
          </cell>
          <cell r="K249">
            <v>12180</v>
          </cell>
          <cell r="L249">
            <v>0</v>
          </cell>
          <cell r="M249">
            <v>75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30000</v>
          </cell>
          <cell r="T249">
            <v>-30</v>
          </cell>
          <cell r="U249">
            <v>0</v>
          </cell>
          <cell r="V249">
            <v>35</v>
          </cell>
          <cell r="W249">
            <v>1.75</v>
          </cell>
          <cell r="X249">
            <v>0</v>
          </cell>
          <cell r="Y249">
            <v>0</v>
          </cell>
          <cell r="Z249">
            <v>0</v>
          </cell>
          <cell r="AA249">
            <v>12261.75</v>
          </cell>
        </row>
        <row r="250">
          <cell r="A250" t="str">
            <v>Azteca Milling Company</v>
          </cell>
          <cell r="B250">
            <v>37316</v>
          </cell>
          <cell r="C250">
            <v>35777</v>
          </cell>
          <cell r="D250">
            <v>35777</v>
          </cell>
          <cell r="E250" t="str">
            <v>N/A</v>
          </cell>
          <cell r="F250" t="str">
            <v>N/A</v>
          </cell>
          <cell r="G250">
            <v>30008</v>
          </cell>
          <cell r="H250">
            <v>30008</v>
          </cell>
          <cell r="I250" t="str">
            <v>N/A</v>
          </cell>
          <cell r="J250" t="str">
            <v>N/A</v>
          </cell>
          <cell r="K250">
            <v>12183.25</v>
          </cell>
          <cell r="L250">
            <v>0</v>
          </cell>
          <cell r="M250">
            <v>75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30008</v>
          </cell>
          <cell r="T250">
            <v>-30.01</v>
          </cell>
          <cell r="U250">
            <v>0</v>
          </cell>
          <cell r="V250">
            <v>35</v>
          </cell>
          <cell r="W250">
            <v>1.75</v>
          </cell>
          <cell r="X250">
            <v>0</v>
          </cell>
          <cell r="Y250">
            <v>0</v>
          </cell>
          <cell r="Z250">
            <v>0</v>
          </cell>
          <cell r="AA250">
            <v>12264.99</v>
          </cell>
        </row>
        <row r="251">
          <cell r="A251" t="str">
            <v>Azteca Milling Company</v>
          </cell>
          <cell r="B251">
            <v>37347</v>
          </cell>
          <cell r="C251">
            <v>31924</v>
          </cell>
          <cell r="D251">
            <v>31924</v>
          </cell>
          <cell r="E251" t="str">
            <v>N/A</v>
          </cell>
          <cell r="F251" t="str">
            <v>N/A</v>
          </cell>
          <cell r="G251">
            <v>34129</v>
          </cell>
          <cell r="H251">
            <v>34129</v>
          </cell>
          <cell r="I251" t="str">
            <v>N/A</v>
          </cell>
          <cell r="J251" t="str">
            <v>N/A</v>
          </cell>
          <cell r="K251">
            <v>13856.37</v>
          </cell>
          <cell r="L251">
            <v>0</v>
          </cell>
          <cell r="M251">
            <v>75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34129</v>
          </cell>
          <cell r="T251">
            <v>-34.130000000000003</v>
          </cell>
          <cell r="U251">
            <v>0</v>
          </cell>
          <cell r="V251">
            <v>35</v>
          </cell>
          <cell r="W251">
            <v>1.75</v>
          </cell>
          <cell r="X251">
            <v>0</v>
          </cell>
          <cell r="Y251">
            <v>0</v>
          </cell>
          <cell r="Z251">
            <v>0</v>
          </cell>
          <cell r="AA251">
            <v>13933.99</v>
          </cell>
        </row>
        <row r="252">
          <cell r="A252" t="str">
            <v>Azteca Milling Company</v>
          </cell>
          <cell r="B252">
            <v>37377</v>
          </cell>
          <cell r="C252">
            <v>35617</v>
          </cell>
          <cell r="D252">
            <v>35617</v>
          </cell>
          <cell r="E252" t="str">
            <v>N/A</v>
          </cell>
          <cell r="F252" t="str">
            <v>N/A</v>
          </cell>
          <cell r="G252">
            <v>34000</v>
          </cell>
          <cell r="H252">
            <v>34000</v>
          </cell>
          <cell r="I252" t="str">
            <v>N/A</v>
          </cell>
          <cell r="J252" t="str">
            <v>N/A</v>
          </cell>
          <cell r="K252">
            <v>13804</v>
          </cell>
          <cell r="L252">
            <v>0</v>
          </cell>
          <cell r="M252">
            <v>75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35</v>
          </cell>
          <cell r="W252">
            <v>1.75</v>
          </cell>
          <cell r="X252">
            <v>0</v>
          </cell>
          <cell r="Y252">
            <v>0</v>
          </cell>
          <cell r="Z252">
            <v>0</v>
          </cell>
          <cell r="AA252">
            <v>13915.75</v>
          </cell>
        </row>
        <row r="253">
          <cell r="A253" t="str">
            <v>Azteca Milling Company</v>
          </cell>
          <cell r="B253">
            <v>37408</v>
          </cell>
          <cell r="C253">
            <v>31008</v>
          </cell>
          <cell r="D253">
            <v>31008</v>
          </cell>
          <cell r="E253" t="str">
            <v>N/A</v>
          </cell>
          <cell r="F253" t="str">
            <v>N/A</v>
          </cell>
          <cell r="G253">
            <v>30000</v>
          </cell>
          <cell r="H253">
            <v>30000</v>
          </cell>
          <cell r="I253" t="str">
            <v>N/A</v>
          </cell>
          <cell r="J253" t="str">
            <v>N/A</v>
          </cell>
          <cell r="K253">
            <v>12180</v>
          </cell>
          <cell r="L253">
            <v>0</v>
          </cell>
          <cell r="M253">
            <v>75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35</v>
          </cell>
          <cell r="W253">
            <v>1.75</v>
          </cell>
          <cell r="X253">
            <v>0</v>
          </cell>
          <cell r="Y253">
            <v>0</v>
          </cell>
          <cell r="Z253">
            <v>0</v>
          </cell>
          <cell r="AA253">
            <v>12291.75</v>
          </cell>
        </row>
        <row r="254">
          <cell r="A254" t="str">
            <v>Azteca Milling Company</v>
          </cell>
          <cell r="B254">
            <v>37438</v>
          </cell>
          <cell r="C254">
            <v>29666</v>
          </cell>
          <cell r="D254">
            <v>29666</v>
          </cell>
          <cell r="E254" t="str">
            <v>N/A</v>
          </cell>
          <cell r="F254" t="str">
            <v>N/A</v>
          </cell>
          <cell r="G254">
            <v>31400</v>
          </cell>
          <cell r="H254">
            <v>31400</v>
          </cell>
          <cell r="I254" t="str">
            <v>N/A</v>
          </cell>
          <cell r="J254" t="str">
            <v>N/A</v>
          </cell>
          <cell r="K254">
            <v>12748.4</v>
          </cell>
          <cell r="L254">
            <v>0</v>
          </cell>
          <cell r="M254">
            <v>75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35</v>
          </cell>
          <cell r="W254">
            <v>1.75</v>
          </cell>
          <cell r="X254">
            <v>0</v>
          </cell>
          <cell r="Y254">
            <v>0</v>
          </cell>
          <cell r="Z254">
            <v>0</v>
          </cell>
          <cell r="AA254">
            <v>12860.15</v>
          </cell>
        </row>
        <row r="255">
          <cell r="A255" t="str">
            <v>Bootz Manufacturing Company</v>
          </cell>
          <cell r="B255">
            <v>37104</v>
          </cell>
          <cell r="C255">
            <v>9668</v>
          </cell>
          <cell r="D255">
            <v>9668</v>
          </cell>
          <cell r="E255" t="str">
            <v>N/A</v>
          </cell>
          <cell r="F255" t="str">
            <v>N/A</v>
          </cell>
          <cell r="G255">
            <v>9800</v>
          </cell>
          <cell r="H255">
            <v>9800</v>
          </cell>
          <cell r="I255" t="str">
            <v>N/A</v>
          </cell>
          <cell r="J255" t="str">
            <v>N/A</v>
          </cell>
          <cell r="K255">
            <v>3978.8</v>
          </cell>
          <cell r="L255">
            <v>0</v>
          </cell>
          <cell r="M255">
            <v>75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9800</v>
          </cell>
          <cell r="T255">
            <v>29.4</v>
          </cell>
          <cell r="U255">
            <v>0</v>
          </cell>
          <cell r="V255">
            <v>35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4118.2</v>
          </cell>
        </row>
        <row r="256">
          <cell r="A256" t="str">
            <v>Bootz Manufacturing Company</v>
          </cell>
          <cell r="B256">
            <v>37135</v>
          </cell>
          <cell r="C256">
            <v>8296</v>
          </cell>
          <cell r="D256">
            <v>8296</v>
          </cell>
          <cell r="E256" t="str">
            <v>N/A</v>
          </cell>
          <cell r="F256" t="str">
            <v>N/A</v>
          </cell>
          <cell r="G256">
            <v>8259</v>
          </cell>
          <cell r="H256">
            <v>8259</v>
          </cell>
          <cell r="I256" t="str">
            <v>N/A</v>
          </cell>
          <cell r="J256" t="str">
            <v>N/A</v>
          </cell>
          <cell r="K256">
            <v>3353.15</v>
          </cell>
          <cell r="L256">
            <v>0</v>
          </cell>
          <cell r="M256">
            <v>75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8259</v>
          </cell>
          <cell r="T256">
            <v>24.78</v>
          </cell>
          <cell r="U256">
            <v>0</v>
          </cell>
          <cell r="V256">
            <v>35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3487.93</v>
          </cell>
        </row>
        <row r="257">
          <cell r="A257" t="str">
            <v>Bootz Manufacturing Company</v>
          </cell>
          <cell r="B257">
            <v>37165</v>
          </cell>
          <cell r="C257">
            <v>9861</v>
          </cell>
          <cell r="D257">
            <v>9861</v>
          </cell>
          <cell r="E257" t="str">
            <v>N/A</v>
          </cell>
          <cell r="F257" t="str">
            <v>N/A</v>
          </cell>
          <cell r="G257">
            <v>10000</v>
          </cell>
          <cell r="H257">
            <v>10000</v>
          </cell>
          <cell r="I257" t="str">
            <v>N/A</v>
          </cell>
          <cell r="J257" t="str">
            <v>N/A</v>
          </cell>
          <cell r="K257">
            <v>4060</v>
          </cell>
          <cell r="L257">
            <v>0</v>
          </cell>
          <cell r="M257">
            <v>75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10000</v>
          </cell>
          <cell r="T257">
            <v>30</v>
          </cell>
          <cell r="U257">
            <v>0</v>
          </cell>
          <cell r="V257">
            <v>35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4200</v>
          </cell>
        </row>
        <row r="258">
          <cell r="A258" t="str">
            <v>Bootz Manufacturing Company</v>
          </cell>
          <cell r="B258">
            <v>37196</v>
          </cell>
          <cell r="C258">
            <v>10711</v>
          </cell>
          <cell r="D258">
            <v>10711</v>
          </cell>
          <cell r="E258" t="str">
            <v>N/A</v>
          </cell>
          <cell r="F258" t="str">
            <v>N/A</v>
          </cell>
          <cell r="G258">
            <v>11040</v>
          </cell>
          <cell r="H258">
            <v>11040</v>
          </cell>
          <cell r="I258" t="str">
            <v>N/A</v>
          </cell>
          <cell r="J258" t="str">
            <v>N/A</v>
          </cell>
          <cell r="K258">
            <v>4482.24</v>
          </cell>
          <cell r="L258">
            <v>0</v>
          </cell>
          <cell r="M258">
            <v>75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11040</v>
          </cell>
          <cell r="T258">
            <v>33.119999999999997</v>
          </cell>
          <cell r="U258">
            <v>0</v>
          </cell>
          <cell r="V258">
            <v>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4625.3599999999997</v>
          </cell>
        </row>
        <row r="259">
          <cell r="A259" t="str">
            <v>Bootz Manufacturing Company</v>
          </cell>
          <cell r="B259">
            <v>37226</v>
          </cell>
          <cell r="C259">
            <v>9137</v>
          </cell>
          <cell r="D259">
            <v>9137</v>
          </cell>
          <cell r="E259" t="str">
            <v>N/A</v>
          </cell>
          <cell r="F259" t="str">
            <v>N/A</v>
          </cell>
          <cell r="G259">
            <v>11000</v>
          </cell>
          <cell r="H259">
            <v>11000</v>
          </cell>
          <cell r="I259" t="str">
            <v>N/A</v>
          </cell>
          <cell r="J259" t="str">
            <v>N/A</v>
          </cell>
          <cell r="K259">
            <v>4466</v>
          </cell>
          <cell r="L259">
            <v>0</v>
          </cell>
          <cell r="M259">
            <v>75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11000</v>
          </cell>
          <cell r="T259">
            <v>33</v>
          </cell>
          <cell r="U259">
            <v>0</v>
          </cell>
          <cell r="V259">
            <v>35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4609</v>
          </cell>
        </row>
        <row r="260">
          <cell r="A260" t="str">
            <v>Bootz Manufacturing Company</v>
          </cell>
          <cell r="B260">
            <v>37257</v>
          </cell>
          <cell r="C260">
            <v>12090</v>
          </cell>
          <cell r="D260">
            <v>12090</v>
          </cell>
          <cell r="E260" t="str">
            <v>N/A</v>
          </cell>
          <cell r="F260" t="str">
            <v>N/A</v>
          </cell>
          <cell r="G260">
            <v>10590</v>
          </cell>
          <cell r="H260">
            <v>10590</v>
          </cell>
          <cell r="I260" t="str">
            <v>N/A</v>
          </cell>
          <cell r="J260" t="str">
            <v>N/A</v>
          </cell>
          <cell r="K260">
            <v>4299.54</v>
          </cell>
          <cell r="L260">
            <v>0</v>
          </cell>
          <cell r="M260">
            <v>75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10590</v>
          </cell>
          <cell r="T260">
            <v>31.77</v>
          </cell>
          <cell r="U260">
            <v>0</v>
          </cell>
          <cell r="V260">
            <v>35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4441.3100000000004</v>
          </cell>
        </row>
        <row r="261">
          <cell r="A261" t="str">
            <v>Bootz Manufacturing Company</v>
          </cell>
          <cell r="B261">
            <v>37288</v>
          </cell>
          <cell r="C261">
            <v>10031</v>
          </cell>
          <cell r="D261">
            <v>10031</v>
          </cell>
          <cell r="E261" t="str">
            <v>N/A</v>
          </cell>
          <cell r="F261" t="str">
            <v>N/A</v>
          </cell>
          <cell r="G261">
            <v>10000</v>
          </cell>
          <cell r="H261">
            <v>10000</v>
          </cell>
          <cell r="I261" t="str">
            <v>N/A</v>
          </cell>
          <cell r="J261" t="str">
            <v>N/A</v>
          </cell>
          <cell r="K261">
            <v>4060</v>
          </cell>
          <cell r="L261">
            <v>0</v>
          </cell>
          <cell r="M261">
            <v>75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10000</v>
          </cell>
          <cell r="T261">
            <v>-10</v>
          </cell>
          <cell r="U261">
            <v>0</v>
          </cell>
          <cell r="V261">
            <v>35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4160</v>
          </cell>
        </row>
        <row r="262">
          <cell r="A262" t="str">
            <v>Bootz Manufacturing Company</v>
          </cell>
          <cell r="B262">
            <v>37316</v>
          </cell>
          <cell r="C262">
            <v>9721</v>
          </cell>
          <cell r="D262">
            <v>9721</v>
          </cell>
          <cell r="E262" t="str">
            <v>N/A</v>
          </cell>
          <cell r="F262" t="str">
            <v>N/A</v>
          </cell>
          <cell r="G262">
            <v>9900</v>
          </cell>
          <cell r="H262">
            <v>9900</v>
          </cell>
          <cell r="I262" t="str">
            <v>N/A</v>
          </cell>
          <cell r="J262" t="str">
            <v>N/A</v>
          </cell>
          <cell r="K262">
            <v>4019.4</v>
          </cell>
          <cell r="L262">
            <v>0</v>
          </cell>
          <cell r="M262">
            <v>75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9900</v>
          </cell>
          <cell r="T262">
            <v>-9.9</v>
          </cell>
          <cell r="U262">
            <v>0</v>
          </cell>
          <cell r="V262">
            <v>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4119.5</v>
          </cell>
        </row>
        <row r="263">
          <cell r="A263" t="str">
            <v>Bootz Manufacturing Company</v>
          </cell>
          <cell r="B263">
            <v>37347</v>
          </cell>
          <cell r="C263">
            <v>9901</v>
          </cell>
          <cell r="D263">
            <v>9901</v>
          </cell>
          <cell r="E263" t="str">
            <v>N/A</v>
          </cell>
          <cell r="F263" t="str">
            <v>N/A</v>
          </cell>
          <cell r="G263">
            <v>10200</v>
          </cell>
          <cell r="H263">
            <v>10200</v>
          </cell>
          <cell r="I263" t="str">
            <v>N/A</v>
          </cell>
          <cell r="J263" t="str">
            <v>N/A</v>
          </cell>
          <cell r="K263">
            <v>4141.2</v>
          </cell>
          <cell r="L263">
            <v>0</v>
          </cell>
          <cell r="M263">
            <v>75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10200</v>
          </cell>
          <cell r="T263">
            <v>-10.199999999999999</v>
          </cell>
          <cell r="U263">
            <v>0</v>
          </cell>
          <cell r="V263">
            <v>35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4241</v>
          </cell>
        </row>
        <row r="264">
          <cell r="A264" t="str">
            <v>Bootz Manufacturing Company</v>
          </cell>
          <cell r="B264">
            <v>37377</v>
          </cell>
          <cell r="C264">
            <v>9442</v>
          </cell>
          <cell r="D264">
            <v>9442</v>
          </cell>
          <cell r="E264" t="str">
            <v>N/A</v>
          </cell>
          <cell r="F264" t="str">
            <v>N/A</v>
          </cell>
          <cell r="G264">
            <v>9650</v>
          </cell>
          <cell r="H264">
            <v>9650</v>
          </cell>
          <cell r="I264" t="str">
            <v>N/A</v>
          </cell>
          <cell r="J264" t="str">
            <v>N/A</v>
          </cell>
          <cell r="K264">
            <v>3917.9</v>
          </cell>
          <cell r="L264">
            <v>0</v>
          </cell>
          <cell r="M264">
            <v>75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35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4027.9</v>
          </cell>
        </row>
        <row r="265">
          <cell r="A265" t="str">
            <v>Bootz Manufacturing Company</v>
          </cell>
          <cell r="B265">
            <v>37408</v>
          </cell>
          <cell r="C265">
            <v>10158</v>
          </cell>
          <cell r="D265">
            <v>10158</v>
          </cell>
          <cell r="E265" t="str">
            <v>N/A</v>
          </cell>
          <cell r="F265" t="str">
            <v>N/A</v>
          </cell>
          <cell r="G265">
            <v>10300</v>
          </cell>
          <cell r="H265">
            <v>10300</v>
          </cell>
          <cell r="I265" t="str">
            <v>N/A</v>
          </cell>
          <cell r="J265" t="str">
            <v>N/A</v>
          </cell>
          <cell r="K265">
            <v>4181.8</v>
          </cell>
          <cell r="L265">
            <v>0</v>
          </cell>
          <cell r="M265">
            <v>75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35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4291.8</v>
          </cell>
        </row>
        <row r="266">
          <cell r="A266" t="str">
            <v>Bootz Manufacturing Company</v>
          </cell>
          <cell r="B266">
            <v>37438</v>
          </cell>
          <cell r="C266">
            <v>9538</v>
          </cell>
          <cell r="D266">
            <v>9538</v>
          </cell>
          <cell r="E266" t="str">
            <v>N/A</v>
          </cell>
          <cell r="F266" t="str">
            <v>N/A</v>
          </cell>
          <cell r="G266">
            <v>9800</v>
          </cell>
          <cell r="H266">
            <v>9800</v>
          </cell>
          <cell r="I266" t="str">
            <v>N/A</v>
          </cell>
          <cell r="J266" t="str">
            <v>N/A</v>
          </cell>
          <cell r="K266">
            <v>3978.8</v>
          </cell>
          <cell r="L266">
            <v>0</v>
          </cell>
          <cell r="M266">
            <v>75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35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4088.8</v>
          </cell>
        </row>
        <row r="267">
          <cell r="A267" t="str">
            <v>BWX Technologies, Inc.</v>
          </cell>
          <cell r="B267">
            <v>37104</v>
          </cell>
          <cell r="C267">
            <v>208</v>
          </cell>
          <cell r="D267">
            <v>208</v>
          </cell>
          <cell r="E267" t="str">
            <v>N/A</v>
          </cell>
          <cell r="F267" t="str">
            <v>N/A</v>
          </cell>
          <cell r="G267">
            <v>615</v>
          </cell>
          <cell r="H267">
            <v>615</v>
          </cell>
          <cell r="I267" t="str">
            <v>N/A</v>
          </cell>
          <cell r="J267" t="str">
            <v>N/A</v>
          </cell>
          <cell r="K267">
            <v>249.69</v>
          </cell>
          <cell r="L267">
            <v>0</v>
          </cell>
          <cell r="M267">
            <v>75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615</v>
          </cell>
          <cell r="T267">
            <v>1.84</v>
          </cell>
          <cell r="U267">
            <v>0</v>
          </cell>
          <cell r="V267">
            <v>35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361.53</v>
          </cell>
        </row>
        <row r="268">
          <cell r="A268" t="str">
            <v>BWX Technologies, Inc.</v>
          </cell>
          <cell r="B268">
            <v>37135</v>
          </cell>
          <cell r="C268">
            <v>742</v>
          </cell>
          <cell r="D268">
            <v>742</v>
          </cell>
          <cell r="E268" t="str">
            <v>N/A</v>
          </cell>
          <cell r="F268" t="str">
            <v>N/A</v>
          </cell>
          <cell r="G268">
            <v>2050</v>
          </cell>
          <cell r="H268">
            <v>2050</v>
          </cell>
          <cell r="I268" t="str">
            <v>N/A</v>
          </cell>
          <cell r="J268" t="str">
            <v>N/A</v>
          </cell>
          <cell r="K268">
            <v>832.3</v>
          </cell>
          <cell r="L268">
            <v>0</v>
          </cell>
          <cell r="M268">
            <v>75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2050</v>
          </cell>
          <cell r="T268">
            <v>6.15</v>
          </cell>
          <cell r="U268">
            <v>0</v>
          </cell>
          <cell r="V268">
            <v>35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948.45</v>
          </cell>
        </row>
        <row r="269">
          <cell r="A269" t="str">
            <v>BWX Technologies, Inc.</v>
          </cell>
          <cell r="B269">
            <v>37165</v>
          </cell>
          <cell r="C269">
            <v>3631</v>
          </cell>
          <cell r="D269">
            <v>3631</v>
          </cell>
          <cell r="E269" t="str">
            <v>N/A</v>
          </cell>
          <cell r="F269" t="str">
            <v>N/A</v>
          </cell>
          <cell r="G269">
            <v>3075</v>
          </cell>
          <cell r="H269">
            <v>3075</v>
          </cell>
          <cell r="I269" t="str">
            <v>N/A</v>
          </cell>
          <cell r="J269" t="str">
            <v>N/A</v>
          </cell>
          <cell r="K269">
            <v>1248.45</v>
          </cell>
          <cell r="L269">
            <v>0</v>
          </cell>
          <cell r="M269">
            <v>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3075</v>
          </cell>
          <cell r="T269">
            <v>9.2200000000000006</v>
          </cell>
          <cell r="U269">
            <v>0</v>
          </cell>
          <cell r="V269">
            <v>35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1367.67</v>
          </cell>
        </row>
        <row r="270">
          <cell r="A270" t="str">
            <v>BWX Technologies, Inc.</v>
          </cell>
          <cell r="B270">
            <v>37196</v>
          </cell>
          <cell r="C270">
            <v>4860</v>
          </cell>
          <cell r="D270">
            <v>4860</v>
          </cell>
          <cell r="E270" t="str">
            <v>N/A</v>
          </cell>
          <cell r="F270" t="str">
            <v>N/A</v>
          </cell>
          <cell r="G270">
            <v>3588</v>
          </cell>
          <cell r="H270">
            <v>3588</v>
          </cell>
          <cell r="I270" t="str">
            <v>N/A</v>
          </cell>
          <cell r="J270" t="str">
            <v>N/A</v>
          </cell>
          <cell r="K270">
            <v>1456.73</v>
          </cell>
          <cell r="L270">
            <v>0</v>
          </cell>
          <cell r="M270">
            <v>75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3588</v>
          </cell>
          <cell r="T270">
            <v>10.76</v>
          </cell>
          <cell r="U270">
            <v>0</v>
          </cell>
          <cell r="V270">
            <v>35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1577.49</v>
          </cell>
        </row>
        <row r="271">
          <cell r="A271" t="str">
            <v>BWX Technologies, Inc.</v>
          </cell>
          <cell r="B271">
            <v>37226</v>
          </cell>
          <cell r="C271">
            <v>6346</v>
          </cell>
          <cell r="D271">
            <v>6346</v>
          </cell>
          <cell r="E271" t="str">
            <v>N/A</v>
          </cell>
          <cell r="F271" t="str">
            <v>N/A</v>
          </cell>
          <cell r="G271">
            <v>8200</v>
          </cell>
          <cell r="H271">
            <v>8200</v>
          </cell>
          <cell r="I271" t="str">
            <v>N/A</v>
          </cell>
          <cell r="J271" t="str">
            <v>N/A</v>
          </cell>
          <cell r="K271">
            <v>3329.2</v>
          </cell>
          <cell r="L271">
            <v>0</v>
          </cell>
          <cell r="M271">
            <v>75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8200</v>
          </cell>
          <cell r="T271">
            <v>24.6</v>
          </cell>
          <cell r="U271">
            <v>0</v>
          </cell>
          <cell r="V271">
            <v>35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3463.8</v>
          </cell>
        </row>
        <row r="272">
          <cell r="A272" t="str">
            <v>BWX Technologies, Inc.</v>
          </cell>
          <cell r="B272">
            <v>37257</v>
          </cell>
          <cell r="C272">
            <v>7877</v>
          </cell>
          <cell r="D272">
            <v>7877</v>
          </cell>
          <cell r="E272" t="str">
            <v>N/A</v>
          </cell>
          <cell r="F272" t="str">
            <v>N/A</v>
          </cell>
          <cell r="G272">
            <v>6100</v>
          </cell>
          <cell r="H272">
            <v>6100</v>
          </cell>
          <cell r="I272" t="str">
            <v>N/A</v>
          </cell>
          <cell r="J272" t="str">
            <v>N/A</v>
          </cell>
          <cell r="K272">
            <v>2476.6</v>
          </cell>
          <cell r="L272">
            <v>0</v>
          </cell>
          <cell r="M272">
            <v>75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6100</v>
          </cell>
          <cell r="T272">
            <v>18.3</v>
          </cell>
          <cell r="U272">
            <v>0</v>
          </cell>
          <cell r="V272">
            <v>35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2604.9</v>
          </cell>
        </row>
        <row r="273">
          <cell r="A273" t="str">
            <v>BWX Technologies, Inc.</v>
          </cell>
          <cell r="B273">
            <v>37288</v>
          </cell>
          <cell r="C273">
            <v>6066</v>
          </cell>
          <cell r="D273">
            <v>6066</v>
          </cell>
          <cell r="E273" t="str">
            <v>N/A</v>
          </cell>
          <cell r="F273" t="str">
            <v>N/A</v>
          </cell>
          <cell r="G273">
            <v>6185</v>
          </cell>
          <cell r="H273">
            <v>6185</v>
          </cell>
          <cell r="I273" t="str">
            <v>N/A</v>
          </cell>
          <cell r="J273" t="str">
            <v>N/A</v>
          </cell>
          <cell r="K273">
            <v>2511.11</v>
          </cell>
          <cell r="L273">
            <v>0</v>
          </cell>
          <cell r="M273">
            <v>75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6185</v>
          </cell>
          <cell r="T273">
            <v>-6.18</v>
          </cell>
          <cell r="U273">
            <v>0</v>
          </cell>
          <cell r="V273">
            <v>35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2614.9299999999998</v>
          </cell>
        </row>
        <row r="274">
          <cell r="A274" t="str">
            <v>BWX Technologies, Inc.</v>
          </cell>
          <cell r="B274">
            <v>37316</v>
          </cell>
          <cell r="C274">
            <v>5176</v>
          </cell>
          <cell r="D274">
            <v>5176</v>
          </cell>
          <cell r="E274" t="str">
            <v>N/A</v>
          </cell>
          <cell r="F274" t="str">
            <v>N/A</v>
          </cell>
          <cell r="G274">
            <v>5266</v>
          </cell>
          <cell r="H274">
            <v>5266</v>
          </cell>
          <cell r="I274" t="str">
            <v>N/A</v>
          </cell>
          <cell r="J274" t="str">
            <v>N/A</v>
          </cell>
          <cell r="K274">
            <v>2138</v>
          </cell>
          <cell r="L274">
            <v>0</v>
          </cell>
          <cell r="M274">
            <v>75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5266</v>
          </cell>
          <cell r="T274">
            <v>-5.27</v>
          </cell>
          <cell r="U274">
            <v>0</v>
          </cell>
          <cell r="V274">
            <v>35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2242.73</v>
          </cell>
        </row>
        <row r="275">
          <cell r="A275" t="str">
            <v>BWX Technologies, Inc.</v>
          </cell>
          <cell r="B275">
            <v>37347</v>
          </cell>
          <cell r="C275">
            <v>2034</v>
          </cell>
          <cell r="D275">
            <v>2034</v>
          </cell>
          <cell r="E275" t="str">
            <v>N/A</v>
          </cell>
          <cell r="F275" t="str">
            <v>N/A</v>
          </cell>
          <cell r="G275">
            <v>2152</v>
          </cell>
          <cell r="H275">
            <v>2152</v>
          </cell>
          <cell r="I275" t="str">
            <v>N/A</v>
          </cell>
          <cell r="J275" t="str">
            <v>N/A</v>
          </cell>
          <cell r="K275">
            <v>873.71</v>
          </cell>
          <cell r="L275">
            <v>0</v>
          </cell>
          <cell r="M275">
            <v>75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2152</v>
          </cell>
          <cell r="T275">
            <v>-2.15</v>
          </cell>
          <cell r="U275">
            <v>0</v>
          </cell>
          <cell r="V275">
            <v>35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981.56</v>
          </cell>
        </row>
        <row r="276">
          <cell r="A276" t="str">
            <v>BWX Technologies, Inc.</v>
          </cell>
          <cell r="B276">
            <v>37377</v>
          </cell>
          <cell r="C276">
            <v>922</v>
          </cell>
          <cell r="D276">
            <v>922</v>
          </cell>
          <cell r="E276" t="str">
            <v>N/A</v>
          </cell>
          <cell r="F276" t="str">
            <v>N/A</v>
          </cell>
          <cell r="G276">
            <v>1025</v>
          </cell>
          <cell r="H276">
            <v>1025</v>
          </cell>
          <cell r="I276" t="str">
            <v>N/A</v>
          </cell>
          <cell r="J276" t="str">
            <v>N/A</v>
          </cell>
          <cell r="K276">
            <v>416.15</v>
          </cell>
          <cell r="L276">
            <v>0</v>
          </cell>
          <cell r="M276">
            <v>75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35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526.15</v>
          </cell>
        </row>
        <row r="277">
          <cell r="A277" t="str">
            <v>BWX Technologies, Inc.</v>
          </cell>
          <cell r="B277">
            <v>37408</v>
          </cell>
          <cell r="C277">
            <v>337</v>
          </cell>
          <cell r="D277">
            <v>337</v>
          </cell>
          <cell r="E277" t="str">
            <v>N/A</v>
          </cell>
          <cell r="F277" t="str">
            <v>N/A</v>
          </cell>
          <cell r="G277">
            <v>410</v>
          </cell>
          <cell r="H277">
            <v>410</v>
          </cell>
          <cell r="I277" t="str">
            <v>N/A</v>
          </cell>
          <cell r="J277" t="str">
            <v>N/A</v>
          </cell>
          <cell r="K277">
            <v>166.46</v>
          </cell>
          <cell r="L277">
            <v>0</v>
          </cell>
          <cell r="M277">
            <v>75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276.45999999999998</v>
          </cell>
        </row>
        <row r="278">
          <cell r="A278" t="str">
            <v>BWX Technologies, Inc.</v>
          </cell>
          <cell r="B278">
            <v>37438</v>
          </cell>
          <cell r="C278">
            <v>1262</v>
          </cell>
          <cell r="D278">
            <v>1262</v>
          </cell>
          <cell r="E278" t="str">
            <v>N/A</v>
          </cell>
          <cell r="F278" t="str">
            <v>N/A</v>
          </cell>
          <cell r="G278">
            <v>1080</v>
          </cell>
          <cell r="H278">
            <v>1080</v>
          </cell>
          <cell r="I278" t="str">
            <v>N/A</v>
          </cell>
          <cell r="J278" t="str">
            <v>N/A</v>
          </cell>
          <cell r="K278">
            <v>438.48</v>
          </cell>
          <cell r="L278">
            <v>0</v>
          </cell>
          <cell r="M278">
            <v>75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548.48</v>
          </cell>
        </row>
        <row r="279">
          <cell r="A279" t="str">
            <v>Consolidated Grain &amp; Barge - Soybean Plant</v>
          </cell>
          <cell r="B279">
            <v>37104</v>
          </cell>
          <cell r="C279">
            <v>31925</v>
          </cell>
          <cell r="D279">
            <v>31925</v>
          </cell>
          <cell r="E279" t="str">
            <v>N/A</v>
          </cell>
          <cell r="F279" t="str">
            <v>N/A</v>
          </cell>
          <cell r="G279">
            <v>35200</v>
          </cell>
          <cell r="H279">
            <v>35200</v>
          </cell>
          <cell r="I279" t="str">
            <v>N/A</v>
          </cell>
          <cell r="J279" t="str">
            <v>N/A</v>
          </cell>
          <cell r="K279">
            <v>14291.2</v>
          </cell>
          <cell r="L279">
            <v>0</v>
          </cell>
          <cell r="M279">
            <v>75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35200</v>
          </cell>
          <cell r="T279">
            <v>105.6</v>
          </cell>
          <cell r="U279">
            <v>0</v>
          </cell>
          <cell r="V279">
            <v>35</v>
          </cell>
          <cell r="W279">
            <v>1.75</v>
          </cell>
          <cell r="X279">
            <v>0</v>
          </cell>
          <cell r="Y279">
            <v>0</v>
          </cell>
          <cell r="Z279">
            <v>0</v>
          </cell>
          <cell r="AA279">
            <v>14508.55</v>
          </cell>
        </row>
        <row r="280">
          <cell r="A280" t="str">
            <v>Consolidated Grain &amp; Barge - Soybean Plant</v>
          </cell>
          <cell r="B280">
            <v>37135</v>
          </cell>
          <cell r="C280">
            <v>41185</v>
          </cell>
          <cell r="D280">
            <v>41185</v>
          </cell>
          <cell r="E280" t="str">
            <v>N/A</v>
          </cell>
          <cell r="F280" t="str">
            <v>N/A</v>
          </cell>
          <cell r="G280">
            <v>39300</v>
          </cell>
          <cell r="H280">
            <v>39300</v>
          </cell>
          <cell r="I280" t="str">
            <v>N/A</v>
          </cell>
          <cell r="J280" t="str">
            <v>N/A</v>
          </cell>
          <cell r="K280">
            <v>15955.8</v>
          </cell>
          <cell r="L280">
            <v>0</v>
          </cell>
          <cell r="M280">
            <v>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39300</v>
          </cell>
          <cell r="T280">
            <v>117.9</v>
          </cell>
          <cell r="U280">
            <v>0</v>
          </cell>
          <cell r="V280">
            <v>35</v>
          </cell>
          <cell r="W280">
            <v>1.75</v>
          </cell>
          <cell r="X280">
            <v>0</v>
          </cell>
          <cell r="Y280">
            <v>0</v>
          </cell>
          <cell r="Z280">
            <v>0</v>
          </cell>
          <cell r="AA280">
            <v>16185.45</v>
          </cell>
        </row>
        <row r="281">
          <cell r="A281" t="str">
            <v>Consolidated Grain &amp; Barge - Soybean Plant</v>
          </cell>
          <cell r="B281">
            <v>37165</v>
          </cell>
          <cell r="C281">
            <v>48011</v>
          </cell>
          <cell r="D281">
            <v>48011</v>
          </cell>
          <cell r="E281" t="str">
            <v>N/A</v>
          </cell>
          <cell r="F281" t="str">
            <v>N/A</v>
          </cell>
          <cell r="G281">
            <v>47500</v>
          </cell>
          <cell r="H281">
            <v>47500</v>
          </cell>
          <cell r="I281" t="str">
            <v>N/A</v>
          </cell>
          <cell r="J281" t="str">
            <v>N/A</v>
          </cell>
          <cell r="K281">
            <v>19285</v>
          </cell>
          <cell r="L281">
            <v>0</v>
          </cell>
          <cell r="M281">
            <v>75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47500</v>
          </cell>
          <cell r="T281">
            <v>142.5</v>
          </cell>
          <cell r="U281">
            <v>0</v>
          </cell>
          <cell r="V281">
            <v>35</v>
          </cell>
          <cell r="W281">
            <v>1.75</v>
          </cell>
          <cell r="X281">
            <v>0</v>
          </cell>
          <cell r="Y281">
            <v>0</v>
          </cell>
          <cell r="Z281">
            <v>0</v>
          </cell>
          <cell r="AA281">
            <v>19539.25</v>
          </cell>
        </row>
        <row r="282">
          <cell r="A282" t="str">
            <v>Consolidated Grain &amp; Barge - Soybean Plant</v>
          </cell>
          <cell r="B282">
            <v>37196</v>
          </cell>
          <cell r="C282">
            <v>50372</v>
          </cell>
          <cell r="D282">
            <v>50372</v>
          </cell>
          <cell r="E282" t="str">
            <v>N/A</v>
          </cell>
          <cell r="F282" t="str">
            <v>N/A</v>
          </cell>
          <cell r="G282">
            <v>51000</v>
          </cell>
          <cell r="H282">
            <v>51000</v>
          </cell>
          <cell r="I282" t="str">
            <v>N/A</v>
          </cell>
          <cell r="J282" t="str">
            <v>N/A</v>
          </cell>
          <cell r="K282">
            <v>20706</v>
          </cell>
          <cell r="L282">
            <v>0</v>
          </cell>
          <cell r="M282">
            <v>75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51000</v>
          </cell>
          <cell r="T282">
            <v>153</v>
          </cell>
          <cell r="U282">
            <v>0</v>
          </cell>
          <cell r="V282">
            <v>35</v>
          </cell>
          <cell r="W282">
            <v>1.75</v>
          </cell>
          <cell r="X282">
            <v>0</v>
          </cell>
          <cell r="Y282">
            <v>0</v>
          </cell>
          <cell r="Z282">
            <v>0</v>
          </cell>
          <cell r="AA282">
            <v>20970.75</v>
          </cell>
        </row>
        <row r="283">
          <cell r="A283" t="str">
            <v>Consolidated Grain &amp; Barge - Soybean Plant</v>
          </cell>
          <cell r="B283">
            <v>37226</v>
          </cell>
          <cell r="C283">
            <v>53078</v>
          </cell>
          <cell r="D283">
            <v>53078</v>
          </cell>
          <cell r="E283" t="str">
            <v>N/A</v>
          </cell>
          <cell r="F283" t="str">
            <v>N/A</v>
          </cell>
          <cell r="G283">
            <v>54000</v>
          </cell>
          <cell r="H283">
            <v>54000</v>
          </cell>
          <cell r="I283" t="str">
            <v>N/A</v>
          </cell>
          <cell r="J283" t="str">
            <v>N/A</v>
          </cell>
          <cell r="K283">
            <v>21924</v>
          </cell>
          <cell r="L283">
            <v>0</v>
          </cell>
          <cell r="M283">
            <v>75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54000</v>
          </cell>
          <cell r="T283">
            <v>162</v>
          </cell>
          <cell r="U283">
            <v>0</v>
          </cell>
          <cell r="V283">
            <v>35</v>
          </cell>
          <cell r="W283">
            <v>1.75</v>
          </cell>
          <cell r="X283">
            <v>0</v>
          </cell>
          <cell r="Y283">
            <v>0</v>
          </cell>
          <cell r="Z283">
            <v>0</v>
          </cell>
          <cell r="AA283">
            <v>22197.75</v>
          </cell>
        </row>
        <row r="284">
          <cell r="A284" t="str">
            <v>Consolidated Grain &amp; Barge - Soybean Plant</v>
          </cell>
          <cell r="B284">
            <v>37257</v>
          </cell>
          <cell r="C284">
            <v>50934</v>
          </cell>
          <cell r="D284">
            <v>50934</v>
          </cell>
          <cell r="E284" t="str">
            <v>N/A</v>
          </cell>
          <cell r="F284" t="str">
            <v>N/A</v>
          </cell>
          <cell r="G284">
            <v>51772</v>
          </cell>
          <cell r="H284">
            <v>51772</v>
          </cell>
          <cell r="I284" t="str">
            <v>N/A</v>
          </cell>
          <cell r="J284" t="str">
            <v>N/A</v>
          </cell>
          <cell r="K284">
            <v>21019.43</v>
          </cell>
          <cell r="L284">
            <v>0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51772</v>
          </cell>
          <cell r="T284">
            <v>155.32</v>
          </cell>
          <cell r="U284">
            <v>0</v>
          </cell>
          <cell r="V284">
            <v>35</v>
          </cell>
          <cell r="W284">
            <v>1.75</v>
          </cell>
          <cell r="X284">
            <v>0</v>
          </cell>
          <cell r="Y284">
            <v>0</v>
          </cell>
          <cell r="Z284">
            <v>0</v>
          </cell>
          <cell r="AA284">
            <v>21286.5</v>
          </cell>
        </row>
        <row r="285">
          <cell r="A285" t="str">
            <v>Consolidated Grain &amp; Barge - Soybean Plant</v>
          </cell>
          <cell r="B285">
            <v>37288</v>
          </cell>
          <cell r="C285">
            <v>47767</v>
          </cell>
          <cell r="D285">
            <v>47767</v>
          </cell>
          <cell r="E285" t="str">
            <v>N/A</v>
          </cell>
          <cell r="F285" t="str">
            <v>N/A</v>
          </cell>
          <cell r="G285">
            <v>49857</v>
          </cell>
          <cell r="H285">
            <v>49857</v>
          </cell>
          <cell r="I285" t="str">
            <v>N/A</v>
          </cell>
          <cell r="J285" t="str">
            <v>N/A</v>
          </cell>
          <cell r="K285">
            <v>20241.939999999999</v>
          </cell>
          <cell r="L285">
            <v>0</v>
          </cell>
          <cell r="M285">
            <v>75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49857</v>
          </cell>
          <cell r="T285">
            <v>-49.86</v>
          </cell>
          <cell r="U285">
            <v>0</v>
          </cell>
          <cell r="V285">
            <v>35</v>
          </cell>
          <cell r="W285">
            <v>1.75</v>
          </cell>
          <cell r="X285">
            <v>0</v>
          </cell>
          <cell r="Y285">
            <v>0</v>
          </cell>
          <cell r="Z285">
            <v>0</v>
          </cell>
          <cell r="AA285">
            <v>20303.830000000002</v>
          </cell>
        </row>
        <row r="286">
          <cell r="A286" t="str">
            <v>Consolidated Grain &amp; Barge - Soybean Plant</v>
          </cell>
          <cell r="B286">
            <v>37316</v>
          </cell>
          <cell r="C286">
            <v>52088</v>
          </cell>
          <cell r="D286">
            <v>52088</v>
          </cell>
          <cell r="E286" t="str">
            <v>N/A</v>
          </cell>
          <cell r="F286" t="str">
            <v>N/A</v>
          </cell>
          <cell r="G286">
            <v>51407</v>
          </cell>
          <cell r="H286">
            <v>51407</v>
          </cell>
          <cell r="I286" t="str">
            <v>N/A</v>
          </cell>
          <cell r="J286" t="str">
            <v>N/A</v>
          </cell>
          <cell r="K286">
            <v>20871.240000000002</v>
          </cell>
          <cell r="L286">
            <v>0</v>
          </cell>
          <cell r="M286">
            <v>75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51407</v>
          </cell>
          <cell r="T286">
            <v>-51.41</v>
          </cell>
          <cell r="U286">
            <v>0</v>
          </cell>
          <cell r="V286">
            <v>35</v>
          </cell>
          <cell r="W286">
            <v>1.75</v>
          </cell>
          <cell r="X286">
            <v>0</v>
          </cell>
          <cell r="Y286">
            <v>0</v>
          </cell>
          <cell r="Z286">
            <v>0</v>
          </cell>
          <cell r="AA286">
            <v>20931.580000000002</v>
          </cell>
        </row>
        <row r="287">
          <cell r="A287" t="str">
            <v>Consolidated Grain &amp; Barge - Soybean Plant</v>
          </cell>
          <cell r="B287">
            <v>37347</v>
          </cell>
          <cell r="C287">
            <v>47047</v>
          </cell>
          <cell r="D287">
            <v>47047</v>
          </cell>
          <cell r="E287" t="str">
            <v>N/A</v>
          </cell>
          <cell r="F287" t="str">
            <v>N/A</v>
          </cell>
          <cell r="G287">
            <v>48666</v>
          </cell>
          <cell r="H287">
            <v>48666</v>
          </cell>
          <cell r="I287" t="str">
            <v>N/A</v>
          </cell>
          <cell r="J287" t="str">
            <v>N/A</v>
          </cell>
          <cell r="K287">
            <v>19758.400000000001</v>
          </cell>
          <cell r="L287">
            <v>0</v>
          </cell>
          <cell r="M287">
            <v>75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48666</v>
          </cell>
          <cell r="T287">
            <v>-48.67</v>
          </cell>
          <cell r="U287">
            <v>0</v>
          </cell>
          <cell r="V287">
            <v>35</v>
          </cell>
          <cell r="W287">
            <v>1.75</v>
          </cell>
          <cell r="X287">
            <v>0</v>
          </cell>
          <cell r="Y287">
            <v>0</v>
          </cell>
          <cell r="Z287">
            <v>0</v>
          </cell>
          <cell r="AA287">
            <v>19821.48</v>
          </cell>
        </row>
        <row r="288">
          <cell r="A288" t="str">
            <v>Consolidated Grain &amp; Barge - Soybean Plant</v>
          </cell>
          <cell r="B288">
            <v>37377</v>
          </cell>
          <cell r="C288">
            <v>46851</v>
          </cell>
          <cell r="D288">
            <v>46851</v>
          </cell>
          <cell r="E288" t="str">
            <v>N/A</v>
          </cell>
          <cell r="F288" t="str">
            <v>N/A</v>
          </cell>
          <cell r="G288">
            <v>47680</v>
          </cell>
          <cell r="H288">
            <v>47680</v>
          </cell>
          <cell r="I288" t="str">
            <v>N/A</v>
          </cell>
          <cell r="J288" t="str">
            <v>N/A</v>
          </cell>
          <cell r="K288">
            <v>19358.080000000002</v>
          </cell>
          <cell r="L288">
            <v>0</v>
          </cell>
          <cell r="M288">
            <v>75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35</v>
          </cell>
          <cell r="W288">
            <v>1.75</v>
          </cell>
          <cell r="X288">
            <v>0</v>
          </cell>
          <cell r="Y288">
            <v>0</v>
          </cell>
          <cell r="Z288">
            <v>0</v>
          </cell>
          <cell r="AA288">
            <v>19469.830000000002</v>
          </cell>
        </row>
        <row r="289">
          <cell r="A289" t="str">
            <v>Consolidated Grain &amp; Barge - Soybean Plant</v>
          </cell>
          <cell r="B289">
            <v>37408</v>
          </cell>
          <cell r="C289">
            <v>43689</v>
          </cell>
          <cell r="D289">
            <v>43689</v>
          </cell>
          <cell r="E289" t="str">
            <v>N/A</v>
          </cell>
          <cell r="F289" t="str">
            <v>N/A</v>
          </cell>
          <cell r="G289">
            <v>44943</v>
          </cell>
          <cell r="H289">
            <v>44943</v>
          </cell>
          <cell r="I289" t="str">
            <v>N/A</v>
          </cell>
          <cell r="J289" t="str">
            <v>N/A</v>
          </cell>
          <cell r="K289">
            <v>18246.86</v>
          </cell>
          <cell r="L289">
            <v>0</v>
          </cell>
          <cell r="M289">
            <v>75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35</v>
          </cell>
          <cell r="W289">
            <v>1.75</v>
          </cell>
          <cell r="X289">
            <v>0</v>
          </cell>
          <cell r="Y289">
            <v>0</v>
          </cell>
          <cell r="Z289">
            <v>0</v>
          </cell>
          <cell r="AA289">
            <v>18358.61</v>
          </cell>
        </row>
        <row r="290">
          <cell r="A290" t="str">
            <v>Consolidated Grain &amp; Barge - Soybean Plant</v>
          </cell>
          <cell r="B290">
            <v>37438</v>
          </cell>
          <cell r="C290">
            <v>36696</v>
          </cell>
          <cell r="D290">
            <v>36696</v>
          </cell>
          <cell r="E290" t="str">
            <v>N/A</v>
          </cell>
          <cell r="F290" t="str">
            <v>N/A</v>
          </cell>
          <cell r="G290">
            <v>37310</v>
          </cell>
          <cell r="H290">
            <v>37310</v>
          </cell>
          <cell r="I290" t="str">
            <v>N/A</v>
          </cell>
          <cell r="J290" t="str">
            <v>N/A</v>
          </cell>
          <cell r="K290">
            <v>15147.86</v>
          </cell>
          <cell r="L290">
            <v>0</v>
          </cell>
          <cell r="M290">
            <v>75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35</v>
          </cell>
          <cell r="W290">
            <v>1.75</v>
          </cell>
          <cell r="X290">
            <v>0</v>
          </cell>
          <cell r="Y290">
            <v>0</v>
          </cell>
          <cell r="Z290">
            <v>0</v>
          </cell>
          <cell r="AA290">
            <v>15259.61</v>
          </cell>
        </row>
        <row r="291">
          <cell r="A291" t="str">
            <v>CountryMark Cooperative, Inc.</v>
          </cell>
          <cell r="B291">
            <v>37104</v>
          </cell>
          <cell r="C291">
            <v>3669</v>
          </cell>
          <cell r="D291">
            <v>3669</v>
          </cell>
          <cell r="E291" t="str">
            <v>N/A</v>
          </cell>
          <cell r="F291" t="str">
            <v>N/A</v>
          </cell>
          <cell r="G291">
            <v>6000</v>
          </cell>
          <cell r="H291">
            <v>6000</v>
          </cell>
          <cell r="I291" t="str">
            <v>N/A</v>
          </cell>
          <cell r="J291" t="str">
            <v>N/A</v>
          </cell>
          <cell r="K291">
            <v>2436</v>
          </cell>
          <cell r="L291">
            <v>0</v>
          </cell>
          <cell r="M291">
            <v>75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6000</v>
          </cell>
          <cell r="T291">
            <v>18</v>
          </cell>
          <cell r="U291">
            <v>0</v>
          </cell>
          <cell r="V291">
            <v>35</v>
          </cell>
          <cell r="W291">
            <v>1.75</v>
          </cell>
          <cell r="X291">
            <v>0</v>
          </cell>
          <cell r="Y291">
            <v>0</v>
          </cell>
          <cell r="Z291">
            <v>0</v>
          </cell>
          <cell r="AA291">
            <v>2565.75</v>
          </cell>
        </row>
        <row r="292">
          <cell r="A292" t="str">
            <v>CountryMark Cooperative, Inc.</v>
          </cell>
          <cell r="B292">
            <v>37135</v>
          </cell>
          <cell r="C292">
            <v>3600</v>
          </cell>
          <cell r="D292">
            <v>3600</v>
          </cell>
          <cell r="E292" t="str">
            <v>N/A</v>
          </cell>
          <cell r="F292" t="str">
            <v>N/A</v>
          </cell>
          <cell r="G292">
            <v>6000</v>
          </cell>
          <cell r="H292">
            <v>6000</v>
          </cell>
          <cell r="I292" t="str">
            <v>N/A</v>
          </cell>
          <cell r="J292" t="str">
            <v>N/A</v>
          </cell>
          <cell r="K292">
            <v>2436</v>
          </cell>
          <cell r="L292">
            <v>0</v>
          </cell>
          <cell r="M292">
            <v>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6000</v>
          </cell>
          <cell r="T292">
            <v>18</v>
          </cell>
          <cell r="U292">
            <v>0</v>
          </cell>
          <cell r="V292">
            <v>35</v>
          </cell>
          <cell r="W292">
            <v>1.75</v>
          </cell>
          <cell r="X292">
            <v>0</v>
          </cell>
          <cell r="Y292">
            <v>0</v>
          </cell>
          <cell r="Z292">
            <v>0</v>
          </cell>
          <cell r="AA292">
            <v>2565.75</v>
          </cell>
        </row>
        <row r="293">
          <cell r="A293" t="str">
            <v>CountryMark Cooperative, Inc.</v>
          </cell>
          <cell r="B293">
            <v>37165</v>
          </cell>
          <cell r="C293">
            <v>4577</v>
          </cell>
          <cell r="D293">
            <v>4577</v>
          </cell>
          <cell r="E293" t="str">
            <v>N/A</v>
          </cell>
          <cell r="F293" t="str">
            <v>N/A</v>
          </cell>
          <cell r="G293">
            <v>6000</v>
          </cell>
          <cell r="H293">
            <v>6000</v>
          </cell>
          <cell r="I293" t="str">
            <v>N/A</v>
          </cell>
          <cell r="J293" t="str">
            <v>N/A</v>
          </cell>
          <cell r="K293">
            <v>2436</v>
          </cell>
          <cell r="L293">
            <v>0</v>
          </cell>
          <cell r="M293">
            <v>75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6000</v>
          </cell>
          <cell r="T293">
            <v>18</v>
          </cell>
          <cell r="U293">
            <v>0</v>
          </cell>
          <cell r="V293">
            <v>35</v>
          </cell>
          <cell r="W293">
            <v>1.75</v>
          </cell>
          <cell r="X293">
            <v>0</v>
          </cell>
          <cell r="Y293">
            <v>0</v>
          </cell>
          <cell r="Z293">
            <v>0</v>
          </cell>
          <cell r="AA293">
            <v>2565.75</v>
          </cell>
        </row>
        <row r="294">
          <cell r="A294" t="str">
            <v>CountryMark Cooperative, Inc.</v>
          </cell>
          <cell r="B294">
            <v>37196</v>
          </cell>
          <cell r="C294">
            <v>9121</v>
          </cell>
          <cell r="D294">
            <v>9121</v>
          </cell>
          <cell r="E294" t="str">
            <v>N/A</v>
          </cell>
          <cell r="F294" t="str">
            <v>N/A</v>
          </cell>
          <cell r="G294">
            <v>7000</v>
          </cell>
          <cell r="H294">
            <v>7000</v>
          </cell>
          <cell r="I294" t="str">
            <v>N/A</v>
          </cell>
          <cell r="J294" t="str">
            <v>N/A</v>
          </cell>
          <cell r="K294">
            <v>2842</v>
          </cell>
          <cell r="L294">
            <v>0</v>
          </cell>
          <cell r="M294">
            <v>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7000</v>
          </cell>
          <cell r="T294">
            <v>21</v>
          </cell>
          <cell r="U294">
            <v>0</v>
          </cell>
          <cell r="V294">
            <v>35</v>
          </cell>
          <cell r="W294">
            <v>1.75</v>
          </cell>
          <cell r="X294">
            <v>0</v>
          </cell>
          <cell r="Y294">
            <v>0</v>
          </cell>
          <cell r="Z294">
            <v>0</v>
          </cell>
          <cell r="AA294">
            <v>2974.75</v>
          </cell>
        </row>
        <row r="295">
          <cell r="A295" t="str">
            <v>CountryMark Cooperative, Inc.</v>
          </cell>
          <cell r="B295">
            <v>37226</v>
          </cell>
          <cell r="C295">
            <v>33071</v>
          </cell>
          <cell r="D295">
            <v>33071</v>
          </cell>
          <cell r="E295" t="str">
            <v>N/A</v>
          </cell>
          <cell r="F295" t="str">
            <v>N/A</v>
          </cell>
          <cell r="G295">
            <v>25000</v>
          </cell>
          <cell r="H295">
            <v>25000</v>
          </cell>
          <cell r="I295" t="str">
            <v>N/A</v>
          </cell>
          <cell r="J295" t="str">
            <v>N/A</v>
          </cell>
          <cell r="K295">
            <v>10150</v>
          </cell>
          <cell r="L295">
            <v>0</v>
          </cell>
          <cell r="M295">
            <v>75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25000</v>
          </cell>
          <cell r="T295">
            <v>75</v>
          </cell>
          <cell r="U295">
            <v>0</v>
          </cell>
          <cell r="V295">
            <v>35</v>
          </cell>
          <cell r="W295">
            <v>1.75</v>
          </cell>
          <cell r="X295">
            <v>0</v>
          </cell>
          <cell r="Y295">
            <v>0</v>
          </cell>
          <cell r="Z295">
            <v>0</v>
          </cell>
          <cell r="AA295">
            <v>10336.75</v>
          </cell>
        </row>
        <row r="296">
          <cell r="A296" t="str">
            <v>CountryMark Cooperative, Inc.</v>
          </cell>
          <cell r="B296">
            <v>37257</v>
          </cell>
          <cell r="C296">
            <v>7953</v>
          </cell>
          <cell r="D296">
            <v>7953</v>
          </cell>
          <cell r="E296" t="str">
            <v>N/A</v>
          </cell>
          <cell r="F296" t="str">
            <v>N/A</v>
          </cell>
          <cell r="G296">
            <v>8500</v>
          </cell>
          <cell r="H296">
            <v>8500</v>
          </cell>
          <cell r="I296" t="str">
            <v>N/A</v>
          </cell>
          <cell r="J296" t="str">
            <v>N/A</v>
          </cell>
          <cell r="K296">
            <v>3451</v>
          </cell>
          <cell r="L296">
            <v>0</v>
          </cell>
          <cell r="M296">
            <v>75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8500</v>
          </cell>
          <cell r="T296">
            <v>25.5</v>
          </cell>
          <cell r="U296">
            <v>0</v>
          </cell>
          <cell r="V296">
            <v>35</v>
          </cell>
          <cell r="W296">
            <v>1.75</v>
          </cell>
          <cell r="X296">
            <v>0</v>
          </cell>
          <cell r="Y296">
            <v>0</v>
          </cell>
          <cell r="Z296">
            <v>0</v>
          </cell>
          <cell r="AA296">
            <v>3588.25</v>
          </cell>
        </row>
        <row r="297">
          <cell r="A297" t="str">
            <v>CountryMark Cooperative, Inc.</v>
          </cell>
          <cell r="B297">
            <v>37288</v>
          </cell>
          <cell r="C297">
            <v>5112</v>
          </cell>
          <cell r="D297">
            <v>5112</v>
          </cell>
          <cell r="E297" t="str">
            <v>N/A</v>
          </cell>
          <cell r="F297" t="str">
            <v>N/A</v>
          </cell>
          <cell r="G297">
            <v>6000</v>
          </cell>
          <cell r="H297">
            <v>6000</v>
          </cell>
          <cell r="I297" t="str">
            <v>N/A</v>
          </cell>
          <cell r="J297" t="str">
            <v>N/A</v>
          </cell>
          <cell r="K297">
            <v>2436</v>
          </cell>
          <cell r="L297">
            <v>0</v>
          </cell>
          <cell r="M297">
            <v>75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6000</v>
          </cell>
          <cell r="T297">
            <v>-6</v>
          </cell>
          <cell r="U297">
            <v>0</v>
          </cell>
          <cell r="V297">
            <v>35</v>
          </cell>
          <cell r="W297">
            <v>1.75</v>
          </cell>
          <cell r="X297">
            <v>0</v>
          </cell>
          <cell r="Y297">
            <v>0</v>
          </cell>
          <cell r="Z297">
            <v>0</v>
          </cell>
          <cell r="AA297">
            <v>2541.75</v>
          </cell>
        </row>
        <row r="298">
          <cell r="A298" t="str">
            <v>CountryMark Cooperative, Inc.</v>
          </cell>
          <cell r="B298">
            <v>37316</v>
          </cell>
          <cell r="C298">
            <v>5635</v>
          </cell>
          <cell r="D298">
            <v>5635</v>
          </cell>
          <cell r="E298" t="str">
            <v>N/A</v>
          </cell>
          <cell r="F298" t="str">
            <v>N/A</v>
          </cell>
          <cell r="G298">
            <v>6014</v>
          </cell>
          <cell r="H298">
            <v>6014</v>
          </cell>
          <cell r="I298" t="str">
            <v>N/A</v>
          </cell>
          <cell r="J298" t="str">
            <v>N/A</v>
          </cell>
          <cell r="K298">
            <v>2441.6799999999998</v>
          </cell>
          <cell r="L298">
            <v>0</v>
          </cell>
          <cell r="M298">
            <v>75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6014</v>
          </cell>
          <cell r="T298">
            <v>-6.01</v>
          </cell>
          <cell r="U298">
            <v>0</v>
          </cell>
          <cell r="V298">
            <v>35</v>
          </cell>
          <cell r="W298">
            <v>1.75</v>
          </cell>
          <cell r="X298">
            <v>0</v>
          </cell>
          <cell r="Y298">
            <v>0</v>
          </cell>
          <cell r="Z298">
            <v>0</v>
          </cell>
          <cell r="AA298">
            <v>2547.42</v>
          </cell>
        </row>
        <row r="299">
          <cell r="A299" t="str">
            <v>CountryMark Cooperative, Inc.</v>
          </cell>
          <cell r="B299">
            <v>37347</v>
          </cell>
          <cell r="C299">
            <v>5934</v>
          </cell>
          <cell r="D299">
            <v>5934</v>
          </cell>
          <cell r="E299" t="str">
            <v>N/A</v>
          </cell>
          <cell r="F299" t="str">
            <v>N/A</v>
          </cell>
          <cell r="G299">
            <v>5223</v>
          </cell>
          <cell r="H299">
            <v>5223</v>
          </cell>
          <cell r="I299" t="str">
            <v>N/A</v>
          </cell>
          <cell r="J299" t="str">
            <v>N/A</v>
          </cell>
          <cell r="K299">
            <v>2120.54</v>
          </cell>
          <cell r="L299">
            <v>0</v>
          </cell>
          <cell r="M299">
            <v>75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5223</v>
          </cell>
          <cell r="T299">
            <v>-5.22</v>
          </cell>
          <cell r="U299">
            <v>0</v>
          </cell>
          <cell r="V299">
            <v>35</v>
          </cell>
          <cell r="W299">
            <v>1.75</v>
          </cell>
          <cell r="X299">
            <v>0</v>
          </cell>
          <cell r="Y299">
            <v>0</v>
          </cell>
          <cell r="Z299">
            <v>0</v>
          </cell>
          <cell r="AA299">
            <v>2227.0700000000002</v>
          </cell>
        </row>
        <row r="300">
          <cell r="A300" t="str">
            <v>CountryMark Cooperative, Inc.</v>
          </cell>
          <cell r="B300">
            <v>37377</v>
          </cell>
          <cell r="C300">
            <v>6592</v>
          </cell>
          <cell r="D300">
            <v>6592</v>
          </cell>
          <cell r="E300" t="str">
            <v>N/A</v>
          </cell>
          <cell r="F300" t="str">
            <v>N/A</v>
          </cell>
          <cell r="G300">
            <v>7058</v>
          </cell>
          <cell r="H300">
            <v>7058</v>
          </cell>
          <cell r="I300" t="str">
            <v>N/A</v>
          </cell>
          <cell r="J300" t="str">
            <v>N/A</v>
          </cell>
          <cell r="K300">
            <v>2865.55</v>
          </cell>
          <cell r="L300">
            <v>0</v>
          </cell>
          <cell r="M300">
            <v>75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35</v>
          </cell>
          <cell r="W300">
            <v>1.75</v>
          </cell>
          <cell r="X300">
            <v>0</v>
          </cell>
          <cell r="Y300">
            <v>0</v>
          </cell>
          <cell r="Z300">
            <v>0</v>
          </cell>
          <cell r="AA300">
            <v>2977.3</v>
          </cell>
        </row>
        <row r="301">
          <cell r="A301" t="str">
            <v>CountryMark Cooperative, Inc.</v>
          </cell>
          <cell r="B301">
            <v>37408</v>
          </cell>
          <cell r="C301">
            <v>8139</v>
          </cell>
          <cell r="D301">
            <v>8139</v>
          </cell>
          <cell r="E301" t="str">
            <v>N/A</v>
          </cell>
          <cell r="F301" t="str">
            <v>N/A</v>
          </cell>
          <cell r="G301">
            <v>8507</v>
          </cell>
          <cell r="H301">
            <v>8507</v>
          </cell>
          <cell r="I301" t="str">
            <v>N/A</v>
          </cell>
          <cell r="J301" t="str">
            <v>N/A</v>
          </cell>
          <cell r="K301">
            <v>3453.84</v>
          </cell>
          <cell r="L301">
            <v>0</v>
          </cell>
          <cell r="M301">
            <v>75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35</v>
          </cell>
          <cell r="W301">
            <v>1.75</v>
          </cell>
          <cell r="X301">
            <v>0</v>
          </cell>
          <cell r="Y301">
            <v>0</v>
          </cell>
          <cell r="Z301">
            <v>0</v>
          </cell>
          <cell r="AA301">
            <v>3565.59</v>
          </cell>
        </row>
        <row r="302">
          <cell r="A302" t="str">
            <v>CountryMark Cooperative, Inc.</v>
          </cell>
          <cell r="B302">
            <v>37438</v>
          </cell>
          <cell r="C302">
            <v>5302</v>
          </cell>
          <cell r="D302">
            <v>5302</v>
          </cell>
          <cell r="E302" t="str">
            <v>N/A</v>
          </cell>
          <cell r="F302" t="str">
            <v>N/A</v>
          </cell>
          <cell r="G302">
            <v>5170</v>
          </cell>
          <cell r="H302">
            <v>5170</v>
          </cell>
          <cell r="I302" t="str">
            <v>N/A</v>
          </cell>
          <cell r="J302" t="str">
            <v>N/A</v>
          </cell>
          <cell r="K302">
            <v>2099.02</v>
          </cell>
          <cell r="L302">
            <v>0</v>
          </cell>
          <cell r="M302">
            <v>75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35</v>
          </cell>
          <cell r="W302">
            <v>1.75</v>
          </cell>
          <cell r="X302">
            <v>0</v>
          </cell>
          <cell r="Y302">
            <v>0</v>
          </cell>
          <cell r="Z302">
            <v>0</v>
          </cell>
          <cell r="AA302">
            <v>2210.77</v>
          </cell>
        </row>
        <row r="303">
          <cell r="A303" t="str">
            <v>Deaconess Hospital, Inc.</v>
          </cell>
          <cell r="B303">
            <v>37104</v>
          </cell>
          <cell r="C303">
            <v>8338</v>
          </cell>
          <cell r="D303">
            <v>8338</v>
          </cell>
          <cell r="E303" t="str">
            <v>N/A</v>
          </cell>
          <cell r="F303" t="str">
            <v>N/A</v>
          </cell>
          <cell r="G303">
            <v>7708</v>
          </cell>
          <cell r="H303">
            <v>7708</v>
          </cell>
          <cell r="I303" t="str">
            <v>N/A</v>
          </cell>
          <cell r="J303" t="str">
            <v>N/A</v>
          </cell>
          <cell r="K303">
            <v>3129.45</v>
          </cell>
          <cell r="L303">
            <v>0</v>
          </cell>
          <cell r="M303">
            <v>75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7708</v>
          </cell>
          <cell r="T303">
            <v>23.12</v>
          </cell>
          <cell r="U303">
            <v>0</v>
          </cell>
          <cell r="V303">
            <v>35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3262.57</v>
          </cell>
        </row>
        <row r="304">
          <cell r="A304" t="str">
            <v>Deaconess Hospital, Inc.</v>
          </cell>
          <cell r="B304">
            <v>37135</v>
          </cell>
          <cell r="C304">
            <v>8711</v>
          </cell>
          <cell r="D304">
            <v>8711</v>
          </cell>
          <cell r="E304" t="str">
            <v>N/A</v>
          </cell>
          <cell r="F304" t="str">
            <v>N/A</v>
          </cell>
          <cell r="G304">
            <v>9705</v>
          </cell>
          <cell r="H304">
            <v>9705</v>
          </cell>
          <cell r="I304" t="str">
            <v>N/A</v>
          </cell>
          <cell r="J304" t="str">
            <v>N/A</v>
          </cell>
          <cell r="K304">
            <v>3940.23</v>
          </cell>
          <cell r="L304">
            <v>0</v>
          </cell>
          <cell r="M304">
            <v>75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9705</v>
          </cell>
          <cell r="T304">
            <v>29.11</v>
          </cell>
          <cell r="U304">
            <v>0</v>
          </cell>
          <cell r="V304">
            <v>35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4079.34</v>
          </cell>
        </row>
        <row r="305">
          <cell r="A305" t="str">
            <v>Deaconess Hospital, Inc.</v>
          </cell>
          <cell r="B305">
            <v>37165</v>
          </cell>
          <cell r="C305">
            <v>11804</v>
          </cell>
          <cell r="D305">
            <v>11804</v>
          </cell>
          <cell r="E305" t="str">
            <v>N/A</v>
          </cell>
          <cell r="F305" t="str">
            <v>N/A</v>
          </cell>
          <cell r="G305">
            <v>11996</v>
          </cell>
          <cell r="H305">
            <v>11996</v>
          </cell>
          <cell r="I305" t="str">
            <v>N/A</v>
          </cell>
          <cell r="J305" t="str">
            <v>N/A</v>
          </cell>
          <cell r="K305">
            <v>4870.38</v>
          </cell>
          <cell r="L305">
            <v>0</v>
          </cell>
          <cell r="M305">
            <v>75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11996</v>
          </cell>
          <cell r="T305">
            <v>35.99</v>
          </cell>
          <cell r="U305">
            <v>0</v>
          </cell>
          <cell r="V305">
            <v>35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5016.37</v>
          </cell>
        </row>
        <row r="306">
          <cell r="A306" t="str">
            <v>Deaconess Hospital, Inc.</v>
          </cell>
          <cell r="B306">
            <v>37196</v>
          </cell>
          <cell r="C306">
            <v>13434</v>
          </cell>
          <cell r="D306">
            <v>13434</v>
          </cell>
          <cell r="E306" t="str">
            <v>N/A</v>
          </cell>
          <cell r="F306" t="str">
            <v>N/A</v>
          </cell>
          <cell r="G306">
            <v>14637</v>
          </cell>
          <cell r="H306">
            <v>14637</v>
          </cell>
          <cell r="I306" t="str">
            <v>N/A</v>
          </cell>
          <cell r="J306" t="str">
            <v>N/A</v>
          </cell>
          <cell r="K306">
            <v>5942.62</v>
          </cell>
          <cell r="L306">
            <v>0</v>
          </cell>
          <cell r="M306">
            <v>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14637</v>
          </cell>
          <cell r="T306">
            <v>43.91</v>
          </cell>
          <cell r="U306">
            <v>0</v>
          </cell>
          <cell r="V306">
            <v>35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6096.53</v>
          </cell>
        </row>
        <row r="307">
          <cell r="A307" t="str">
            <v>Deaconess Hospital, Inc.</v>
          </cell>
          <cell r="B307">
            <v>37226</v>
          </cell>
          <cell r="C307">
            <v>16609</v>
          </cell>
          <cell r="D307">
            <v>16609</v>
          </cell>
          <cell r="E307" t="str">
            <v>N/A</v>
          </cell>
          <cell r="F307" t="str">
            <v>N/A</v>
          </cell>
          <cell r="G307">
            <v>14381</v>
          </cell>
          <cell r="H307">
            <v>14381</v>
          </cell>
          <cell r="I307" t="str">
            <v>N/A</v>
          </cell>
          <cell r="J307" t="str">
            <v>N/A</v>
          </cell>
          <cell r="K307">
            <v>5838.69</v>
          </cell>
          <cell r="L307">
            <v>0</v>
          </cell>
          <cell r="M307">
            <v>75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14381</v>
          </cell>
          <cell r="T307">
            <v>43.14</v>
          </cell>
          <cell r="U307">
            <v>0</v>
          </cell>
          <cell r="V307">
            <v>35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5991.83</v>
          </cell>
        </row>
        <row r="308">
          <cell r="A308" t="str">
            <v>Deaconess Hospital, Inc.</v>
          </cell>
          <cell r="B308">
            <v>37257</v>
          </cell>
          <cell r="C308">
            <v>17728</v>
          </cell>
          <cell r="D308">
            <v>17728</v>
          </cell>
          <cell r="E308" t="str">
            <v>N/A</v>
          </cell>
          <cell r="F308" t="str">
            <v>N/A</v>
          </cell>
          <cell r="G308">
            <v>16860</v>
          </cell>
          <cell r="H308">
            <v>16860</v>
          </cell>
          <cell r="I308" t="str">
            <v>N/A</v>
          </cell>
          <cell r="J308" t="str">
            <v>N/A</v>
          </cell>
          <cell r="K308">
            <v>6845.16</v>
          </cell>
          <cell r="L308">
            <v>0</v>
          </cell>
          <cell r="M308">
            <v>75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16860</v>
          </cell>
          <cell r="T308">
            <v>50.58</v>
          </cell>
          <cell r="U308">
            <v>0</v>
          </cell>
          <cell r="V308">
            <v>35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7005.74</v>
          </cell>
        </row>
        <row r="309">
          <cell r="A309" t="str">
            <v>Deaconess Hospital, Inc.</v>
          </cell>
          <cell r="B309">
            <v>37288</v>
          </cell>
          <cell r="C309">
            <v>16818</v>
          </cell>
          <cell r="D309">
            <v>16818</v>
          </cell>
          <cell r="E309" t="str">
            <v>N/A</v>
          </cell>
          <cell r="F309" t="str">
            <v>N/A</v>
          </cell>
          <cell r="G309">
            <v>18396</v>
          </cell>
          <cell r="H309">
            <v>18396</v>
          </cell>
          <cell r="I309" t="str">
            <v>N/A</v>
          </cell>
          <cell r="J309" t="str">
            <v>N/A</v>
          </cell>
          <cell r="K309">
            <v>7468.78</v>
          </cell>
          <cell r="L309">
            <v>0</v>
          </cell>
          <cell r="M309">
            <v>75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18396</v>
          </cell>
          <cell r="T309">
            <v>-18.399999999999999</v>
          </cell>
          <cell r="U309">
            <v>0</v>
          </cell>
          <cell r="V309">
            <v>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7560.38</v>
          </cell>
        </row>
        <row r="310">
          <cell r="A310" t="str">
            <v>Deaconess Hospital, Inc.</v>
          </cell>
          <cell r="B310">
            <v>37316</v>
          </cell>
          <cell r="C310">
            <v>16917</v>
          </cell>
          <cell r="D310">
            <v>16917</v>
          </cell>
          <cell r="E310" t="str">
            <v>N/A</v>
          </cell>
          <cell r="F310" t="str">
            <v>N/A</v>
          </cell>
          <cell r="G310">
            <v>17515</v>
          </cell>
          <cell r="H310">
            <v>17515</v>
          </cell>
          <cell r="I310" t="str">
            <v>N/A</v>
          </cell>
          <cell r="J310" t="str">
            <v>N/A</v>
          </cell>
          <cell r="K310">
            <v>7111.09</v>
          </cell>
          <cell r="L310">
            <v>0</v>
          </cell>
          <cell r="M310">
            <v>75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17515</v>
          </cell>
          <cell r="T310">
            <v>-17.52</v>
          </cell>
          <cell r="U310">
            <v>0</v>
          </cell>
          <cell r="V310">
            <v>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7203.57</v>
          </cell>
        </row>
        <row r="311">
          <cell r="A311" t="str">
            <v>Deaconess Hospital, Inc.</v>
          </cell>
          <cell r="B311">
            <v>37347</v>
          </cell>
          <cell r="C311">
            <v>11916</v>
          </cell>
          <cell r="D311">
            <v>11916</v>
          </cell>
          <cell r="E311" t="str">
            <v>N/A</v>
          </cell>
          <cell r="F311" t="str">
            <v>N/A</v>
          </cell>
          <cell r="G311">
            <v>12500</v>
          </cell>
          <cell r="H311">
            <v>12500</v>
          </cell>
          <cell r="I311" t="str">
            <v>N/A</v>
          </cell>
          <cell r="J311" t="str">
            <v>N/A</v>
          </cell>
          <cell r="K311">
            <v>5075</v>
          </cell>
          <cell r="L311">
            <v>0</v>
          </cell>
          <cell r="M311">
            <v>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12500</v>
          </cell>
          <cell r="T311">
            <v>-12.5</v>
          </cell>
          <cell r="U311">
            <v>0</v>
          </cell>
          <cell r="V311">
            <v>35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5172.5</v>
          </cell>
        </row>
        <row r="312">
          <cell r="A312" t="str">
            <v>Deaconess Hospital, Inc.</v>
          </cell>
          <cell r="B312">
            <v>37377</v>
          </cell>
          <cell r="C312">
            <v>10990</v>
          </cell>
          <cell r="D312">
            <v>10990</v>
          </cell>
          <cell r="E312" t="str">
            <v>N/A</v>
          </cell>
          <cell r="F312" t="str">
            <v>N/A</v>
          </cell>
          <cell r="G312">
            <v>11100</v>
          </cell>
          <cell r="H312">
            <v>11100</v>
          </cell>
          <cell r="I312" t="str">
            <v>N/A</v>
          </cell>
          <cell r="J312" t="str">
            <v>N/A</v>
          </cell>
          <cell r="K312">
            <v>4506.6000000000004</v>
          </cell>
          <cell r="L312">
            <v>0</v>
          </cell>
          <cell r="M312">
            <v>75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4616.6000000000004</v>
          </cell>
        </row>
        <row r="313">
          <cell r="A313" t="str">
            <v>Deaconess Hospital, Inc.</v>
          </cell>
          <cell r="B313">
            <v>37408</v>
          </cell>
          <cell r="C313">
            <v>8541</v>
          </cell>
          <cell r="D313">
            <v>8541</v>
          </cell>
          <cell r="E313" t="str">
            <v>N/A</v>
          </cell>
          <cell r="F313" t="str">
            <v>N/A</v>
          </cell>
          <cell r="G313">
            <v>9700</v>
          </cell>
          <cell r="H313">
            <v>9700</v>
          </cell>
          <cell r="I313" t="str">
            <v>N/A</v>
          </cell>
          <cell r="J313" t="str">
            <v>N/A</v>
          </cell>
          <cell r="K313">
            <v>3938.2</v>
          </cell>
          <cell r="L313">
            <v>0</v>
          </cell>
          <cell r="M313">
            <v>75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4048.2</v>
          </cell>
        </row>
        <row r="314">
          <cell r="A314" t="str">
            <v>Deaconess Hospital, Inc.</v>
          </cell>
          <cell r="B314">
            <v>37438</v>
          </cell>
          <cell r="C314">
            <v>8172</v>
          </cell>
          <cell r="D314">
            <v>8172</v>
          </cell>
          <cell r="E314" t="str">
            <v>N/A</v>
          </cell>
          <cell r="F314" t="str">
            <v>N/A</v>
          </cell>
          <cell r="G314">
            <v>8700</v>
          </cell>
          <cell r="H314">
            <v>8700</v>
          </cell>
          <cell r="I314" t="str">
            <v>N/A</v>
          </cell>
          <cell r="J314" t="str">
            <v>N/A</v>
          </cell>
          <cell r="K314">
            <v>3532.2</v>
          </cell>
          <cell r="L314">
            <v>0</v>
          </cell>
          <cell r="M314">
            <v>75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35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3642.2</v>
          </cell>
        </row>
        <row r="315">
          <cell r="A315" t="str">
            <v>E &amp; B Paving</v>
          </cell>
          <cell r="B315">
            <v>37104</v>
          </cell>
          <cell r="C315">
            <v>396</v>
          </cell>
          <cell r="D315">
            <v>396</v>
          </cell>
          <cell r="E315" t="str">
            <v>N/A</v>
          </cell>
          <cell r="F315" t="str">
            <v>N/A</v>
          </cell>
          <cell r="G315">
            <v>9000</v>
          </cell>
          <cell r="H315">
            <v>9000</v>
          </cell>
          <cell r="I315" t="str">
            <v>N/A</v>
          </cell>
          <cell r="J315" t="str">
            <v>N/A</v>
          </cell>
          <cell r="K315">
            <v>3654</v>
          </cell>
          <cell r="L315">
            <v>0</v>
          </cell>
          <cell r="M315">
            <v>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27</v>
          </cell>
          <cell r="U315">
            <v>0</v>
          </cell>
          <cell r="V315">
            <v>35</v>
          </cell>
          <cell r="W315">
            <v>1.75</v>
          </cell>
          <cell r="X315">
            <v>0</v>
          </cell>
          <cell r="Y315">
            <v>0</v>
          </cell>
          <cell r="Z315">
            <v>0</v>
          </cell>
          <cell r="AA315">
            <v>3792.75</v>
          </cell>
        </row>
        <row r="316">
          <cell r="A316" t="str">
            <v>E &amp; B Paving</v>
          </cell>
          <cell r="B316">
            <v>37135</v>
          </cell>
          <cell r="C316">
            <v>778</v>
          </cell>
          <cell r="D316">
            <v>778</v>
          </cell>
          <cell r="E316" t="str">
            <v>N/A</v>
          </cell>
          <cell r="F316" t="str">
            <v>N/A</v>
          </cell>
          <cell r="G316">
            <v>3500</v>
          </cell>
          <cell r="H316">
            <v>3500</v>
          </cell>
          <cell r="I316" t="str">
            <v>N/A</v>
          </cell>
          <cell r="J316" t="str">
            <v>N/A</v>
          </cell>
          <cell r="K316">
            <v>1421</v>
          </cell>
          <cell r="L316">
            <v>0</v>
          </cell>
          <cell r="M316">
            <v>75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3500</v>
          </cell>
          <cell r="T316">
            <v>10.5</v>
          </cell>
          <cell r="U316">
            <v>0</v>
          </cell>
          <cell r="V316">
            <v>35</v>
          </cell>
          <cell r="W316">
            <v>1.75</v>
          </cell>
          <cell r="X316">
            <v>0</v>
          </cell>
          <cell r="Y316">
            <v>0</v>
          </cell>
          <cell r="Z316">
            <v>0</v>
          </cell>
          <cell r="AA316">
            <v>1543.25</v>
          </cell>
        </row>
        <row r="317">
          <cell r="A317" t="str">
            <v>E &amp; B Paving</v>
          </cell>
          <cell r="B317">
            <v>37165</v>
          </cell>
          <cell r="C317">
            <v>506</v>
          </cell>
          <cell r="D317">
            <v>506</v>
          </cell>
          <cell r="E317" t="str">
            <v>N/A</v>
          </cell>
          <cell r="F317" t="str">
            <v>N/A</v>
          </cell>
          <cell r="G317">
            <v>3000</v>
          </cell>
          <cell r="H317">
            <v>3000</v>
          </cell>
          <cell r="I317" t="str">
            <v>N/A</v>
          </cell>
          <cell r="J317" t="str">
            <v>N/A</v>
          </cell>
          <cell r="K317">
            <v>1218</v>
          </cell>
          <cell r="L317">
            <v>0</v>
          </cell>
          <cell r="M317">
            <v>75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3000</v>
          </cell>
          <cell r="T317">
            <v>9</v>
          </cell>
          <cell r="U317">
            <v>0</v>
          </cell>
          <cell r="V317">
            <v>35</v>
          </cell>
          <cell r="W317">
            <v>1.75</v>
          </cell>
          <cell r="X317">
            <v>0</v>
          </cell>
          <cell r="Y317">
            <v>0</v>
          </cell>
          <cell r="Z317">
            <v>0</v>
          </cell>
          <cell r="AA317">
            <v>1338.75</v>
          </cell>
        </row>
        <row r="318">
          <cell r="A318" t="str">
            <v>E &amp; B Paving</v>
          </cell>
          <cell r="B318">
            <v>37196</v>
          </cell>
          <cell r="C318">
            <v>307</v>
          </cell>
          <cell r="D318">
            <v>307</v>
          </cell>
          <cell r="E318" t="str">
            <v>N/A</v>
          </cell>
          <cell r="F318" t="str">
            <v>N/A</v>
          </cell>
          <cell r="G318">
            <v>1500</v>
          </cell>
          <cell r="H318">
            <v>1500</v>
          </cell>
          <cell r="I318" t="str">
            <v>N/A</v>
          </cell>
          <cell r="J318" t="str">
            <v>N/A</v>
          </cell>
          <cell r="K318">
            <v>609</v>
          </cell>
          <cell r="L318">
            <v>0</v>
          </cell>
          <cell r="M318">
            <v>75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1500</v>
          </cell>
          <cell r="T318">
            <v>4.5</v>
          </cell>
          <cell r="U318">
            <v>0</v>
          </cell>
          <cell r="V318">
            <v>35</v>
          </cell>
          <cell r="W318">
            <v>1.75</v>
          </cell>
          <cell r="X318">
            <v>0</v>
          </cell>
          <cell r="Y318">
            <v>0</v>
          </cell>
          <cell r="Z318">
            <v>0</v>
          </cell>
          <cell r="AA318">
            <v>725.25</v>
          </cell>
        </row>
        <row r="319">
          <cell r="A319" t="str">
            <v>E &amp; B Paving</v>
          </cell>
          <cell r="B319">
            <v>37226</v>
          </cell>
          <cell r="C319">
            <v>73</v>
          </cell>
          <cell r="D319">
            <v>73</v>
          </cell>
          <cell r="E319" t="str">
            <v>N/A</v>
          </cell>
          <cell r="F319" t="str">
            <v>N/A</v>
          </cell>
          <cell r="G319">
            <v>1500</v>
          </cell>
          <cell r="H319">
            <v>1500</v>
          </cell>
          <cell r="I319" t="str">
            <v>N/A</v>
          </cell>
          <cell r="J319" t="str">
            <v>N/A</v>
          </cell>
          <cell r="K319">
            <v>609</v>
          </cell>
          <cell r="L319">
            <v>0</v>
          </cell>
          <cell r="M319">
            <v>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1500</v>
          </cell>
          <cell r="T319">
            <v>4.5</v>
          </cell>
          <cell r="U319">
            <v>0</v>
          </cell>
          <cell r="V319">
            <v>35</v>
          </cell>
          <cell r="W319">
            <v>1.75</v>
          </cell>
          <cell r="X319">
            <v>0</v>
          </cell>
          <cell r="Y319">
            <v>0</v>
          </cell>
          <cell r="Z319">
            <v>0</v>
          </cell>
          <cell r="AA319">
            <v>725.25</v>
          </cell>
        </row>
        <row r="320">
          <cell r="A320" t="str">
            <v>E &amp; B Paving</v>
          </cell>
          <cell r="B320">
            <v>37257</v>
          </cell>
          <cell r="C320">
            <v>0</v>
          </cell>
          <cell r="D320">
            <v>0</v>
          </cell>
          <cell r="E320" t="str">
            <v>N/A</v>
          </cell>
          <cell r="F320" t="str">
            <v>N/A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>
            <v>0</v>
          </cell>
          <cell r="L320">
            <v>0</v>
          </cell>
          <cell r="M320">
            <v>75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35</v>
          </cell>
          <cell r="W320">
            <v>1.75</v>
          </cell>
          <cell r="X320">
            <v>0</v>
          </cell>
          <cell r="Y320">
            <v>0</v>
          </cell>
          <cell r="Z320">
            <v>0</v>
          </cell>
          <cell r="AA320">
            <v>111.75</v>
          </cell>
        </row>
        <row r="321">
          <cell r="A321" t="str">
            <v>E &amp; B Paving</v>
          </cell>
          <cell r="B321">
            <v>37288</v>
          </cell>
          <cell r="C321">
            <v>3</v>
          </cell>
          <cell r="D321">
            <v>3</v>
          </cell>
          <cell r="E321" t="str">
            <v>N/A</v>
          </cell>
          <cell r="F321" t="str">
            <v>N/A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>
            <v>0</v>
          </cell>
          <cell r="L321">
            <v>0</v>
          </cell>
          <cell r="M321">
            <v>75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35</v>
          </cell>
          <cell r="W321">
            <v>1.75</v>
          </cell>
          <cell r="X321">
            <v>0</v>
          </cell>
          <cell r="Y321">
            <v>0</v>
          </cell>
          <cell r="Z321">
            <v>0</v>
          </cell>
          <cell r="AA321">
            <v>111.75</v>
          </cell>
        </row>
        <row r="322">
          <cell r="A322" t="str">
            <v>E &amp; B Paving</v>
          </cell>
          <cell r="B322">
            <v>37316</v>
          </cell>
          <cell r="C322">
            <v>378</v>
          </cell>
          <cell r="D322">
            <v>378</v>
          </cell>
          <cell r="E322" t="str">
            <v>N/A</v>
          </cell>
          <cell r="F322" t="str">
            <v>N/A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>
            <v>0</v>
          </cell>
          <cell r="L322">
            <v>0</v>
          </cell>
          <cell r="M322">
            <v>75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35</v>
          </cell>
          <cell r="W322">
            <v>1.75</v>
          </cell>
          <cell r="X322">
            <v>0</v>
          </cell>
          <cell r="Y322">
            <v>0</v>
          </cell>
          <cell r="Z322">
            <v>0</v>
          </cell>
          <cell r="AA322">
            <v>111.75</v>
          </cell>
        </row>
        <row r="323">
          <cell r="A323" t="str">
            <v>E &amp; B Paving</v>
          </cell>
          <cell r="B323">
            <v>37347</v>
          </cell>
          <cell r="C323">
            <v>553</v>
          </cell>
          <cell r="D323">
            <v>553</v>
          </cell>
          <cell r="E323" t="str">
            <v>N/A</v>
          </cell>
          <cell r="F323" t="str">
            <v>N/A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>
            <v>0</v>
          </cell>
          <cell r="L323">
            <v>0</v>
          </cell>
          <cell r="M323">
            <v>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35</v>
          </cell>
          <cell r="W323">
            <v>1.75</v>
          </cell>
          <cell r="X323">
            <v>0</v>
          </cell>
          <cell r="Y323">
            <v>0</v>
          </cell>
          <cell r="Z323">
            <v>0</v>
          </cell>
          <cell r="AA323">
            <v>111.75</v>
          </cell>
        </row>
        <row r="324">
          <cell r="A324" t="str">
            <v>E &amp; B Paving</v>
          </cell>
          <cell r="B324">
            <v>37377</v>
          </cell>
          <cell r="C324">
            <v>447</v>
          </cell>
          <cell r="D324">
            <v>447</v>
          </cell>
          <cell r="E324" t="str">
            <v>N/A</v>
          </cell>
          <cell r="F324" t="str">
            <v>N/A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>
            <v>0</v>
          </cell>
          <cell r="L324">
            <v>0</v>
          </cell>
          <cell r="M324">
            <v>75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35</v>
          </cell>
          <cell r="W324">
            <v>1.75</v>
          </cell>
          <cell r="X324">
            <v>0</v>
          </cell>
          <cell r="Y324">
            <v>0</v>
          </cell>
          <cell r="Z324">
            <v>0</v>
          </cell>
          <cell r="AA324">
            <v>111.75</v>
          </cell>
        </row>
        <row r="325">
          <cell r="A325" t="str">
            <v>E &amp; B Paving</v>
          </cell>
          <cell r="B325">
            <v>37408</v>
          </cell>
          <cell r="C325">
            <v>10047</v>
          </cell>
          <cell r="D325">
            <v>10047</v>
          </cell>
          <cell r="E325" t="str">
            <v>N/A</v>
          </cell>
          <cell r="F325" t="str">
            <v>N/A</v>
          </cell>
          <cell r="G325">
            <v>10250</v>
          </cell>
          <cell r="H325">
            <v>10250</v>
          </cell>
          <cell r="I325" t="str">
            <v>N/A</v>
          </cell>
          <cell r="J325" t="str">
            <v>N/A</v>
          </cell>
          <cell r="K325">
            <v>4161.5</v>
          </cell>
          <cell r="L325">
            <v>0</v>
          </cell>
          <cell r="M325">
            <v>75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35</v>
          </cell>
          <cell r="W325">
            <v>1.75</v>
          </cell>
          <cell r="X325">
            <v>0</v>
          </cell>
          <cell r="Y325">
            <v>0</v>
          </cell>
          <cell r="Z325">
            <v>0</v>
          </cell>
          <cell r="AA325">
            <v>4273.25</v>
          </cell>
        </row>
        <row r="326">
          <cell r="A326" t="str">
            <v>E &amp; B Paving</v>
          </cell>
          <cell r="B326">
            <v>37438</v>
          </cell>
          <cell r="C326">
            <v>4298</v>
          </cell>
          <cell r="D326">
            <v>4298</v>
          </cell>
          <cell r="E326" t="str">
            <v>N/A</v>
          </cell>
          <cell r="F326" t="str">
            <v>N/A</v>
          </cell>
          <cell r="G326">
            <v>7500</v>
          </cell>
          <cell r="H326">
            <v>7500</v>
          </cell>
          <cell r="I326" t="str">
            <v>N/A</v>
          </cell>
          <cell r="J326" t="str">
            <v>N/A</v>
          </cell>
          <cell r="K326">
            <v>3045</v>
          </cell>
          <cell r="L326">
            <v>0</v>
          </cell>
          <cell r="M326">
            <v>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</v>
          </cell>
          <cell r="W326">
            <v>1.75</v>
          </cell>
          <cell r="X326">
            <v>0</v>
          </cell>
          <cell r="Y326">
            <v>0</v>
          </cell>
          <cell r="Z326">
            <v>0</v>
          </cell>
          <cell r="AA326">
            <v>3156.75</v>
          </cell>
        </row>
        <row r="327">
          <cell r="A327" t="str">
            <v>Evansville State Hospital</v>
          </cell>
          <cell r="B327">
            <v>37104</v>
          </cell>
          <cell r="C327">
            <v>5931</v>
          </cell>
          <cell r="D327">
            <v>5931</v>
          </cell>
          <cell r="E327" t="str">
            <v>N/A</v>
          </cell>
          <cell r="F327" t="str">
            <v>N/A</v>
          </cell>
          <cell r="G327">
            <v>5890</v>
          </cell>
          <cell r="H327">
            <v>5890</v>
          </cell>
          <cell r="I327" t="str">
            <v>N/A</v>
          </cell>
          <cell r="J327" t="str">
            <v>N/A</v>
          </cell>
          <cell r="K327">
            <v>2391.34</v>
          </cell>
          <cell r="L327">
            <v>0</v>
          </cell>
          <cell r="M327">
            <v>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5890</v>
          </cell>
          <cell r="T327">
            <v>17.670000000000002</v>
          </cell>
          <cell r="U327">
            <v>0</v>
          </cell>
          <cell r="V327">
            <v>35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2519.0100000000002</v>
          </cell>
        </row>
        <row r="328">
          <cell r="A328" t="str">
            <v>Evansville State Hospital</v>
          </cell>
          <cell r="B328">
            <v>37135</v>
          </cell>
          <cell r="C328">
            <v>5757</v>
          </cell>
          <cell r="D328">
            <v>5757</v>
          </cell>
          <cell r="E328" t="str">
            <v>N/A</v>
          </cell>
          <cell r="F328" t="str">
            <v>N/A</v>
          </cell>
          <cell r="G328">
            <v>5880</v>
          </cell>
          <cell r="H328">
            <v>5880</v>
          </cell>
          <cell r="I328" t="str">
            <v>N/A</v>
          </cell>
          <cell r="J328" t="str">
            <v>N/A</v>
          </cell>
          <cell r="K328">
            <v>2387.2800000000002</v>
          </cell>
          <cell r="L328">
            <v>0</v>
          </cell>
          <cell r="M328">
            <v>75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5880</v>
          </cell>
          <cell r="T328">
            <v>17.64</v>
          </cell>
          <cell r="U328">
            <v>0</v>
          </cell>
          <cell r="V328">
            <v>35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2514.92</v>
          </cell>
        </row>
        <row r="329">
          <cell r="A329" t="str">
            <v>Evansville State Hospital</v>
          </cell>
          <cell r="B329">
            <v>37165</v>
          </cell>
          <cell r="C329">
            <v>6231</v>
          </cell>
          <cell r="D329">
            <v>6231</v>
          </cell>
          <cell r="E329" t="str">
            <v>N/A</v>
          </cell>
          <cell r="F329" t="str">
            <v>N/A</v>
          </cell>
          <cell r="G329">
            <v>6250</v>
          </cell>
          <cell r="H329">
            <v>6250</v>
          </cell>
          <cell r="I329" t="str">
            <v>N/A</v>
          </cell>
          <cell r="J329" t="str">
            <v>N/A</v>
          </cell>
          <cell r="K329">
            <v>2537.5</v>
          </cell>
          <cell r="L329">
            <v>0</v>
          </cell>
          <cell r="M329">
            <v>75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6250</v>
          </cell>
          <cell r="T329">
            <v>18.75</v>
          </cell>
          <cell r="U329">
            <v>0</v>
          </cell>
          <cell r="V329">
            <v>35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2666.25</v>
          </cell>
        </row>
        <row r="330">
          <cell r="A330" t="str">
            <v>Evansville State Hospital</v>
          </cell>
          <cell r="B330">
            <v>37196</v>
          </cell>
          <cell r="C330">
            <v>5957</v>
          </cell>
          <cell r="D330">
            <v>5957</v>
          </cell>
          <cell r="E330" t="str">
            <v>N/A</v>
          </cell>
          <cell r="F330" t="str">
            <v>N/A</v>
          </cell>
          <cell r="G330">
            <v>6200</v>
          </cell>
          <cell r="H330">
            <v>6200</v>
          </cell>
          <cell r="I330" t="str">
            <v>N/A</v>
          </cell>
          <cell r="J330" t="str">
            <v>N/A</v>
          </cell>
          <cell r="K330">
            <v>2517.1999999999998</v>
          </cell>
          <cell r="L330">
            <v>0</v>
          </cell>
          <cell r="M330">
            <v>75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6200</v>
          </cell>
          <cell r="T330">
            <v>18.600000000000001</v>
          </cell>
          <cell r="U330">
            <v>0</v>
          </cell>
          <cell r="V330">
            <v>35</v>
          </cell>
          <cell r="W330">
            <v>0</v>
          </cell>
          <cell r="X330">
            <v>5261.16</v>
          </cell>
          <cell r="Y330">
            <v>0</v>
          </cell>
          <cell r="Z330">
            <v>0</v>
          </cell>
          <cell r="AA330">
            <v>7906.96</v>
          </cell>
        </row>
        <row r="331">
          <cell r="A331" t="str">
            <v>Evansville State Hospital</v>
          </cell>
          <cell r="B331">
            <v>37226</v>
          </cell>
          <cell r="C331">
            <v>7612</v>
          </cell>
          <cell r="D331">
            <v>7612</v>
          </cell>
          <cell r="E331" t="str">
            <v>N/A</v>
          </cell>
          <cell r="F331" t="str">
            <v>N/A</v>
          </cell>
          <cell r="G331">
            <v>7250</v>
          </cell>
          <cell r="H331">
            <v>7250</v>
          </cell>
          <cell r="I331" t="str">
            <v>N/A</v>
          </cell>
          <cell r="J331" t="str">
            <v>N/A</v>
          </cell>
          <cell r="K331">
            <v>2943.5</v>
          </cell>
          <cell r="L331">
            <v>0</v>
          </cell>
          <cell r="M331">
            <v>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7250</v>
          </cell>
          <cell r="T331">
            <v>21.75</v>
          </cell>
          <cell r="U331">
            <v>0</v>
          </cell>
          <cell r="V331">
            <v>35</v>
          </cell>
          <cell r="W331">
            <v>0</v>
          </cell>
          <cell r="X331">
            <v>123.58</v>
          </cell>
          <cell r="Y331">
            <v>0</v>
          </cell>
          <cell r="Z331">
            <v>0</v>
          </cell>
          <cell r="AA331">
            <v>3198.83</v>
          </cell>
        </row>
        <row r="332">
          <cell r="A332" t="str">
            <v>Evansville State Hospital</v>
          </cell>
          <cell r="B332">
            <v>37257</v>
          </cell>
          <cell r="C332">
            <v>9278</v>
          </cell>
          <cell r="D332">
            <v>9278</v>
          </cell>
          <cell r="E332" t="str">
            <v>N/A</v>
          </cell>
          <cell r="F332" t="str">
            <v>N/A</v>
          </cell>
          <cell r="G332">
            <v>10675</v>
          </cell>
          <cell r="H332">
            <v>10675</v>
          </cell>
          <cell r="I332" t="str">
            <v>N/A</v>
          </cell>
          <cell r="J332" t="str">
            <v>N/A</v>
          </cell>
          <cell r="K332">
            <v>4334.05</v>
          </cell>
          <cell r="L332">
            <v>0</v>
          </cell>
          <cell r="M332">
            <v>75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10675</v>
          </cell>
          <cell r="T332">
            <v>32.020000000000003</v>
          </cell>
          <cell r="U332">
            <v>0</v>
          </cell>
          <cell r="V332">
            <v>35</v>
          </cell>
          <cell r="W332">
            <v>0</v>
          </cell>
          <cell r="X332">
            <v>-4.09</v>
          </cell>
          <cell r="Y332">
            <v>0</v>
          </cell>
          <cell r="Z332">
            <v>0</v>
          </cell>
          <cell r="AA332">
            <v>4471.9799999999996</v>
          </cell>
        </row>
        <row r="333">
          <cell r="A333" t="str">
            <v>Evansville State Hospital</v>
          </cell>
          <cell r="B333">
            <v>37288</v>
          </cell>
          <cell r="C333">
            <v>8029</v>
          </cell>
          <cell r="D333">
            <v>8029</v>
          </cell>
          <cell r="E333" t="str">
            <v>N/A</v>
          </cell>
          <cell r="F333" t="str">
            <v>N/A</v>
          </cell>
          <cell r="G333">
            <v>7900</v>
          </cell>
          <cell r="H333">
            <v>7900</v>
          </cell>
          <cell r="I333" t="str">
            <v>N/A</v>
          </cell>
          <cell r="J333" t="str">
            <v>N/A</v>
          </cell>
          <cell r="K333">
            <v>3207.4</v>
          </cell>
          <cell r="L333">
            <v>0</v>
          </cell>
          <cell r="M333">
            <v>75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7900</v>
          </cell>
          <cell r="T333">
            <v>-7.9</v>
          </cell>
          <cell r="U333">
            <v>0</v>
          </cell>
          <cell r="V333">
            <v>35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3309.5</v>
          </cell>
        </row>
        <row r="334">
          <cell r="A334" t="str">
            <v>Evansville State Hospital</v>
          </cell>
          <cell r="B334">
            <v>37316</v>
          </cell>
          <cell r="C334">
            <v>8039</v>
          </cell>
          <cell r="D334">
            <v>8039</v>
          </cell>
          <cell r="E334" t="str">
            <v>N/A</v>
          </cell>
          <cell r="F334" t="str">
            <v>N/A</v>
          </cell>
          <cell r="G334">
            <v>8015</v>
          </cell>
          <cell r="H334">
            <v>8015</v>
          </cell>
          <cell r="I334" t="str">
            <v>N/A</v>
          </cell>
          <cell r="J334" t="str">
            <v>N/A</v>
          </cell>
          <cell r="K334">
            <v>3254.09</v>
          </cell>
          <cell r="L334">
            <v>0</v>
          </cell>
          <cell r="M334">
            <v>75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8015</v>
          </cell>
          <cell r="T334">
            <v>-8.02</v>
          </cell>
          <cell r="U334">
            <v>0</v>
          </cell>
          <cell r="V334">
            <v>35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3356.07</v>
          </cell>
        </row>
        <row r="335">
          <cell r="A335" t="str">
            <v>Evansville State Hospital</v>
          </cell>
          <cell r="B335">
            <v>37347</v>
          </cell>
          <cell r="C335">
            <v>5196</v>
          </cell>
          <cell r="D335">
            <v>5196</v>
          </cell>
          <cell r="E335" t="str">
            <v>N/A</v>
          </cell>
          <cell r="F335" t="str">
            <v>N/A</v>
          </cell>
          <cell r="G335">
            <v>5395</v>
          </cell>
          <cell r="H335">
            <v>5395</v>
          </cell>
          <cell r="I335" t="str">
            <v>N/A</v>
          </cell>
          <cell r="J335" t="str">
            <v>N/A</v>
          </cell>
          <cell r="K335">
            <v>2190.37</v>
          </cell>
          <cell r="L335">
            <v>0</v>
          </cell>
          <cell r="M335">
            <v>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5395</v>
          </cell>
          <cell r="T335">
            <v>-5.39</v>
          </cell>
          <cell r="U335">
            <v>0</v>
          </cell>
          <cell r="V335">
            <v>35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2294.98</v>
          </cell>
        </row>
        <row r="336">
          <cell r="A336" t="str">
            <v>Evansville State Hospital</v>
          </cell>
          <cell r="B336">
            <v>37377</v>
          </cell>
          <cell r="C336">
            <v>5373</v>
          </cell>
          <cell r="D336">
            <v>5373</v>
          </cell>
          <cell r="E336" t="str">
            <v>N/A</v>
          </cell>
          <cell r="F336" t="str">
            <v>N/A</v>
          </cell>
          <cell r="G336">
            <v>4632</v>
          </cell>
          <cell r="H336">
            <v>4632</v>
          </cell>
          <cell r="I336" t="str">
            <v>N/A</v>
          </cell>
          <cell r="J336" t="str">
            <v>N/A</v>
          </cell>
          <cell r="K336">
            <v>1880.44</v>
          </cell>
          <cell r="L336">
            <v>0</v>
          </cell>
          <cell r="M336">
            <v>75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176.16</v>
          </cell>
          <cell r="X336">
            <v>13618</v>
          </cell>
          <cell r="Y336">
            <v>1392</v>
          </cell>
          <cell r="Z336">
            <v>8143</v>
          </cell>
          <cell r="AA336">
            <v>15784.44</v>
          </cell>
        </row>
        <row r="337">
          <cell r="A337" t="str">
            <v>Evansville State Hospital</v>
          </cell>
          <cell r="B337">
            <v>37408</v>
          </cell>
          <cell r="C337">
            <v>6432</v>
          </cell>
          <cell r="D337">
            <v>6432</v>
          </cell>
          <cell r="E337" t="str">
            <v>N/A</v>
          </cell>
          <cell r="F337" t="str">
            <v>N/A</v>
          </cell>
          <cell r="G337">
            <v>7320</v>
          </cell>
          <cell r="H337">
            <v>7320</v>
          </cell>
          <cell r="I337" t="str">
            <v>N/A</v>
          </cell>
          <cell r="J337" t="str">
            <v>N/A</v>
          </cell>
          <cell r="K337">
            <v>2971.92</v>
          </cell>
          <cell r="L337">
            <v>0</v>
          </cell>
          <cell r="M337">
            <v>75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35</v>
          </cell>
          <cell r="W337">
            <v>0</v>
          </cell>
          <cell r="X337">
            <v>3057.3</v>
          </cell>
          <cell r="Y337">
            <v>0</v>
          </cell>
          <cell r="Z337">
            <v>0</v>
          </cell>
          <cell r="AA337">
            <v>6139.22</v>
          </cell>
        </row>
        <row r="338">
          <cell r="A338" t="str">
            <v>Evansville State Hospital</v>
          </cell>
          <cell r="B338">
            <v>37438</v>
          </cell>
          <cell r="C338">
            <v>5921</v>
          </cell>
          <cell r="D338">
            <v>5921</v>
          </cell>
          <cell r="E338" t="str">
            <v>N/A</v>
          </cell>
          <cell r="F338" t="str">
            <v>N/A</v>
          </cell>
          <cell r="G338">
            <v>5486</v>
          </cell>
          <cell r="H338">
            <v>5486</v>
          </cell>
          <cell r="I338" t="str">
            <v>N/A</v>
          </cell>
          <cell r="J338" t="str">
            <v>N/A</v>
          </cell>
          <cell r="K338">
            <v>2227.3200000000002</v>
          </cell>
          <cell r="L338">
            <v>0</v>
          </cell>
          <cell r="M338">
            <v>75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35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2337.3200000000002</v>
          </cell>
        </row>
        <row r="339">
          <cell r="A339" t="str">
            <v>Faultless Caster Corporation</v>
          </cell>
          <cell r="B339">
            <v>37104</v>
          </cell>
          <cell r="C339">
            <v>1824</v>
          </cell>
          <cell r="D339">
            <v>1824</v>
          </cell>
          <cell r="E339" t="str">
            <v>N/A</v>
          </cell>
          <cell r="F339" t="str">
            <v>N/A</v>
          </cell>
          <cell r="G339">
            <v>900</v>
          </cell>
          <cell r="H339">
            <v>900</v>
          </cell>
          <cell r="I339" t="str">
            <v>N/A</v>
          </cell>
          <cell r="J339" t="str">
            <v>N/A</v>
          </cell>
          <cell r="K339">
            <v>365.4</v>
          </cell>
          <cell r="L339">
            <v>0</v>
          </cell>
          <cell r="M339">
            <v>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900</v>
          </cell>
          <cell r="T339">
            <v>2.7</v>
          </cell>
          <cell r="U339">
            <v>0</v>
          </cell>
          <cell r="V339">
            <v>35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478.1</v>
          </cell>
        </row>
        <row r="340">
          <cell r="A340" t="str">
            <v>Faultless Caster Corporation</v>
          </cell>
          <cell r="B340">
            <v>37135</v>
          </cell>
          <cell r="C340">
            <v>1561</v>
          </cell>
          <cell r="D340">
            <v>1561</v>
          </cell>
          <cell r="E340" t="str">
            <v>N/A</v>
          </cell>
          <cell r="F340" t="str">
            <v>N/A</v>
          </cell>
          <cell r="G340">
            <v>1586</v>
          </cell>
          <cell r="H340">
            <v>1586</v>
          </cell>
          <cell r="I340" t="str">
            <v>N/A</v>
          </cell>
          <cell r="J340" t="str">
            <v>N/A</v>
          </cell>
          <cell r="K340">
            <v>643.91999999999996</v>
          </cell>
          <cell r="L340">
            <v>0</v>
          </cell>
          <cell r="M340">
            <v>75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1586</v>
          </cell>
          <cell r="T340">
            <v>4.76</v>
          </cell>
          <cell r="U340">
            <v>0</v>
          </cell>
          <cell r="V340">
            <v>35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758.68</v>
          </cell>
        </row>
        <row r="341">
          <cell r="A341" t="str">
            <v>Faultless Caster Corporation</v>
          </cell>
          <cell r="B341">
            <v>37165</v>
          </cell>
          <cell r="C341">
            <v>3285</v>
          </cell>
          <cell r="D341">
            <v>3285</v>
          </cell>
          <cell r="E341" t="str">
            <v>N/A</v>
          </cell>
          <cell r="F341" t="str">
            <v>N/A</v>
          </cell>
          <cell r="G341">
            <v>3335</v>
          </cell>
          <cell r="H341">
            <v>3335</v>
          </cell>
          <cell r="I341" t="str">
            <v>N/A</v>
          </cell>
          <cell r="J341" t="str">
            <v>N/A</v>
          </cell>
          <cell r="K341">
            <v>1354.01</v>
          </cell>
          <cell r="L341">
            <v>0</v>
          </cell>
          <cell r="M341">
            <v>75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3335</v>
          </cell>
          <cell r="T341">
            <v>10.01</v>
          </cell>
          <cell r="U341">
            <v>0</v>
          </cell>
          <cell r="V341">
            <v>35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1474.02</v>
          </cell>
        </row>
        <row r="342">
          <cell r="A342" t="str">
            <v>Faultless Caster Corporation</v>
          </cell>
          <cell r="B342">
            <v>37196</v>
          </cell>
          <cell r="C342">
            <v>3587</v>
          </cell>
          <cell r="D342">
            <v>3587</v>
          </cell>
          <cell r="E342" t="str">
            <v>N/A</v>
          </cell>
          <cell r="F342" t="str">
            <v>N/A</v>
          </cell>
          <cell r="G342">
            <v>5175</v>
          </cell>
          <cell r="H342">
            <v>5175</v>
          </cell>
          <cell r="I342" t="str">
            <v>N/A</v>
          </cell>
          <cell r="J342" t="str">
            <v>N/A</v>
          </cell>
          <cell r="K342">
            <v>2101.0500000000002</v>
          </cell>
          <cell r="L342">
            <v>0</v>
          </cell>
          <cell r="M342">
            <v>75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5175</v>
          </cell>
          <cell r="T342">
            <v>15.53</v>
          </cell>
          <cell r="U342">
            <v>0</v>
          </cell>
          <cell r="V342">
            <v>35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2226.58</v>
          </cell>
        </row>
        <row r="343">
          <cell r="A343" t="str">
            <v>Faultless Caster Corporation</v>
          </cell>
          <cell r="B343">
            <v>37226</v>
          </cell>
          <cell r="C343">
            <v>4706</v>
          </cell>
          <cell r="D343">
            <v>4706</v>
          </cell>
          <cell r="E343" t="str">
            <v>N/A</v>
          </cell>
          <cell r="F343" t="str">
            <v>N/A</v>
          </cell>
          <cell r="G343">
            <v>9000</v>
          </cell>
          <cell r="H343">
            <v>9000</v>
          </cell>
          <cell r="I343" t="str">
            <v>N/A</v>
          </cell>
          <cell r="J343" t="str">
            <v>N/A</v>
          </cell>
          <cell r="K343">
            <v>3654</v>
          </cell>
          <cell r="L343">
            <v>0</v>
          </cell>
          <cell r="M343">
            <v>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9000</v>
          </cell>
          <cell r="T343">
            <v>27</v>
          </cell>
          <cell r="U343">
            <v>0</v>
          </cell>
          <cell r="V343">
            <v>35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3791</v>
          </cell>
        </row>
        <row r="344">
          <cell r="A344" t="str">
            <v>Faultless Caster Corporation</v>
          </cell>
          <cell r="B344">
            <v>37257</v>
          </cell>
          <cell r="C344">
            <v>5466</v>
          </cell>
          <cell r="D344">
            <v>5466</v>
          </cell>
          <cell r="E344" t="str">
            <v>N/A</v>
          </cell>
          <cell r="F344" t="str">
            <v>N/A</v>
          </cell>
          <cell r="G344">
            <v>9600</v>
          </cell>
          <cell r="H344">
            <v>9600</v>
          </cell>
          <cell r="I344" t="str">
            <v>N/A</v>
          </cell>
          <cell r="J344" t="str">
            <v>N/A</v>
          </cell>
          <cell r="K344">
            <v>3897.6</v>
          </cell>
          <cell r="L344">
            <v>0</v>
          </cell>
          <cell r="M344">
            <v>75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9600</v>
          </cell>
          <cell r="T344">
            <v>28.8</v>
          </cell>
          <cell r="U344">
            <v>0</v>
          </cell>
          <cell r="V344">
            <v>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4036.4</v>
          </cell>
        </row>
        <row r="345">
          <cell r="A345" t="str">
            <v>Faultless Caster Corporation</v>
          </cell>
          <cell r="B345">
            <v>37288</v>
          </cell>
          <cell r="C345">
            <v>5099</v>
          </cell>
          <cell r="D345">
            <v>5099</v>
          </cell>
          <cell r="E345" t="str">
            <v>N/A</v>
          </cell>
          <cell r="F345" t="str">
            <v>N/A</v>
          </cell>
          <cell r="G345">
            <v>5000</v>
          </cell>
          <cell r="H345">
            <v>5000</v>
          </cell>
          <cell r="I345" t="str">
            <v>N/A</v>
          </cell>
          <cell r="J345" t="str">
            <v>N/A</v>
          </cell>
          <cell r="K345">
            <v>2030</v>
          </cell>
          <cell r="L345">
            <v>0</v>
          </cell>
          <cell r="M345">
            <v>75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5000</v>
          </cell>
          <cell r="T345">
            <v>-5</v>
          </cell>
          <cell r="U345">
            <v>0</v>
          </cell>
          <cell r="V345">
            <v>35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2135</v>
          </cell>
        </row>
        <row r="346">
          <cell r="A346" t="str">
            <v>Faultless Caster Corporation</v>
          </cell>
          <cell r="B346">
            <v>37316</v>
          </cell>
          <cell r="C346">
            <v>5283</v>
          </cell>
          <cell r="D346">
            <v>5283</v>
          </cell>
          <cell r="E346" t="str">
            <v>N/A</v>
          </cell>
          <cell r="F346" t="str">
            <v>N/A</v>
          </cell>
          <cell r="G346">
            <v>5301</v>
          </cell>
          <cell r="H346">
            <v>5301</v>
          </cell>
          <cell r="I346" t="str">
            <v>N/A</v>
          </cell>
          <cell r="J346" t="str">
            <v>N/A</v>
          </cell>
          <cell r="K346">
            <v>2152.21</v>
          </cell>
          <cell r="L346">
            <v>0</v>
          </cell>
          <cell r="M346">
            <v>75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5301</v>
          </cell>
          <cell r="T346">
            <v>-5.3</v>
          </cell>
          <cell r="U346">
            <v>0</v>
          </cell>
          <cell r="V346">
            <v>35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2256.91</v>
          </cell>
        </row>
        <row r="347">
          <cell r="A347" t="str">
            <v>Faultless Caster Corporation</v>
          </cell>
          <cell r="B347">
            <v>37347</v>
          </cell>
          <cell r="C347">
            <v>2798</v>
          </cell>
          <cell r="D347">
            <v>2798</v>
          </cell>
          <cell r="E347" t="str">
            <v>N/A</v>
          </cell>
          <cell r="F347" t="str">
            <v>N/A</v>
          </cell>
          <cell r="G347">
            <v>4600</v>
          </cell>
          <cell r="H347">
            <v>4600</v>
          </cell>
          <cell r="I347" t="str">
            <v>N/A</v>
          </cell>
          <cell r="J347" t="str">
            <v>N/A</v>
          </cell>
          <cell r="K347">
            <v>1867.6</v>
          </cell>
          <cell r="L347">
            <v>0</v>
          </cell>
          <cell r="M347">
            <v>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4600</v>
          </cell>
          <cell r="T347">
            <v>-4.5999999999999996</v>
          </cell>
          <cell r="U347">
            <v>0</v>
          </cell>
          <cell r="V347">
            <v>35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1973</v>
          </cell>
        </row>
        <row r="348">
          <cell r="A348" t="str">
            <v>Faultless Caster Corporation</v>
          </cell>
          <cell r="B348">
            <v>37377</v>
          </cell>
          <cell r="C348">
            <v>2875</v>
          </cell>
          <cell r="D348">
            <v>2875</v>
          </cell>
          <cell r="E348" t="str">
            <v>N/A</v>
          </cell>
          <cell r="F348" t="str">
            <v>N/A</v>
          </cell>
          <cell r="G348">
            <v>2600</v>
          </cell>
          <cell r="H348">
            <v>2600</v>
          </cell>
          <cell r="I348" t="str">
            <v>N/A</v>
          </cell>
          <cell r="J348" t="str">
            <v>N/A</v>
          </cell>
          <cell r="K348">
            <v>1055.5999999999999</v>
          </cell>
          <cell r="L348">
            <v>0</v>
          </cell>
          <cell r="M348">
            <v>75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35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1165.5999999999999</v>
          </cell>
        </row>
        <row r="349">
          <cell r="A349" t="str">
            <v>Faultless Caster Corporation</v>
          </cell>
          <cell r="B349">
            <v>37408</v>
          </cell>
          <cell r="C349">
            <v>2172</v>
          </cell>
          <cell r="D349">
            <v>2172</v>
          </cell>
          <cell r="E349" t="str">
            <v>N/A</v>
          </cell>
          <cell r="F349" t="str">
            <v>N/A</v>
          </cell>
          <cell r="G349">
            <v>2800</v>
          </cell>
          <cell r="H349">
            <v>2800</v>
          </cell>
          <cell r="I349" t="str">
            <v>N/A</v>
          </cell>
          <cell r="J349" t="str">
            <v>N/A</v>
          </cell>
          <cell r="K349">
            <v>1136.8</v>
          </cell>
          <cell r="L349">
            <v>0</v>
          </cell>
          <cell r="M349">
            <v>75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35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1246.8</v>
          </cell>
        </row>
        <row r="350">
          <cell r="A350" t="str">
            <v>Faultless Caster Corporation</v>
          </cell>
          <cell r="B350">
            <v>37438</v>
          </cell>
          <cell r="C350">
            <v>0</v>
          </cell>
          <cell r="D350">
            <v>0</v>
          </cell>
          <cell r="E350" t="str">
            <v>N/A</v>
          </cell>
          <cell r="F350" t="str">
            <v>N/A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>
            <v>0</v>
          </cell>
          <cell r="L350">
            <v>0</v>
          </cell>
          <cell r="M350">
            <v>75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35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110</v>
          </cell>
        </row>
        <row r="351">
          <cell r="A351" t="str">
            <v>GAF Materials Corporation</v>
          </cell>
          <cell r="B351">
            <v>37104</v>
          </cell>
          <cell r="C351">
            <v>18274</v>
          </cell>
          <cell r="D351">
            <v>18274</v>
          </cell>
          <cell r="E351" t="str">
            <v>N/A</v>
          </cell>
          <cell r="F351" t="str">
            <v>N/A</v>
          </cell>
          <cell r="G351">
            <v>18572</v>
          </cell>
          <cell r="H351">
            <v>18572</v>
          </cell>
          <cell r="I351" t="str">
            <v>N/A</v>
          </cell>
          <cell r="J351" t="str">
            <v>N/A</v>
          </cell>
          <cell r="K351">
            <v>7540.23</v>
          </cell>
          <cell r="L351">
            <v>0</v>
          </cell>
          <cell r="M351">
            <v>75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18572</v>
          </cell>
          <cell r="T351">
            <v>55.72</v>
          </cell>
          <cell r="U351">
            <v>0</v>
          </cell>
          <cell r="V351">
            <v>35</v>
          </cell>
          <cell r="W351">
            <v>1.75</v>
          </cell>
          <cell r="X351">
            <v>0</v>
          </cell>
          <cell r="Y351">
            <v>0</v>
          </cell>
          <cell r="Z351">
            <v>0</v>
          </cell>
          <cell r="AA351">
            <v>7707.7</v>
          </cell>
        </row>
        <row r="352">
          <cell r="A352" t="str">
            <v>GAF Materials Corporation</v>
          </cell>
          <cell r="B352">
            <v>37135</v>
          </cell>
          <cell r="C352">
            <v>9858</v>
          </cell>
          <cell r="D352">
            <v>9858</v>
          </cell>
          <cell r="E352" t="str">
            <v>N/A</v>
          </cell>
          <cell r="F352" t="str">
            <v>N/A</v>
          </cell>
          <cell r="G352">
            <v>10018</v>
          </cell>
          <cell r="H352">
            <v>10018</v>
          </cell>
          <cell r="I352" t="str">
            <v>N/A</v>
          </cell>
          <cell r="J352" t="str">
            <v>N/A</v>
          </cell>
          <cell r="K352">
            <v>4067.31</v>
          </cell>
          <cell r="L352">
            <v>0</v>
          </cell>
          <cell r="M352">
            <v>75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10018</v>
          </cell>
          <cell r="T352">
            <v>30.05</v>
          </cell>
          <cell r="U352">
            <v>0</v>
          </cell>
          <cell r="V352">
            <v>35</v>
          </cell>
          <cell r="W352">
            <v>1.75</v>
          </cell>
          <cell r="X352">
            <v>0</v>
          </cell>
          <cell r="Y352">
            <v>0</v>
          </cell>
          <cell r="Z352">
            <v>0</v>
          </cell>
          <cell r="AA352">
            <v>4209.1099999999997</v>
          </cell>
        </row>
        <row r="353">
          <cell r="A353" t="str">
            <v>GAF Materials Corporation</v>
          </cell>
          <cell r="B353">
            <v>37165</v>
          </cell>
          <cell r="C353">
            <v>20808</v>
          </cell>
          <cell r="D353">
            <v>20808</v>
          </cell>
          <cell r="E353" t="str">
            <v>N/A</v>
          </cell>
          <cell r="F353" t="str">
            <v>N/A</v>
          </cell>
          <cell r="G353">
            <v>21144</v>
          </cell>
          <cell r="H353">
            <v>21144</v>
          </cell>
          <cell r="I353" t="str">
            <v>N/A</v>
          </cell>
          <cell r="J353" t="str">
            <v>N/A</v>
          </cell>
          <cell r="K353">
            <v>8584.4599999999991</v>
          </cell>
          <cell r="L353">
            <v>0</v>
          </cell>
          <cell r="M353">
            <v>75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21144</v>
          </cell>
          <cell r="T353">
            <v>63.43</v>
          </cell>
          <cell r="U353">
            <v>0</v>
          </cell>
          <cell r="V353">
            <v>35</v>
          </cell>
          <cell r="W353">
            <v>1.75</v>
          </cell>
          <cell r="X353">
            <v>0</v>
          </cell>
          <cell r="Y353">
            <v>0</v>
          </cell>
          <cell r="Z353">
            <v>0</v>
          </cell>
          <cell r="AA353">
            <v>8759.64</v>
          </cell>
        </row>
        <row r="354">
          <cell r="A354" t="str">
            <v>GAF Materials Corporation</v>
          </cell>
          <cell r="B354">
            <v>37196</v>
          </cell>
          <cell r="C354">
            <v>20469</v>
          </cell>
          <cell r="D354">
            <v>20469</v>
          </cell>
          <cell r="E354" t="str">
            <v>N/A</v>
          </cell>
          <cell r="F354" t="str">
            <v>N/A</v>
          </cell>
          <cell r="G354">
            <v>20802</v>
          </cell>
          <cell r="H354">
            <v>20802</v>
          </cell>
          <cell r="I354" t="str">
            <v>N/A</v>
          </cell>
          <cell r="J354" t="str">
            <v>N/A</v>
          </cell>
          <cell r="K354">
            <v>8445.61</v>
          </cell>
          <cell r="L354">
            <v>0</v>
          </cell>
          <cell r="M354">
            <v>75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20802</v>
          </cell>
          <cell r="T354">
            <v>62.41</v>
          </cell>
          <cell r="U354">
            <v>0</v>
          </cell>
          <cell r="V354">
            <v>35</v>
          </cell>
          <cell r="W354">
            <v>1.75</v>
          </cell>
          <cell r="X354">
            <v>0</v>
          </cell>
          <cell r="Y354">
            <v>0</v>
          </cell>
          <cell r="Z354">
            <v>0</v>
          </cell>
          <cell r="AA354">
            <v>8619.77</v>
          </cell>
        </row>
        <row r="355">
          <cell r="A355" t="str">
            <v>GAF Materials Corporation</v>
          </cell>
          <cell r="B355">
            <v>37226</v>
          </cell>
          <cell r="C355">
            <v>19459</v>
          </cell>
          <cell r="D355">
            <v>19459</v>
          </cell>
          <cell r="E355" t="str">
            <v>N/A</v>
          </cell>
          <cell r="F355" t="str">
            <v>N/A</v>
          </cell>
          <cell r="G355">
            <v>19775</v>
          </cell>
          <cell r="H355">
            <v>19775</v>
          </cell>
          <cell r="I355" t="str">
            <v>N/A</v>
          </cell>
          <cell r="J355" t="str">
            <v>N/A</v>
          </cell>
          <cell r="K355">
            <v>8028.65</v>
          </cell>
          <cell r="L355">
            <v>0</v>
          </cell>
          <cell r="M355">
            <v>75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19775</v>
          </cell>
          <cell r="T355">
            <v>59.33</v>
          </cell>
          <cell r="U355">
            <v>0</v>
          </cell>
          <cell r="V355">
            <v>35</v>
          </cell>
          <cell r="W355">
            <v>1.75</v>
          </cell>
          <cell r="X355">
            <v>0</v>
          </cell>
          <cell r="Y355">
            <v>0</v>
          </cell>
          <cell r="Z355">
            <v>0</v>
          </cell>
          <cell r="AA355">
            <v>8199.73</v>
          </cell>
        </row>
        <row r="356">
          <cell r="A356" t="str">
            <v>GAF Materials Corporation</v>
          </cell>
          <cell r="B356">
            <v>37257</v>
          </cell>
          <cell r="C356">
            <v>22702</v>
          </cell>
          <cell r="D356">
            <v>22702</v>
          </cell>
          <cell r="E356" t="str">
            <v>N/A</v>
          </cell>
          <cell r="F356" t="str">
            <v>N/A</v>
          </cell>
          <cell r="G356">
            <v>23073</v>
          </cell>
          <cell r="H356">
            <v>23073</v>
          </cell>
          <cell r="I356" t="str">
            <v>N/A</v>
          </cell>
          <cell r="J356" t="str">
            <v>N/A</v>
          </cell>
          <cell r="K356">
            <v>9367.64</v>
          </cell>
          <cell r="L356">
            <v>0</v>
          </cell>
          <cell r="M356">
            <v>75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23073</v>
          </cell>
          <cell r="T356">
            <v>69.22</v>
          </cell>
          <cell r="U356">
            <v>0</v>
          </cell>
          <cell r="V356">
            <v>35</v>
          </cell>
          <cell r="W356">
            <v>1.75</v>
          </cell>
          <cell r="X356">
            <v>0</v>
          </cell>
          <cell r="Y356">
            <v>0</v>
          </cell>
          <cell r="Z356">
            <v>0</v>
          </cell>
          <cell r="AA356">
            <v>9548.61</v>
          </cell>
        </row>
        <row r="357">
          <cell r="A357" t="str">
            <v>GAF Materials Corporation</v>
          </cell>
          <cell r="B357">
            <v>37288</v>
          </cell>
          <cell r="C357">
            <v>20801</v>
          </cell>
          <cell r="D357">
            <v>20801</v>
          </cell>
          <cell r="E357" t="str">
            <v>N/A</v>
          </cell>
          <cell r="F357" t="str">
            <v>N/A</v>
          </cell>
          <cell r="G357">
            <v>21133</v>
          </cell>
          <cell r="H357">
            <v>21133</v>
          </cell>
          <cell r="I357" t="str">
            <v>N/A</v>
          </cell>
          <cell r="J357" t="str">
            <v>N/A</v>
          </cell>
          <cell r="K357">
            <v>8580</v>
          </cell>
          <cell r="L357">
            <v>0</v>
          </cell>
          <cell r="M357">
            <v>75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21133</v>
          </cell>
          <cell r="T357">
            <v>-21.13</v>
          </cell>
          <cell r="U357">
            <v>0</v>
          </cell>
          <cell r="V357">
            <v>35</v>
          </cell>
          <cell r="W357">
            <v>1.75</v>
          </cell>
          <cell r="X357">
            <v>0</v>
          </cell>
          <cell r="Y357">
            <v>0</v>
          </cell>
          <cell r="Z357">
            <v>0</v>
          </cell>
          <cell r="AA357">
            <v>8670.6200000000008</v>
          </cell>
        </row>
        <row r="358">
          <cell r="A358" t="str">
            <v>GAF Materials Corporation</v>
          </cell>
          <cell r="B358">
            <v>37316</v>
          </cell>
          <cell r="C358">
            <v>22243</v>
          </cell>
          <cell r="D358">
            <v>22243</v>
          </cell>
          <cell r="E358" t="str">
            <v>N/A</v>
          </cell>
          <cell r="F358" t="str">
            <v>N/A</v>
          </cell>
          <cell r="G358">
            <v>22600</v>
          </cell>
          <cell r="H358">
            <v>22600</v>
          </cell>
          <cell r="I358" t="str">
            <v>N/A</v>
          </cell>
          <cell r="J358" t="str">
            <v>N/A</v>
          </cell>
          <cell r="K358">
            <v>9175.6</v>
          </cell>
          <cell r="L358">
            <v>0</v>
          </cell>
          <cell r="M358">
            <v>75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22600</v>
          </cell>
          <cell r="T358">
            <v>-22.6</v>
          </cell>
          <cell r="U358">
            <v>0</v>
          </cell>
          <cell r="V358">
            <v>35</v>
          </cell>
          <cell r="W358">
            <v>1.75</v>
          </cell>
          <cell r="X358">
            <v>0</v>
          </cell>
          <cell r="Y358">
            <v>0</v>
          </cell>
          <cell r="Z358">
            <v>0</v>
          </cell>
          <cell r="AA358">
            <v>9264.75</v>
          </cell>
        </row>
        <row r="359">
          <cell r="A359" t="str">
            <v>GAF Materials Corporation</v>
          </cell>
          <cell r="B359">
            <v>37347</v>
          </cell>
          <cell r="C359">
            <v>20224</v>
          </cell>
          <cell r="D359">
            <v>20224</v>
          </cell>
          <cell r="E359" t="str">
            <v>N/A</v>
          </cell>
          <cell r="F359" t="str">
            <v>N/A</v>
          </cell>
          <cell r="G359">
            <v>20653</v>
          </cell>
          <cell r="H359">
            <v>20653</v>
          </cell>
          <cell r="I359" t="str">
            <v>N/A</v>
          </cell>
          <cell r="J359" t="str">
            <v>N/A</v>
          </cell>
          <cell r="K359">
            <v>8385.1200000000008</v>
          </cell>
          <cell r="L359">
            <v>0</v>
          </cell>
          <cell r="M359">
            <v>75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20653</v>
          </cell>
          <cell r="T359">
            <v>-20.65</v>
          </cell>
          <cell r="U359">
            <v>0</v>
          </cell>
          <cell r="V359">
            <v>35</v>
          </cell>
          <cell r="W359">
            <v>1.75</v>
          </cell>
          <cell r="X359">
            <v>0</v>
          </cell>
          <cell r="Y359">
            <v>0</v>
          </cell>
          <cell r="Z359">
            <v>0</v>
          </cell>
          <cell r="AA359">
            <v>8476.2199999999993</v>
          </cell>
        </row>
        <row r="360">
          <cell r="A360" t="str">
            <v>GAF Materials Corporation</v>
          </cell>
          <cell r="B360">
            <v>37377</v>
          </cell>
          <cell r="C360">
            <v>20560</v>
          </cell>
          <cell r="D360">
            <v>20560</v>
          </cell>
          <cell r="E360" t="str">
            <v>N/A</v>
          </cell>
          <cell r="F360" t="str">
            <v>N/A</v>
          </cell>
          <cell r="G360">
            <v>20894</v>
          </cell>
          <cell r="H360">
            <v>20894</v>
          </cell>
          <cell r="I360" t="str">
            <v>N/A</v>
          </cell>
          <cell r="J360" t="str">
            <v>N/A</v>
          </cell>
          <cell r="K360">
            <v>8482.9599999999991</v>
          </cell>
          <cell r="L360">
            <v>0</v>
          </cell>
          <cell r="M360">
            <v>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35</v>
          </cell>
          <cell r="W360">
            <v>1.75</v>
          </cell>
          <cell r="X360">
            <v>0</v>
          </cell>
          <cell r="Y360">
            <v>0</v>
          </cell>
          <cell r="Z360">
            <v>0</v>
          </cell>
          <cell r="AA360">
            <v>8594.7099999999991</v>
          </cell>
        </row>
        <row r="361">
          <cell r="A361" t="str">
            <v>GAF Materials Corporation</v>
          </cell>
          <cell r="B361">
            <v>37408</v>
          </cell>
          <cell r="C361">
            <v>8195</v>
          </cell>
          <cell r="D361">
            <v>8195</v>
          </cell>
          <cell r="E361" t="str">
            <v>N/A</v>
          </cell>
          <cell r="F361" t="str">
            <v>N/A</v>
          </cell>
          <cell r="G361">
            <v>8400</v>
          </cell>
          <cell r="H361">
            <v>8400</v>
          </cell>
          <cell r="I361" t="str">
            <v>N/A</v>
          </cell>
          <cell r="J361" t="str">
            <v>N/A</v>
          </cell>
          <cell r="K361">
            <v>3410.4</v>
          </cell>
          <cell r="L361">
            <v>0</v>
          </cell>
          <cell r="M361">
            <v>75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35</v>
          </cell>
          <cell r="W361">
            <v>1.75</v>
          </cell>
          <cell r="X361">
            <v>0</v>
          </cell>
          <cell r="Y361">
            <v>0</v>
          </cell>
          <cell r="Z361">
            <v>0</v>
          </cell>
          <cell r="AA361">
            <v>3522.15</v>
          </cell>
        </row>
        <row r="362">
          <cell r="A362" t="str">
            <v>GAF Materials Corporation</v>
          </cell>
          <cell r="B362">
            <v>37438</v>
          </cell>
          <cell r="C362">
            <v>15099</v>
          </cell>
          <cell r="D362">
            <v>15099</v>
          </cell>
          <cell r="E362" t="str">
            <v>N/A</v>
          </cell>
          <cell r="F362" t="str">
            <v>N/A</v>
          </cell>
          <cell r="G362">
            <v>15330</v>
          </cell>
          <cell r="H362">
            <v>15330</v>
          </cell>
          <cell r="I362" t="str">
            <v>N/A</v>
          </cell>
          <cell r="J362" t="str">
            <v>N/A</v>
          </cell>
          <cell r="K362">
            <v>6223.98</v>
          </cell>
          <cell r="L362">
            <v>0</v>
          </cell>
          <cell r="M362">
            <v>75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35</v>
          </cell>
          <cell r="W362">
            <v>1.75</v>
          </cell>
          <cell r="X362">
            <v>0</v>
          </cell>
          <cell r="Y362">
            <v>0</v>
          </cell>
          <cell r="Z362">
            <v>0</v>
          </cell>
          <cell r="AA362">
            <v>6335.73</v>
          </cell>
        </row>
        <row r="363">
          <cell r="A363" t="str">
            <v>Good Samaritan Hospital</v>
          </cell>
          <cell r="B363">
            <v>37104</v>
          </cell>
          <cell r="C363">
            <v>7181</v>
          </cell>
          <cell r="D363">
            <v>7181</v>
          </cell>
          <cell r="E363" t="str">
            <v>N/A</v>
          </cell>
          <cell r="F363" t="str">
            <v>N/A</v>
          </cell>
          <cell r="G363">
            <v>5834</v>
          </cell>
          <cell r="H363">
            <v>5834</v>
          </cell>
          <cell r="I363" t="str">
            <v>N/A</v>
          </cell>
          <cell r="J363" t="str">
            <v>N/A</v>
          </cell>
          <cell r="K363">
            <v>2368.6</v>
          </cell>
          <cell r="L363">
            <v>0</v>
          </cell>
          <cell r="M363">
            <v>75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-151.68</v>
          </cell>
          <cell r="S363">
            <v>5834</v>
          </cell>
          <cell r="T363">
            <v>17.5</v>
          </cell>
          <cell r="U363">
            <v>0</v>
          </cell>
          <cell r="V363">
            <v>35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2344.42</v>
          </cell>
        </row>
        <row r="364">
          <cell r="A364" t="str">
            <v>Good Samaritan Hospital</v>
          </cell>
          <cell r="B364">
            <v>37135</v>
          </cell>
          <cell r="C364">
            <v>7597</v>
          </cell>
          <cell r="D364">
            <v>7597</v>
          </cell>
          <cell r="E364" t="str">
            <v>N/A</v>
          </cell>
          <cell r="F364" t="str">
            <v>N/A</v>
          </cell>
          <cell r="G364">
            <v>6342</v>
          </cell>
          <cell r="H364">
            <v>6342</v>
          </cell>
          <cell r="I364" t="str">
            <v>N/A</v>
          </cell>
          <cell r="J364" t="str">
            <v>N/A</v>
          </cell>
          <cell r="K364">
            <v>2574.85</v>
          </cell>
          <cell r="L364">
            <v>0</v>
          </cell>
          <cell r="M364">
            <v>75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-164.89</v>
          </cell>
          <cell r="S364">
            <v>6342</v>
          </cell>
          <cell r="T364">
            <v>19.03</v>
          </cell>
          <cell r="U364">
            <v>0</v>
          </cell>
          <cell r="V364">
            <v>35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2538.9899999999998</v>
          </cell>
        </row>
        <row r="365">
          <cell r="A365" t="str">
            <v>Good Samaritan Hospital</v>
          </cell>
          <cell r="B365">
            <v>37165</v>
          </cell>
          <cell r="C365">
            <v>8537</v>
          </cell>
          <cell r="D365">
            <v>8537</v>
          </cell>
          <cell r="E365" t="str">
            <v>N/A</v>
          </cell>
          <cell r="F365" t="str">
            <v>N/A</v>
          </cell>
          <cell r="G365">
            <v>7429</v>
          </cell>
          <cell r="H365">
            <v>7429</v>
          </cell>
          <cell r="I365" t="str">
            <v>N/A</v>
          </cell>
          <cell r="J365" t="str">
            <v>N/A</v>
          </cell>
          <cell r="K365">
            <v>3016.17</v>
          </cell>
          <cell r="L365">
            <v>0</v>
          </cell>
          <cell r="M365">
            <v>75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-193.15</v>
          </cell>
          <cell r="S365">
            <v>7429</v>
          </cell>
          <cell r="T365">
            <v>22.29</v>
          </cell>
          <cell r="U365">
            <v>0</v>
          </cell>
          <cell r="V365">
            <v>35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2955.31</v>
          </cell>
        </row>
        <row r="366">
          <cell r="A366" t="str">
            <v>Good Samaritan Hospital</v>
          </cell>
          <cell r="B366">
            <v>37196</v>
          </cell>
          <cell r="C366">
            <v>8974</v>
          </cell>
          <cell r="D366">
            <v>8974</v>
          </cell>
          <cell r="E366" t="str">
            <v>N/A</v>
          </cell>
          <cell r="F366" t="str">
            <v>N/A</v>
          </cell>
          <cell r="G366">
            <v>9110</v>
          </cell>
          <cell r="H366">
            <v>9110</v>
          </cell>
          <cell r="I366" t="str">
            <v>N/A</v>
          </cell>
          <cell r="J366" t="str">
            <v>N/A</v>
          </cell>
          <cell r="K366">
            <v>3698.66</v>
          </cell>
          <cell r="L366">
            <v>0</v>
          </cell>
          <cell r="M366">
            <v>75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-236.86</v>
          </cell>
          <cell r="S366">
            <v>9110</v>
          </cell>
          <cell r="T366">
            <v>27.33</v>
          </cell>
          <cell r="U366">
            <v>0</v>
          </cell>
          <cell r="V366">
            <v>35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3599.13</v>
          </cell>
        </row>
        <row r="367">
          <cell r="A367" t="str">
            <v>Good Samaritan Hospital</v>
          </cell>
          <cell r="B367">
            <v>37226</v>
          </cell>
          <cell r="C367">
            <v>11610</v>
          </cell>
          <cell r="D367">
            <v>11610</v>
          </cell>
          <cell r="E367" t="str">
            <v>N/A</v>
          </cell>
          <cell r="F367" t="str">
            <v>N/A</v>
          </cell>
          <cell r="G367">
            <v>13000</v>
          </cell>
          <cell r="H367">
            <v>13000</v>
          </cell>
          <cell r="I367" t="str">
            <v>N/A</v>
          </cell>
          <cell r="J367" t="str">
            <v>N/A</v>
          </cell>
          <cell r="K367">
            <v>5278</v>
          </cell>
          <cell r="L367">
            <v>0</v>
          </cell>
          <cell r="M367">
            <v>75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-338</v>
          </cell>
          <cell r="S367">
            <v>13000</v>
          </cell>
          <cell r="T367">
            <v>39</v>
          </cell>
          <cell r="U367">
            <v>0</v>
          </cell>
          <cell r="V367">
            <v>35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5089</v>
          </cell>
        </row>
        <row r="368">
          <cell r="A368" t="str">
            <v>Good Samaritan Hospital</v>
          </cell>
          <cell r="B368">
            <v>37257</v>
          </cell>
          <cell r="C368">
            <v>11984</v>
          </cell>
          <cell r="D368">
            <v>11984</v>
          </cell>
          <cell r="E368" t="str">
            <v>N/A</v>
          </cell>
          <cell r="F368" t="str">
            <v>N/A</v>
          </cell>
          <cell r="G368">
            <v>11608</v>
          </cell>
          <cell r="H368">
            <v>11608</v>
          </cell>
          <cell r="I368" t="str">
            <v>N/A</v>
          </cell>
          <cell r="J368" t="str">
            <v>N/A</v>
          </cell>
          <cell r="K368">
            <v>4712.8500000000004</v>
          </cell>
          <cell r="L368">
            <v>0</v>
          </cell>
          <cell r="M368">
            <v>75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-301.81</v>
          </cell>
          <cell r="S368">
            <v>11608</v>
          </cell>
          <cell r="T368">
            <v>34.82</v>
          </cell>
          <cell r="U368">
            <v>0</v>
          </cell>
          <cell r="V368">
            <v>35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4555.8599999999997</v>
          </cell>
        </row>
        <row r="369">
          <cell r="A369" t="str">
            <v>Good Samaritan Hospital</v>
          </cell>
          <cell r="B369">
            <v>37288</v>
          </cell>
          <cell r="C369">
            <v>10589</v>
          </cell>
          <cell r="D369">
            <v>10589</v>
          </cell>
          <cell r="E369" t="str">
            <v>N/A</v>
          </cell>
          <cell r="F369" t="str">
            <v>N/A</v>
          </cell>
          <cell r="G369">
            <v>8721</v>
          </cell>
          <cell r="H369">
            <v>8721</v>
          </cell>
          <cell r="I369" t="str">
            <v>N/A</v>
          </cell>
          <cell r="J369" t="str">
            <v>N/A</v>
          </cell>
          <cell r="K369">
            <v>3540.73</v>
          </cell>
          <cell r="L369">
            <v>0</v>
          </cell>
          <cell r="M369">
            <v>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34.880000000000003</v>
          </cell>
          <cell r="S369">
            <v>8721</v>
          </cell>
          <cell r="T369">
            <v>-8.7200000000000006</v>
          </cell>
          <cell r="U369">
            <v>0</v>
          </cell>
          <cell r="V369">
            <v>35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3676.89</v>
          </cell>
        </row>
        <row r="370">
          <cell r="A370" t="str">
            <v>Good Samaritan Hospital</v>
          </cell>
          <cell r="B370">
            <v>37316</v>
          </cell>
          <cell r="C370">
            <v>11371</v>
          </cell>
          <cell r="D370">
            <v>11371</v>
          </cell>
          <cell r="E370" t="str">
            <v>N/A</v>
          </cell>
          <cell r="F370" t="str">
            <v>N/A</v>
          </cell>
          <cell r="G370">
            <v>7750</v>
          </cell>
          <cell r="H370">
            <v>7750</v>
          </cell>
          <cell r="I370" t="str">
            <v>N/A</v>
          </cell>
          <cell r="J370" t="str">
            <v>N/A</v>
          </cell>
          <cell r="K370">
            <v>3146.5</v>
          </cell>
          <cell r="L370">
            <v>0</v>
          </cell>
          <cell r="M370">
            <v>75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31</v>
          </cell>
          <cell r="S370">
            <v>7750</v>
          </cell>
          <cell r="T370">
            <v>-7.75</v>
          </cell>
          <cell r="U370">
            <v>0</v>
          </cell>
          <cell r="V370">
            <v>35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3279.75</v>
          </cell>
        </row>
        <row r="371">
          <cell r="A371" t="str">
            <v>Good Samaritan Hospital</v>
          </cell>
          <cell r="B371">
            <v>37347</v>
          </cell>
          <cell r="C371">
            <v>8431</v>
          </cell>
          <cell r="D371">
            <v>8431</v>
          </cell>
          <cell r="E371" t="str">
            <v>N/A</v>
          </cell>
          <cell r="F371" t="str">
            <v>N/A</v>
          </cell>
          <cell r="G371">
            <v>7257</v>
          </cell>
          <cell r="H371">
            <v>7257</v>
          </cell>
          <cell r="I371" t="str">
            <v>N/A</v>
          </cell>
          <cell r="J371" t="str">
            <v>N/A</v>
          </cell>
          <cell r="K371">
            <v>2946.34</v>
          </cell>
          <cell r="L371">
            <v>0</v>
          </cell>
          <cell r="M371">
            <v>75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29.03</v>
          </cell>
          <cell r="S371">
            <v>7257</v>
          </cell>
          <cell r="T371">
            <v>-7.26</v>
          </cell>
          <cell r="U371">
            <v>0</v>
          </cell>
          <cell r="V371">
            <v>35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3078.11</v>
          </cell>
        </row>
        <row r="372">
          <cell r="A372" t="str">
            <v>Good Samaritan Hospital</v>
          </cell>
          <cell r="B372">
            <v>37377</v>
          </cell>
          <cell r="C372">
            <v>7679</v>
          </cell>
          <cell r="D372">
            <v>7679</v>
          </cell>
          <cell r="E372" t="str">
            <v>N/A</v>
          </cell>
          <cell r="F372" t="str">
            <v>N/A</v>
          </cell>
          <cell r="G372">
            <v>7634</v>
          </cell>
          <cell r="H372">
            <v>7634</v>
          </cell>
          <cell r="I372" t="str">
            <v>N/A</v>
          </cell>
          <cell r="J372" t="str">
            <v>N/A</v>
          </cell>
          <cell r="K372">
            <v>3099.4</v>
          </cell>
          <cell r="L372">
            <v>0</v>
          </cell>
          <cell r="M372">
            <v>75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3209.4</v>
          </cell>
        </row>
        <row r="373">
          <cell r="A373" t="str">
            <v>Good Samaritan Hospital</v>
          </cell>
          <cell r="B373">
            <v>37408</v>
          </cell>
          <cell r="C373">
            <v>6219</v>
          </cell>
          <cell r="D373">
            <v>6219</v>
          </cell>
          <cell r="E373" t="str">
            <v>N/A</v>
          </cell>
          <cell r="F373" t="str">
            <v>N/A</v>
          </cell>
          <cell r="G373">
            <v>6070</v>
          </cell>
          <cell r="H373">
            <v>6070</v>
          </cell>
          <cell r="I373" t="str">
            <v>N/A</v>
          </cell>
          <cell r="J373" t="str">
            <v>N/A</v>
          </cell>
          <cell r="K373">
            <v>2464.42</v>
          </cell>
          <cell r="L373">
            <v>0</v>
          </cell>
          <cell r="M373">
            <v>75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35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2574.42</v>
          </cell>
        </row>
        <row r="374">
          <cell r="A374" t="str">
            <v>Good Samaritan Hospital</v>
          </cell>
          <cell r="B374">
            <v>37438</v>
          </cell>
          <cell r="C374">
            <v>6072</v>
          </cell>
          <cell r="D374">
            <v>6072</v>
          </cell>
          <cell r="E374" t="str">
            <v>N/A</v>
          </cell>
          <cell r="F374" t="str">
            <v>N/A</v>
          </cell>
          <cell r="G374">
            <v>6265</v>
          </cell>
          <cell r="H374">
            <v>6265</v>
          </cell>
          <cell r="I374" t="str">
            <v>N/A</v>
          </cell>
          <cell r="J374" t="str">
            <v>N/A</v>
          </cell>
          <cell r="K374">
            <v>2543.59</v>
          </cell>
          <cell r="L374">
            <v>0</v>
          </cell>
          <cell r="M374">
            <v>75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2653.59</v>
          </cell>
        </row>
        <row r="375">
          <cell r="A375" t="str">
            <v>Guardian Automotive Trim (Windsor)</v>
          </cell>
          <cell r="B375">
            <v>37104</v>
          </cell>
          <cell r="C375">
            <v>8440</v>
          </cell>
          <cell r="D375">
            <v>8440</v>
          </cell>
          <cell r="E375" t="str">
            <v>N/A</v>
          </cell>
          <cell r="F375" t="str">
            <v>N/A</v>
          </cell>
          <cell r="G375">
            <v>6750</v>
          </cell>
          <cell r="H375">
            <v>6750</v>
          </cell>
          <cell r="I375" t="str">
            <v>N/A</v>
          </cell>
          <cell r="J375" t="str">
            <v>N/A</v>
          </cell>
          <cell r="K375">
            <v>2740.5</v>
          </cell>
          <cell r="L375">
            <v>0</v>
          </cell>
          <cell r="M375">
            <v>75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6750</v>
          </cell>
          <cell r="T375">
            <v>20.25</v>
          </cell>
          <cell r="U375">
            <v>0</v>
          </cell>
          <cell r="V375">
            <v>35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2870.75</v>
          </cell>
        </row>
        <row r="376">
          <cell r="A376" t="str">
            <v>Guardian Automotive Trim (Windsor)</v>
          </cell>
          <cell r="B376">
            <v>37135</v>
          </cell>
          <cell r="C376">
            <v>7974</v>
          </cell>
          <cell r="D376">
            <v>7974</v>
          </cell>
          <cell r="E376" t="str">
            <v>N/A</v>
          </cell>
          <cell r="F376" t="str">
            <v>N/A</v>
          </cell>
          <cell r="G376">
            <v>7500</v>
          </cell>
          <cell r="H376">
            <v>7500</v>
          </cell>
          <cell r="I376" t="str">
            <v>N/A</v>
          </cell>
          <cell r="J376" t="str">
            <v>N/A</v>
          </cell>
          <cell r="K376">
            <v>3045</v>
          </cell>
          <cell r="L376">
            <v>0</v>
          </cell>
          <cell r="M376">
            <v>75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7500</v>
          </cell>
          <cell r="T376">
            <v>22.5</v>
          </cell>
          <cell r="U376">
            <v>0</v>
          </cell>
          <cell r="V376">
            <v>35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3177.5</v>
          </cell>
        </row>
        <row r="377">
          <cell r="A377" t="str">
            <v>Guardian Automotive Trim (Windsor)</v>
          </cell>
          <cell r="B377">
            <v>37165</v>
          </cell>
          <cell r="C377">
            <v>11973</v>
          </cell>
          <cell r="D377">
            <v>11973</v>
          </cell>
          <cell r="E377" t="str">
            <v>N/A</v>
          </cell>
          <cell r="F377" t="str">
            <v>N/A</v>
          </cell>
          <cell r="G377">
            <v>11622</v>
          </cell>
          <cell r="H377">
            <v>11622</v>
          </cell>
          <cell r="I377" t="str">
            <v>N/A</v>
          </cell>
          <cell r="J377" t="str">
            <v>N/A</v>
          </cell>
          <cell r="K377">
            <v>4718.53</v>
          </cell>
          <cell r="L377">
            <v>0</v>
          </cell>
          <cell r="M377">
            <v>75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11622</v>
          </cell>
          <cell r="T377">
            <v>34.869999999999997</v>
          </cell>
          <cell r="U377">
            <v>0</v>
          </cell>
          <cell r="V377">
            <v>35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4863.3999999999996</v>
          </cell>
        </row>
        <row r="378">
          <cell r="A378" t="str">
            <v>Guardian Automotive Trim (Windsor)</v>
          </cell>
          <cell r="B378">
            <v>37196</v>
          </cell>
          <cell r="C378">
            <v>11786</v>
          </cell>
          <cell r="D378">
            <v>11786</v>
          </cell>
          <cell r="E378" t="str">
            <v>N/A</v>
          </cell>
          <cell r="F378" t="str">
            <v>N/A</v>
          </cell>
          <cell r="G378">
            <v>11978</v>
          </cell>
          <cell r="H378">
            <v>11978</v>
          </cell>
          <cell r="I378" t="str">
            <v>N/A</v>
          </cell>
          <cell r="J378" t="str">
            <v>N/A</v>
          </cell>
          <cell r="K378">
            <v>4863.07</v>
          </cell>
          <cell r="L378">
            <v>0</v>
          </cell>
          <cell r="M378">
            <v>75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11978</v>
          </cell>
          <cell r="T378">
            <v>35.93</v>
          </cell>
          <cell r="U378">
            <v>0</v>
          </cell>
          <cell r="V378">
            <v>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5009</v>
          </cell>
        </row>
        <row r="379">
          <cell r="A379" t="str">
            <v>Guardian Automotive Trim (Windsor)</v>
          </cell>
          <cell r="B379">
            <v>37226</v>
          </cell>
          <cell r="C379">
            <v>17340</v>
          </cell>
          <cell r="D379">
            <v>17340</v>
          </cell>
          <cell r="E379" t="str">
            <v>N/A</v>
          </cell>
          <cell r="F379" t="str">
            <v>N/A</v>
          </cell>
          <cell r="G379">
            <v>18750</v>
          </cell>
          <cell r="H379">
            <v>18750</v>
          </cell>
          <cell r="I379" t="str">
            <v>N/A</v>
          </cell>
          <cell r="J379" t="str">
            <v>N/A</v>
          </cell>
          <cell r="K379">
            <v>7612.5</v>
          </cell>
          <cell r="L379">
            <v>0</v>
          </cell>
          <cell r="M379">
            <v>75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18750</v>
          </cell>
          <cell r="T379">
            <v>56.25</v>
          </cell>
          <cell r="U379">
            <v>0</v>
          </cell>
          <cell r="V379">
            <v>35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7778.75</v>
          </cell>
        </row>
        <row r="380">
          <cell r="A380" t="str">
            <v>Guardian Automotive Trim (Windsor)</v>
          </cell>
          <cell r="B380">
            <v>37257</v>
          </cell>
          <cell r="C380">
            <v>20522</v>
          </cell>
          <cell r="D380">
            <v>20522</v>
          </cell>
          <cell r="E380" t="str">
            <v>N/A</v>
          </cell>
          <cell r="F380" t="str">
            <v>N/A</v>
          </cell>
          <cell r="G380">
            <v>20000</v>
          </cell>
          <cell r="H380">
            <v>20000</v>
          </cell>
          <cell r="I380" t="str">
            <v>N/A</v>
          </cell>
          <cell r="J380" t="str">
            <v>N/A</v>
          </cell>
          <cell r="K380">
            <v>8120</v>
          </cell>
          <cell r="L380">
            <v>0</v>
          </cell>
          <cell r="M380">
            <v>75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20000</v>
          </cell>
          <cell r="T380">
            <v>60</v>
          </cell>
          <cell r="U380">
            <v>0</v>
          </cell>
          <cell r="V380">
            <v>35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8290</v>
          </cell>
        </row>
        <row r="381">
          <cell r="A381" t="str">
            <v>Guardian Automotive Trim (Windsor)</v>
          </cell>
          <cell r="B381">
            <v>37288</v>
          </cell>
          <cell r="C381">
            <v>17361</v>
          </cell>
          <cell r="D381">
            <v>17361</v>
          </cell>
          <cell r="E381" t="str">
            <v>N/A</v>
          </cell>
          <cell r="F381" t="str">
            <v>N/A</v>
          </cell>
          <cell r="G381">
            <v>17364</v>
          </cell>
          <cell r="H381">
            <v>17364</v>
          </cell>
          <cell r="I381" t="str">
            <v>N/A</v>
          </cell>
          <cell r="J381" t="str">
            <v>N/A</v>
          </cell>
          <cell r="K381">
            <v>7049.78</v>
          </cell>
          <cell r="L381">
            <v>0</v>
          </cell>
          <cell r="M381">
            <v>75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17364</v>
          </cell>
          <cell r="T381">
            <v>-17.36</v>
          </cell>
          <cell r="U381">
            <v>0</v>
          </cell>
          <cell r="V381">
            <v>35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7142.42</v>
          </cell>
        </row>
        <row r="382">
          <cell r="A382" t="str">
            <v>Guardian Automotive Trim (Windsor)</v>
          </cell>
          <cell r="B382">
            <v>37316</v>
          </cell>
          <cell r="C382">
            <v>16411</v>
          </cell>
          <cell r="D382">
            <v>16411</v>
          </cell>
          <cell r="E382" t="str">
            <v>N/A</v>
          </cell>
          <cell r="F382" t="str">
            <v>N/A</v>
          </cell>
          <cell r="G382">
            <v>16669</v>
          </cell>
          <cell r="H382">
            <v>16669</v>
          </cell>
          <cell r="I382" t="str">
            <v>N/A</v>
          </cell>
          <cell r="J382" t="str">
            <v>N/A</v>
          </cell>
          <cell r="K382">
            <v>6767.61</v>
          </cell>
          <cell r="L382">
            <v>0</v>
          </cell>
          <cell r="M382">
            <v>75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16669</v>
          </cell>
          <cell r="T382">
            <v>-16.670000000000002</v>
          </cell>
          <cell r="U382">
            <v>0</v>
          </cell>
          <cell r="V382">
            <v>35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6860.94</v>
          </cell>
        </row>
        <row r="383">
          <cell r="A383" t="str">
            <v>Guardian Automotive Trim (Windsor)</v>
          </cell>
          <cell r="B383">
            <v>37347</v>
          </cell>
          <cell r="C383">
            <v>10452</v>
          </cell>
          <cell r="D383">
            <v>10452</v>
          </cell>
          <cell r="E383" t="str">
            <v>N/A</v>
          </cell>
          <cell r="F383" t="str">
            <v>N/A</v>
          </cell>
          <cell r="G383">
            <v>10667</v>
          </cell>
          <cell r="H383">
            <v>10667</v>
          </cell>
          <cell r="I383" t="str">
            <v>N/A</v>
          </cell>
          <cell r="J383" t="str">
            <v>N/A</v>
          </cell>
          <cell r="K383">
            <v>4330.8</v>
          </cell>
          <cell r="L383">
            <v>0</v>
          </cell>
          <cell r="M383">
            <v>75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10667</v>
          </cell>
          <cell r="T383">
            <v>-10.67</v>
          </cell>
          <cell r="U383">
            <v>0</v>
          </cell>
          <cell r="V383">
            <v>35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4430.13</v>
          </cell>
        </row>
        <row r="384">
          <cell r="A384" t="str">
            <v>Guardian Automotive Trim (Windsor)</v>
          </cell>
          <cell r="B384">
            <v>37377</v>
          </cell>
          <cell r="C384">
            <v>8657</v>
          </cell>
          <cell r="D384">
            <v>8657</v>
          </cell>
          <cell r="E384" t="str">
            <v>N/A</v>
          </cell>
          <cell r="F384" t="str">
            <v>N/A</v>
          </cell>
          <cell r="G384">
            <v>9750</v>
          </cell>
          <cell r="H384">
            <v>9750</v>
          </cell>
          <cell r="I384" t="str">
            <v>N/A</v>
          </cell>
          <cell r="J384" t="str">
            <v>N/A</v>
          </cell>
          <cell r="K384">
            <v>3958.5</v>
          </cell>
          <cell r="L384">
            <v>0</v>
          </cell>
          <cell r="M384">
            <v>75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35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4068.5</v>
          </cell>
        </row>
        <row r="385">
          <cell r="A385" t="str">
            <v>Guardian Automotive Trim (Windsor)</v>
          </cell>
          <cell r="B385">
            <v>37408</v>
          </cell>
          <cell r="C385">
            <v>5787</v>
          </cell>
          <cell r="D385">
            <v>5787</v>
          </cell>
          <cell r="E385" t="str">
            <v>N/A</v>
          </cell>
          <cell r="F385" t="str">
            <v>N/A</v>
          </cell>
          <cell r="G385">
            <v>5855</v>
          </cell>
          <cell r="H385">
            <v>5855</v>
          </cell>
          <cell r="I385" t="str">
            <v>N/A</v>
          </cell>
          <cell r="J385" t="str">
            <v>N/A</v>
          </cell>
          <cell r="K385">
            <v>2377.13</v>
          </cell>
          <cell r="L385">
            <v>0</v>
          </cell>
          <cell r="M385">
            <v>75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35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2487.13</v>
          </cell>
        </row>
        <row r="386">
          <cell r="A386" t="str">
            <v>Guardian Automotive Trim (Windsor)</v>
          </cell>
          <cell r="B386">
            <v>37438</v>
          </cell>
          <cell r="C386">
            <v>5160</v>
          </cell>
          <cell r="D386">
            <v>5160</v>
          </cell>
          <cell r="E386" t="str">
            <v>N/A</v>
          </cell>
          <cell r="F386" t="str">
            <v>N/A</v>
          </cell>
          <cell r="G386">
            <v>4740</v>
          </cell>
          <cell r="H386">
            <v>4740</v>
          </cell>
          <cell r="I386" t="str">
            <v>N/A</v>
          </cell>
          <cell r="J386" t="str">
            <v>N/A</v>
          </cell>
          <cell r="K386">
            <v>1924.44</v>
          </cell>
          <cell r="L386">
            <v>0</v>
          </cell>
          <cell r="M386">
            <v>75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35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2034.44</v>
          </cell>
        </row>
        <row r="387">
          <cell r="A387" t="str">
            <v>Hartford Bakery</v>
          </cell>
          <cell r="B387">
            <v>37104</v>
          </cell>
          <cell r="C387">
            <v>4330</v>
          </cell>
          <cell r="D387">
            <v>4330</v>
          </cell>
          <cell r="E387" t="str">
            <v>N/A</v>
          </cell>
          <cell r="F387" t="str">
            <v>N/A</v>
          </cell>
          <cell r="G387">
            <v>4400</v>
          </cell>
          <cell r="H387">
            <v>4400</v>
          </cell>
          <cell r="I387" t="str">
            <v>N/A</v>
          </cell>
          <cell r="J387" t="str">
            <v>N/A</v>
          </cell>
          <cell r="K387">
            <v>1786.4</v>
          </cell>
          <cell r="L387">
            <v>0</v>
          </cell>
          <cell r="M387">
            <v>75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4400</v>
          </cell>
          <cell r="T387">
            <v>13.2</v>
          </cell>
          <cell r="U387">
            <v>0</v>
          </cell>
          <cell r="V387">
            <v>35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1909.6</v>
          </cell>
        </row>
        <row r="388">
          <cell r="A388" t="str">
            <v>Hartford Bakery</v>
          </cell>
          <cell r="B388">
            <v>37135</v>
          </cell>
          <cell r="C388">
            <v>3609</v>
          </cell>
          <cell r="D388">
            <v>3609</v>
          </cell>
          <cell r="E388" t="str">
            <v>N/A</v>
          </cell>
          <cell r="F388" t="str">
            <v>N/A</v>
          </cell>
          <cell r="G388">
            <v>4000</v>
          </cell>
          <cell r="H388">
            <v>4000</v>
          </cell>
          <cell r="I388" t="str">
            <v>N/A</v>
          </cell>
          <cell r="J388" t="str">
            <v>N/A</v>
          </cell>
          <cell r="K388">
            <v>1624</v>
          </cell>
          <cell r="L388">
            <v>0</v>
          </cell>
          <cell r="M388">
            <v>75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4000</v>
          </cell>
          <cell r="T388">
            <v>12</v>
          </cell>
          <cell r="U388">
            <v>0</v>
          </cell>
          <cell r="V388">
            <v>35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1746</v>
          </cell>
        </row>
        <row r="389">
          <cell r="A389" t="str">
            <v>Hartford Bakery</v>
          </cell>
          <cell r="B389">
            <v>37165</v>
          </cell>
          <cell r="C389">
            <v>4756</v>
          </cell>
          <cell r="D389">
            <v>4756</v>
          </cell>
          <cell r="E389" t="str">
            <v>N/A</v>
          </cell>
          <cell r="F389" t="str">
            <v>N/A</v>
          </cell>
          <cell r="G389">
            <v>4500</v>
          </cell>
          <cell r="H389">
            <v>4500</v>
          </cell>
          <cell r="I389" t="str">
            <v>N/A</v>
          </cell>
          <cell r="J389" t="str">
            <v>N/A</v>
          </cell>
          <cell r="K389">
            <v>1827</v>
          </cell>
          <cell r="L389">
            <v>0</v>
          </cell>
          <cell r="M389">
            <v>75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4500</v>
          </cell>
          <cell r="T389">
            <v>13.5</v>
          </cell>
          <cell r="U389">
            <v>0</v>
          </cell>
          <cell r="V389">
            <v>35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1950.5</v>
          </cell>
        </row>
        <row r="390">
          <cell r="A390" t="str">
            <v>Hartford Bakery</v>
          </cell>
          <cell r="B390">
            <v>37196</v>
          </cell>
          <cell r="C390">
            <v>5169</v>
          </cell>
          <cell r="D390">
            <v>5169</v>
          </cell>
          <cell r="E390" t="str">
            <v>N/A</v>
          </cell>
          <cell r="F390" t="str">
            <v>N/A</v>
          </cell>
          <cell r="G390">
            <v>5253</v>
          </cell>
          <cell r="H390">
            <v>5253</v>
          </cell>
          <cell r="I390" t="str">
            <v>N/A</v>
          </cell>
          <cell r="J390" t="str">
            <v>N/A</v>
          </cell>
          <cell r="K390">
            <v>2132.7199999999998</v>
          </cell>
          <cell r="L390">
            <v>0</v>
          </cell>
          <cell r="M390">
            <v>75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5253</v>
          </cell>
          <cell r="T390">
            <v>15.76</v>
          </cell>
          <cell r="U390">
            <v>0</v>
          </cell>
          <cell r="V390">
            <v>35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2258.48</v>
          </cell>
        </row>
        <row r="391">
          <cell r="A391" t="str">
            <v>Hartford Bakery</v>
          </cell>
          <cell r="B391">
            <v>37226</v>
          </cell>
          <cell r="C391">
            <v>4775</v>
          </cell>
          <cell r="D391">
            <v>4775</v>
          </cell>
          <cell r="E391" t="str">
            <v>N/A</v>
          </cell>
          <cell r="F391" t="str">
            <v>N/A</v>
          </cell>
          <cell r="G391">
            <v>4855</v>
          </cell>
          <cell r="H391">
            <v>4855</v>
          </cell>
          <cell r="I391" t="str">
            <v>N/A</v>
          </cell>
          <cell r="J391" t="str">
            <v>N/A</v>
          </cell>
          <cell r="K391">
            <v>1971.13</v>
          </cell>
          <cell r="L391">
            <v>0</v>
          </cell>
          <cell r="M391">
            <v>75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4855</v>
          </cell>
          <cell r="T391">
            <v>14.56</v>
          </cell>
          <cell r="U391">
            <v>0</v>
          </cell>
          <cell r="V391">
            <v>35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2095.69</v>
          </cell>
        </row>
        <row r="392">
          <cell r="A392" t="str">
            <v>Hartford Bakery</v>
          </cell>
          <cell r="B392">
            <v>37257</v>
          </cell>
          <cell r="C392">
            <v>5378</v>
          </cell>
          <cell r="D392">
            <v>5378</v>
          </cell>
          <cell r="E392" t="str">
            <v>N/A</v>
          </cell>
          <cell r="F392" t="str">
            <v>N/A</v>
          </cell>
          <cell r="G392">
            <v>5465</v>
          </cell>
          <cell r="H392">
            <v>5465</v>
          </cell>
          <cell r="I392" t="str">
            <v>N/A</v>
          </cell>
          <cell r="J392" t="str">
            <v>N/A</v>
          </cell>
          <cell r="K392">
            <v>2218.79</v>
          </cell>
          <cell r="L392">
            <v>0</v>
          </cell>
          <cell r="M392">
            <v>75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5465</v>
          </cell>
          <cell r="T392">
            <v>16.39</v>
          </cell>
          <cell r="U392">
            <v>0</v>
          </cell>
          <cell r="V392">
            <v>35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2345.1799999999998</v>
          </cell>
        </row>
        <row r="393">
          <cell r="A393" t="str">
            <v>Hartford Bakery</v>
          </cell>
          <cell r="B393">
            <v>37288</v>
          </cell>
          <cell r="C393">
            <v>4585</v>
          </cell>
          <cell r="D393">
            <v>4585</v>
          </cell>
          <cell r="E393" t="str">
            <v>N/A</v>
          </cell>
          <cell r="F393" t="str">
            <v>N/A</v>
          </cell>
          <cell r="G393">
            <v>5012</v>
          </cell>
          <cell r="H393">
            <v>5012</v>
          </cell>
          <cell r="I393" t="str">
            <v>N/A</v>
          </cell>
          <cell r="J393" t="str">
            <v>N/A</v>
          </cell>
          <cell r="K393">
            <v>2034.87</v>
          </cell>
          <cell r="L393">
            <v>0</v>
          </cell>
          <cell r="M393">
            <v>75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5012</v>
          </cell>
          <cell r="T393">
            <v>-5.01</v>
          </cell>
          <cell r="U393">
            <v>0</v>
          </cell>
          <cell r="V393">
            <v>35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2139.86</v>
          </cell>
        </row>
        <row r="394">
          <cell r="A394" t="str">
            <v>Hartford Bakery</v>
          </cell>
          <cell r="B394">
            <v>37316</v>
          </cell>
          <cell r="C394">
            <v>5391</v>
          </cell>
          <cell r="D394">
            <v>5391</v>
          </cell>
          <cell r="E394" t="str">
            <v>N/A</v>
          </cell>
          <cell r="F394" t="str">
            <v>N/A</v>
          </cell>
          <cell r="G394">
            <v>5485</v>
          </cell>
          <cell r="H394">
            <v>5485</v>
          </cell>
          <cell r="I394" t="str">
            <v>N/A</v>
          </cell>
          <cell r="J394" t="str">
            <v>N/A</v>
          </cell>
          <cell r="K394">
            <v>2226.91</v>
          </cell>
          <cell r="L394">
            <v>0</v>
          </cell>
          <cell r="M394">
            <v>75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5485</v>
          </cell>
          <cell r="T394">
            <v>-5.49</v>
          </cell>
          <cell r="U394">
            <v>0</v>
          </cell>
          <cell r="V394">
            <v>35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2331.42</v>
          </cell>
        </row>
        <row r="395">
          <cell r="A395" t="str">
            <v>Hartford Bakery</v>
          </cell>
          <cell r="B395">
            <v>37347</v>
          </cell>
          <cell r="C395">
            <v>4420</v>
          </cell>
          <cell r="D395">
            <v>4420</v>
          </cell>
          <cell r="E395" t="str">
            <v>N/A</v>
          </cell>
          <cell r="F395" t="str">
            <v>N/A</v>
          </cell>
          <cell r="G395">
            <v>4700</v>
          </cell>
          <cell r="H395">
            <v>4700</v>
          </cell>
          <cell r="I395" t="str">
            <v>N/A</v>
          </cell>
          <cell r="J395" t="str">
            <v>N/A</v>
          </cell>
          <cell r="K395">
            <v>1908.2</v>
          </cell>
          <cell r="L395">
            <v>0</v>
          </cell>
          <cell r="M395">
            <v>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4700</v>
          </cell>
          <cell r="T395">
            <v>-4.7</v>
          </cell>
          <cell r="U395">
            <v>0</v>
          </cell>
          <cell r="V395">
            <v>35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2013.5</v>
          </cell>
        </row>
        <row r="396">
          <cell r="A396" t="str">
            <v>Hartford Bakery</v>
          </cell>
          <cell r="B396">
            <v>37377</v>
          </cell>
          <cell r="C396">
            <v>4254</v>
          </cell>
          <cell r="D396">
            <v>4254</v>
          </cell>
          <cell r="E396" t="str">
            <v>N/A</v>
          </cell>
          <cell r="F396" t="str">
            <v>N/A</v>
          </cell>
          <cell r="G396">
            <v>4100</v>
          </cell>
          <cell r="H396">
            <v>4100</v>
          </cell>
          <cell r="I396" t="str">
            <v>N/A</v>
          </cell>
          <cell r="J396" t="str">
            <v>N/A</v>
          </cell>
          <cell r="K396">
            <v>1664.6</v>
          </cell>
          <cell r="L396">
            <v>0</v>
          </cell>
          <cell r="M396">
            <v>75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35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1774.6</v>
          </cell>
        </row>
        <row r="397">
          <cell r="A397" t="str">
            <v>Hartford Bakery</v>
          </cell>
          <cell r="B397">
            <v>37408</v>
          </cell>
          <cell r="C397">
            <v>4523</v>
          </cell>
          <cell r="D397">
            <v>4523</v>
          </cell>
          <cell r="E397" t="str">
            <v>N/A</v>
          </cell>
          <cell r="F397" t="str">
            <v>N/A</v>
          </cell>
          <cell r="G397">
            <v>4580</v>
          </cell>
          <cell r="H397">
            <v>4580</v>
          </cell>
          <cell r="I397" t="str">
            <v>N/A</v>
          </cell>
          <cell r="J397" t="str">
            <v>N/A</v>
          </cell>
          <cell r="K397">
            <v>1859.48</v>
          </cell>
          <cell r="L397">
            <v>0</v>
          </cell>
          <cell r="M397">
            <v>75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35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1969.48</v>
          </cell>
        </row>
        <row r="398">
          <cell r="A398" t="str">
            <v>Hartford Bakery</v>
          </cell>
          <cell r="B398">
            <v>37438</v>
          </cell>
          <cell r="C398">
            <v>4163</v>
          </cell>
          <cell r="D398">
            <v>4163</v>
          </cell>
          <cell r="E398" t="str">
            <v>N/A</v>
          </cell>
          <cell r="F398" t="str">
            <v>N/A</v>
          </cell>
          <cell r="G398">
            <v>4220</v>
          </cell>
          <cell r="H398">
            <v>4220</v>
          </cell>
          <cell r="I398" t="str">
            <v>N/A</v>
          </cell>
          <cell r="J398" t="str">
            <v>N/A</v>
          </cell>
          <cell r="K398">
            <v>1713.32</v>
          </cell>
          <cell r="L398">
            <v>0</v>
          </cell>
          <cell r="M398">
            <v>75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35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1823.32</v>
          </cell>
        </row>
        <row r="399">
          <cell r="A399" t="str">
            <v>Hoosier Magnetics</v>
          </cell>
          <cell r="B399">
            <v>37104</v>
          </cell>
          <cell r="C399">
            <v>2281</v>
          </cell>
          <cell r="D399">
            <v>2281</v>
          </cell>
          <cell r="E399" t="str">
            <v>N/A</v>
          </cell>
          <cell r="F399" t="str">
            <v>N/A</v>
          </cell>
          <cell r="G399">
            <v>2800</v>
          </cell>
          <cell r="H399">
            <v>2800</v>
          </cell>
          <cell r="I399" t="str">
            <v>N/A</v>
          </cell>
          <cell r="J399" t="str">
            <v>N/A</v>
          </cell>
          <cell r="K399">
            <v>1136.8</v>
          </cell>
          <cell r="L399">
            <v>0</v>
          </cell>
          <cell r="M399">
            <v>75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-72.8</v>
          </cell>
          <cell r="S399">
            <v>2800</v>
          </cell>
          <cell r="T399">
            <v>8.4</v>
          </cell>
          <cell r="U399">
            <v>0</v>
          </cell>
          <cell r="V399">
            <v>35</v>
          </cell>
          <cell r="W399">
            <v>1.75</v>
          </cell>
          <cell r="X399">
            <v>0</v>
          </cell>
          <cell r="Y399">
            <v>0</v>
          </cell>
          <cell r="Z399">
            <v>0</v>
          </cell>
          <cell r="AA399">
            <v>1184.1500000000001</v>
          </cell>
        </row>
        <row r="400">
          <cell r="A400" t="str">
            <v>Hoosier Magnetics</v>
          </cell>
          <cell r="B400">
            <v>37135</v>
          </cell>
          <cell r="C400">
            <v>2090</v>
          </cell>
          <cell r="D400">
            <v>2090</v>
          </cell>
          <cell r="E400" t="str">
            <v>N/A</v>
          </cell>
          <cell r="F400" t="str">
            <v>N/A</v>
          </cell>
          <cell r="G400">
            <v>2800</v>
          </cell>
          <cell r="H400">
            <v>2800</v>
          </cell>
          <cell r="I400" t="str">
            <v>N/A</v>
          </cell>
          <cell r="J400" t="str">
            <v>N/A</v>
          </cell>
          <cell r="K400">
            <v>1136.8</v>
          </cell>
          <cell r="L400">
            <v>0</v>
          </cell>
          <cell r="M400">
            <v>75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-72.8</v>
          </cell>
          <cell r="S400">
            <v>2800</v>
          </cell>
          <cell r="T400">
            <v>8.4</v>
          </cell>
          <cell r="U400">
            <v>0</v>
          </cell>
          <cell r="V400">
            <v>35</v>
          </cell>
          <cell r="W400">
            <v>1.75</v>
          </cell>
          <cell r="X400">
            <v>0</v>
          </cell>
          <cell r="Y400">
            <v>0</v>
          </cell>
          <cell r="Z400">
            <v>0</v>
          </cell>
          <cell r="AA400">
            <v>1184.1500000000001</v>
          </cell>
        </row>
        <row r="401">
          <cell r="A401" t="str">
            <v>Hoosier Magnetics</v>
          </cell>
          <cell r="B401">
            <v>37165</v>
          </cell>
          <cell r="C401">
            <v>2346</v>
          </cell>
          <cell r="D401">
            <v>2346</v>
          </cell>
          <cell r="E401" t="str">
            <v>N/A</v>
          </cell>
          <cell r="F401" t="str">
            <v>N/A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>
            <v>0</v>
          </cell>
          <cell r="L401">
            <v>0</v>
          </cell>
          <cell r="M401">
            <v>75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35</v>
          </cell>
          <cell r="W401">
            <v>1.75</v>
          </cell>
          <cell r="X401">
            <v>0</v>
          </cell>
          <cell r="Y401">
            <v>0</v>
          </cell>
          <cell r="Z401">
            <v>0</v>
          </cell>
          <cell r="AA401">
            <v>111.75</v>
          </cell>
        </row>
        <row r="402">
          <cell r="A402" t="str">
            <v>Hoosier Magnetics</v>
          </cell>
          <cell r="B402">
            <v>37196</v>
          </cell>
          <cell r="C402">
            <v>2669</v>
          </cell>
          <cell r="D402">
            <v>2669</v>
          </cell>
          <cell r="E402" t="str">
            <v>N/A</v>
          </cell>
          <cell r="F402" t="str">
            <v>N/A</v>
          </cell>
          <cell r="G402">
            <v>239</v>
          </cell>
          <cell r="H402">
            <v>239</v>
          </cell>
          <cell r="I402" t="str">
            <v>N/A</v>
          </cell>
          <cell r="J402" t="str">
            <v>N/A</v>
          </cell>
          <cell r="K402">
            <v>97.03</v>
          </cell>
          <cell r="L402">
            <v>0</v>
          </cell>
          <cell r="M402">
            <v>75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-6.21</v>
          </cell>
          <cell r="S402">
            <v>239</v>
          </cell>
          <cell r="T402">
            <v>0.72</v>
          </cell>
          <cell r="U402">
            <v>0</v>
          </cell>
          <cell r="V402">
            <v>35</v>
          </cell>
          <cell r="W402">
            <v>1.75</v>
          </cell>
          <cell r="X402">
            <v>0</v>
          </cell>
          <cell r="Y402">
            <v>0</v>
          </cell>
          <cell r="Z402">
            <v>0</v>
          </cell>
          <cell r="AA402">
            <v>203.29</v>
          </cell>
        </row>
        <row r="403">
          <cell r="A403" t="str">
            <v>Hoosier Magnetics</v>
          </cell>
          <cell r="B403">
            <v>37226</v>
          </cell>
          <cell r="C403">
            <v>2432</v>
          </cell>
          <cell r="D403">
            <v>2432</v>
          </cell>
          <cell r="E403" t="str">
            <v>N/A</v>
          </cell>
          <cell r="F403" t="str">
            <v>N/A</v>
          </cell>
          <cell r="G403">
            <v>2472</v>
          </cell>
          <cell r="H403">
            <v>2472</v>
          </cell>
          <cell r="I403" t="str">
            <v>N/A</v>
          </cell>
          <cell r="J403" t="str">
            <v>N/A</v>
          </cell>
          <cell r="K403">
            <v>1003.63</v>
          </cell>
          <cell r="L403">
            <v>0</v>
          </cell>
          <cell r="M403">
            <v>75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-64.27</v>
          </cell>
          <cell r="S403">
            <v>2472</v>
          </cell>
          <cell r="T403">
            <v>7.42</v>
          </cell>
          <cell r="U403">
            <v>0</v>
          </cell>
          <cell r="V403">
            <v>35</v>
          </cell>
          <cell r="W403">
            <v>1.75</v>
          </cell>
          <cell r="X403">
            <v>0</v>
          </cell>
          <cell r="Y403">
            <v>0</v>
          </cell>
          <cell r="Z403">
            <v>0</v>
          </cell>
          <cell r="AA403">
            <v>1058.53</v>
          </cell>
        </row>
        <row r="404">
          <cell r="A404" t="str">
            <v>Hoosier Magnetics</v>
          </cell>
          <cell r="B404">
            <v>37257</v>
          </cell>
          <cell r="C404">
            <v>2858</v>
          </cell>
          <cell r="D404">
            <v>2858</v>
          </cell>
          <cell r="E404" t="str">
            <v>N/A</v>
          </cell>
          <cell r="F404" t="str">
            <v>N/A</v>
          </cell>
          <cell r="G404">
            <v>3000</v>
          </cell>
          <cell r="H404">
            <v>3000</v>
          </cell>
          <cell r="I404" t="str">
            <v>N/A</v>
          </cell>
          <cell r="J404" t="str">
            <v>N/A</v>
          </cell>
          <cell r="K404">
            <v>1218</v>
          </cell>
          <cell r="L404">
            <v>0</v>
          </cell>
          <cell r="M404">
            <v>75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-78</v>
          </cell>
          <cell r="S404">
            <v>3000</v>
          </cell>
          <cell r="T404">
            <v>9</v>
          </cell>
          <cell r="U404">
            <v>0</v>
          </cell>
          <cell r="V404">
            <v>35</v>
          </cell>
          <cell r="W404">
            <v>1.75</v>
          </cell>
          <cell r="X404">
            <v>0</v>
          </cell>
          <cell r="Y404">
            <v>0</v>
          </cell>
          <cell r="Z404">
            <v>0</v>
          </cell>
          <cell r="AA404">
            <v>1260.75</v>
          </cell>
        </row>
        <row r="405">
          <cell r="A405" t="str">
            <v>Hoosier Magnetics</v>
          </cell>
          <cell r="B405">
            <v>37288</v>
          </cell>
          <cell r="C405">
            <v>2454</v>
          </cell>
          <cell r="D405">
            <v>2454</v>
          </cell>
          <cell r="E405" t="str">
            <v>N/A</v>
          </cell>
          <cell r="F405" t="str">
            <v>N/A</v>
          </cell>
          <cell r="G405">
            <v>2516</v>
          </cell>
          <cell r="H405">
            <v>2516</v>
          </cell>
          <cell r="I405" t="str">
            <v>N/A</v>
          </cell>
          <cell r="J405" t="str">
            <v>N/A</v>
          </cell>
          <cell r="K405">
            <v>1021.5</v>
          </cell>
          <cell r="L405">
            <v>0</v>
          </cell>
          <cell r="M405">
            <v>75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10.06</v>
          </cell>
          <cell r="S405">
            <v>2516</v>
          </cell>
          <cell r="T405">
            <v>-2.52</v>
          </cell>
          <cell r="U405">
            <v>0</v>
          </cell>
          <cell r="V405">
            <v>35</v>
          </cell>
          <cell r="W405">
            <v>1.75</v>
          </cell>
          <cell r="X405">
            <v>0</v>
          </cell>
          <cell r="Y405">
            <v>0</v>
          </cell>
          <cell r="Z405">
            <v>0</v>
          </cell>
          <cell r="AA405">
            <v>1140.79</v>
          </cell>
        </row>
        <row r="406">
          <cell r="A406" t="str">
            <v>Hoosier Magnetics</v>
          </cell>
          <cell r="B406">
            <v>37316</v>
          </cell>
          <cell r="C406">
            <v>2219</v>
          </cell>
          <cell r="D406">
            <v>2219</v>
          </cell>
          <cell r="E406" t="str">
            <v>N/A</v>
          </cell>
          <cell r="F406" t="str">
            <v>N/A</v>
          </cell>
          <cell r="G406">
            <v>2255</v>
          </cell>
          <cell r="H406">
            <v>2255</v>
          </cell>
          <cell r="I406" t="str">
            <v>N/A</v>
          </cell>
          <cell r="J406" t="str">
            <v>N/A</v>
          </cell>
          <cell r="K406">
            <v>915.53</v>
          </cell>
          <cell r="L406">
            <v>0</v>
          </cell>
          <cell r="M406">
            <v>75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9.02</v>
          </cell>
          <cell r="S406">
            <v>2255</v>
          </cell>
          <cell r="T406">
            <v>-2.25</v>
          </cell>
          <cell r="U406">
            <v>0</v>
          </cell>
          <cell r="V406">
            <v>35</v>
          </cell>
          <cell r="W406">
            <v>1.75</v>
          </cell>
          <cell r="X406">
            <v>0</v>
          </cell>
          <cell r="Y406">
            <v>0</v>
          </cell>
          <cell r="Z406">
            <v>0</v>
          </cell>
          <cell r="AA406">
            <v>1034.05</v>
          </cell>
        </row>
        <row r="407">
          <cell r="A407" t="str">
            <v>Hoosier Magnetics</v>
          </cell>
          <cell r="B407">
            <v>37347</v>
          </cell>
          <cell r="C407">
            <v>1709</v>
          </cell>
          <cell r="D407">
            <v>1709</v>
          </cell>
          <cell r="E407" t="str">
            <v>N/A</v>
          </cell>
          <cell r="F407" t="str">
            <v>N/A</v>
          </cell>
          <cell r="G407">
            <v>1600</v>
          </cell>
          <cell r="H407">
            <v>1600</v>
          </cell>
          <cell r="I407" t="str">
            <v>N/A</v>
          </cell>
          <cell r="J407" t="str">
            <v>N/A</v>
          </cell>
          <cell r="K407">
            <v>649.6</v>
          </cell>
          <cell r="L407">
            <v>0</v>
          </cell>
          <cell r="M407">
            <v>75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6.4</v>
          </cell>
          <cell r="S407">
            <v>1600</v>
          </cell>
          <cell r="T407">
            <v>-1.6</v>
          </cell>
          <cell r="U407">
            <v>0</v>
          </cell>
          <cell r="V407">
            <v>35</v>
          </cell>
          <cell r="W407">
            <v>1.75</v>
          </cell>
          <cell r="X407">
            <v>0</v>
          </cell>
          <cell r="Y407">
            <v>0</v>
          </cell>
          <cell r="Z407">
            <v>0</v>
          </cell>
          <cell r="AA407">
            <v>766.15</v>
          </cell>
        </row>
        <row r="408">
          <cell r="A408" t="str">
            <v>Hoosier Magnetics</v>
          </cell>
          <cell r="B408">
            <v>37377</v>
          </cell>
          <cell r="C408">
            <v>1238</v>
          </cell>
          <cell r="D408">
            <v>1238</v>
          </cell>
          <cell r="E408" t="str">
            <v>N/A</v>
          </cell>
          <cell r="F408" t="str">
            <v>N/A</v>
          </cell>
          <cell r="G408">
            <v>1500</v>
          </cell>
          <cell r="H408">
            <v>1500</v>
          </cell>
          <cell r="I408" t="str">
            <v>N/A</v>
          </cell>
          <cell r="J408" t="str">
            <v>N/A</v>
          </cell>
          <cell r="K408">
            <v>609</v>
          </cell>
          <cell r="L408">
            <v>0</v>
          </cell>
          <cell r="M408">
            <v>75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35</v>
          </cell>
          <cell r="W408">
            <v>1.75</v>
          </cell>
          <cell r="X408">
            <v>0</v>
          </cell>
          <cell r="Y408">
            <v>0</v>
          </cell>
          <cell r="Z408">
            <v>0</v>
          </cell>
          <cell r="AA408">
            <v>720.75</v>
          </cell>
        </row>
        <row r="409">
          <cell r="A409" t="str">
            <v>Hoosier Magnetics</v>
          </cell>
          <cell r="B409">
            <v>37408</v>
          </cell>
          <cell r="C409">
            <v>1890</v>
          </cell>
          <cell r="D409">
            <v>1890</v>
          </cell>
          <cell r="E409" t="str">
            <v>N/A</v>
          </cell>
          <cell r="F409" t="str">
            <v>N/A</v>
          </cell>
          <cell r="G409">
            <v>1725</v>
          </cell>
          <cell r="H409">
            <v>1725</v>
          </cell>
          <cell r="I409" t="str">
            <v>N/A</v>
          </cell>
          <cell r="J409" t="str">
            <v>N/A</v>
          </cell>
          <cell r="K409">
            <v>700.35</v>
          </cell>
          <cell r="L409">
            <v>0</v>
          </cell>
          <cell r="M409">
            <v>75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35</v>
          </cell>
          <cell r="W409">
            <v>1.75</v>
          </cell>
          <cell r="X409">
            <v>0</v>
          </cell>
          <cell r="Y409">
            <v>0</v>
          </cell>
          <cell r="Z409">
            <v>0</v>
          </cell>
          <cell r="AA409">
            <v>812.1</v>
          </cell>
        </row>
        <row r="410">
          <cell r="A410" t="str">
            <v>Hoosier Magnetics</v>
          </cell>
          <cell r="B410">
            <v>37438</v>
          </cell>
          <cell r="C410">
            <v>1803</v>
          </cell>
          <cell r="D410">
            <v>1803</v>
          </cell>
          <cell r="E410" t="str">
            <v>N/A</v>
          </cell>
          <cell r="F410" t="str">
            <v>N/A</v>
          </cell>
          <cell r="G410">
            <v>1840</v>
          </cell>
          <cell r="H410">
            <v>1840</v>
          </cell>
          <cell r="I410" t="str">
            <v>N/A</v>
          </cell>
          <cell r="J410" t="str">
            <v>N/A</v>
          </cell>
          <cell r="K410">
            <v>747.04</v>
          </cell>
          <cell r="L410">
            <v>0</v>
          </cell>
          <cell r="M410">
            <v>75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35</v>
          </cell>
          <cell r="W410">
            <v>1.75</v>
          </cell>
          <cell r="X410">
            <v>0</v>
          </cell>
          <cell r="Y410">
            <v>0</v>
          </cell>
          <cell r="Z410">
            <v>0</v>
          </cell>
          <cell r="AA410">
            <v>858.79</v>
          </cell>
        </row>
        <row r="411">
          <cell r="A411" t="str">
            <v>Hoover Precision Products</v>
          </cell>
          <cell r="B411">
            <v>37104</v>
          </cell>
          <cell r="C411">
            <v>0</v>
          </cell>
          <cell r="D411">
            <v>0</v>
          </cell>
          <cell r="E411" t="str">
            <v>N/A</v>
          </cell>
          <cell r="F411" t="str">
            <v>N/A</v>
          </cell>
          <cell r="G411">
            <v>0</v>
          </cell>
          <cell r="H411">
            <v>0</v>
          </cell>
          <cell r="I411" t="str">
            <v>N/A</v>
          </cell>
          <cell r="J411" t="str">
            <v>N/A</v>
          </cell>
          <cell r="K411">
            <v>0</v>
          </cell>
          <cell r="L411">
            <v>0</v>
          </cell>
          <cell r="M411">
            <v>75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35</v>
          </cell>
          <cell r="W411">
            <v>1.75</v>
          </cell>
          <cell r="X411">
            <v>0</v>
          </cell>
          <cell r="Y411">
            <v>0</v>
          </cell>
          <cell r="Z411">
            <v>0</v>
          </cell>
          <cell r="AA411">
            <v>111.75</v>
          </cell>
        </row>
        <row r="412">
          <cell r="A412" t="str">
            <v>Hoover Precision Products</v>
          </cell>
          <cell r="B412">
            <v>37135</v>
          </cell>
          <cell r="C412">
            <v>0</v>
          </cell>
          <cell r="D412">
            <v>0</v>
          </cell>
          <cell r="E412" t="str">
            <v>N/A</v>
          </cell>
          <cell r="F412" t="str">
            <v>N/A</v>
          </cell>
          <cell r="G412">
            <v>0</v>
          </cell>
          <cell r="H412">
            <v>0</v>
          </cell>
          <cell r="I412" t="str">
            <v>N/A</v>
          </cell>
          <cell r="J412" t="str">
            <v>N/A</v>
          </cell>
          <cell r="K412">
            <v>0</v>
          </cell>
          <cell r="L412">
            <v>0</v>
          </cell>
          <cell r="M412">
            <v>75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35</v>
          </cell>
          <cell r="W412">
            <v>1.75</v>
          </cell>
          <cell r="X412">
            <v>0</v>
          </cell>
          <cell r="Y412">
            <v>0</v>
          </cell>
          <cell r="Z412">
            <v>0</v>
          </cell>
          <cell r="AA412">
            <v>111.75</v>
          </cell>
        </row>
        <row r="413">
          <cell r="A413" t="str">
            <v>Hoover Precision Products</v>
          </cell>
          <cell r="B413">
            <v>37165</v>
          </cell>
          <cell r="C413">
            <v>0</v>
          </cell>
          <cell r="D413">
            <v>0</v>
          </cell>
          <cell r="E413" t="str">
            <v>N/A</v>
          </cell>
          <cell r="F413" t="str">
            <v>N/A</v>
          </cell>
          <cell r="G413">
            <v>0</v>
          </cell>
          <cell r="H413">
            <v>0</v>
          </cell>
          <cell r="I413" t="str">
            <v>N/A</v>
          </cell>
          <cell r="J413" t="str">
            <v>N/A</v>
          </cell>
          <cell r="K413">
            <v>0</v>
          </cell>
          <cell r="L413">
            <v>0</v>
          </cell>
          <cell r="M413">
            <v>75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35</v>
          </cell>
          <cell r="W413">
            <v>1.75</v>
          </cell>
          <cell r="X413">
            <v>0</v>
          </cell>
          <cell r="Y413">
            <v>0</v>
          </cell>
          <cell r="Z413">
            <v>0</v>
          </cell>
          <cell r="AA413">
            <v>111.75</v>
          </cell>
        </row>
        <row r="414">
          <cell r="A414" t="str">
            <v>Hoover Precision Products</v>
          </cell>
          <cell r="B414">
            <v>37196</v>
          </cell>
          <cell r="C414">
            <v>0</v>
          </cell>
          <cell r="D414">
            <v>0</v>
          </cell>
          <cell r="E414" t="str">
            <v>N/A</v>
          </cell>
          <cell r="F414" t="str">
            <v>N/A</v>
          </cell>
          <cell r="G414">
            <v>0</v>
          </cell>
          <cell r="H414">
            <v>0</v>
          </cell>
          <cell r="I414" t="str">
            <v>N/A</v>
          </cell>
          <cell r="J414" t="str">
            <v>N/A</v>
          </cell>
          <cell r="K414">
            <v>0</v>
          </cell>
          <cell r="L414">
            <v>0</v>
          </cell>
          <cell r="M414">
            <v>75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35</v>
          </cell>
          <cell r="W414">
            <v>1.75</v>
          </cell>
          <cell r="X414">
            <v>0</v>
          </cell>
          <cell r="Y414">
            <v>0</v>
          </cell>
          <cell r="Z414">
            <v>0</v>
          </cell>
          <cell r="AA414">
            <v>111.75</v>
          </cell>
        </row>
        <row r="415">
          <cell r="A415" t="str">
            <v>Hoover Precision Products</v>
          </cell>
          <cell r="B415">
            <v>37226</v>
          </cell>
          <cell r="C415">
            <v>0</v>
          </cell>
          <cell r="D415">
            <v>0</v>
          </cell>
          <cell r="E415" t="str">
            <v>N/A</v>
          </cell>
          <cell r="F415" t="str">
            <v>N/A</v>
          </cell>
          <cell r="G415">
            <v>0</v>
          </cell>
          <cell r="H415">
            <v>0</v>
          </cell>
          <cell r="I415" t="str">
            <v>N/A</v>
          </cell>
          <cell r="J415" t="str">
            <v>N/A</v>
          </cell>
          <cell r="K415">
            <v>0</v>
          </cell>
          <cell r="L415">
            <v>0</v>
          </cell>
          <cell r="M415">
            <v>75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35</v>
          </cell>
          <cell r="W415">
            <v>1.75</v>
          </cell>
          <cell r="X415">
            <v>0</v>
          </cell>
          <cell r="Y415">
            <v>0</v>
          </cell>
          <cell r="Z415">
            <v>0</v>
          </cell>
          <cell r="AA415">
            <v>111.75</v>
          </cell>
        </row>
        <row r="416">
          <cell r="A416" t="str">
            <v>Hoover Precision Products</v>
          </cell>
          <cell r="B416">
            <v>37257</v>
          </cell>
          <cell r="C416">
            <v>0</v>
          </cell>
          <cell r="D416">
            <v>0</v>
          </cell>
          <cell r="E416" t="str">
            <v>N/A</v>
          </cell>
          <cell r="F416" t="str">
            <v>N/A</v>
          </cell>
          <cell r="G416">
            <v>0</v>
          </cell>
          <cell r="H416">
            <v>0</v>
          </cell>
          <cell r="I416" t="str">
            <v>N/A</v>
          </cell>
          <cell r="J416" t="str">
            <v>N/A</v>
          </cell>
          <cell r="K416">
            <v>0</v>
          </cell>
          <cell r="L416">
            <v>0</v>
          </cell>
          <cell r="M416">
            <v>75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35</v>
          </cell>
          <cell r="W416">
            <v>1.75</v>
          </cell>
          <cell r="X416">
            <v>0</v>
          </cell>
          <cell r="Y416">
            <v>0</v>
          </cell>
          <cell r="Z416">
            <v>0</v>
          </cell>
          <cell r="AA416">
            <v>111.75</v>
          </cell>
        </row>
        <row r="417">
          <cell r="A417" t="str">
            <v>Indiana Tube Corporation</v>
          </cell>
          <cell r="B417">
            <v>37104</v>
          </cell>
          <cell r="C417">
            <v>1844</v>
          </cell>
          <cell r="D417">
            <v>1844</v>
          </cell>
          <cell r="E417" t="str">
            <v>N/A</v>
          </cell>
          <cell r="F417" t="str">
            <v>N/A</v>
          </cell>
          <cell r="G417">
            <v>2400</v>
          </cell>
          <cell r="H417">
            <v>2400</v>
          </cell>
          <cell r="I417" t="str">
            <v>N/A</v>
          </cell>
          <cell r="J417" t="str">
            <v>N/A</v>
          </cell>
          <cell r="K417">
            <v>974.4</v>
          </cell>
          <cell r="L417">
            <v>0</v>
          </cell>
          <cell r="M417">
            <v>75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2400</v>
          </cell>
          <cell r="T417">
            <v>7.2</v>
          </cell>
          <cell r="U417">
            <v>0</v>
          </cell>
          <cell r="V417">
            <v>35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1091.5999999999999</v>
          </cell>
        </row>
        <row r="418">
          <cell r="A418" t="str">
            <v>Indiana Tube Corporation</v>
          </cell>
          <cell r="B418">
            <v>37135</v>
          </cell>
          <cell r="C418">
            <v>1646</v>
          </cell>
          <cell r="D418">
            <v>1646</v>
          </cell>
          <cell r="E418" t="str">
            <v>N/A</v>
          </cell>
          <cell r="F418" t="str">
            <v>N/A</v>
          </cell>
          <cell r="G418">
            <v>2100</v>
          </cell>
          <cell r="H418">
            <v>2100</v>
          </cell>
          <cell r="I418" t="str">
            <v>N/A</v>
          </cell>
          <cell r="J418" t="str">
            <v>N/A</v>
          </cell>
          <cell r="K418">
            <v>852.6</v>
          </cell>
          <cell r="L418">
            <v>0</v>
          </cell>
          <cell r="M418">
            <v>75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2100</v>
          </cell>
          <cell r="T418">
            <v>6.3</v>
          </cell>
          <cell r="U418">
            <v>0</v>
          </cell>
          <cell r="V418">
            <v>35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968.9</v>
          </cell>
        </row>
        <row r="419">
          <cell r="A419" t="str">
            <v>Indiana Tube Corporation</v>
          </cell>
          <cell r="B419">
            <v>37165</v>
          </cell>
          <cell r="C419">
            <v>2598</v>
          </cell>
          <cell r="D419">
            <v>2598</v>
          </cell>
          <cell r="E419" t="str">
            <v>N/A</v>
          </cell>
          <cell r="F419" t="str">
            <v>N/A</v>
          </cell>
          <cell r="G419">
            <v>3500</v>
          </cell>
          <cell r="H419">
            <v>3500</v>
          </cell>
          <cell r="I419" t="str">
            <v>N/A</v>
          </cell>
          <cell r="J419" t="str">
            <v>N/A</v>
          </cell>
          <cell r="K419">
            <v>1421</v>
          </cell>
          <cell r="L419">
            <v>0</v>
          </cell>
          <cell r="M419">
            <v>75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3500</v>
          </cell>
          <cell r="T419">
            <v>10.5</v>
          </cell>
          <cell r="U419">
            <v>0</v>
          </cell>
          <cell r="V419">
            <v>35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1541.5</v>
          </cell>
        </row>
        <row r="420">
          <cell r="A420" t="str">
            <v>Indiana Tube Corporation</v>
          </cell>
          <cell r="B420">
            <v>37196</v>
          </cell>
          <cell r="C420">
            <v>3044</v>
          </cell>
          <cell r="D420">
            <v>3044</v>
          </cell>
          <cell r="E420" t="str">
            <v>N/A</v>
          </cell>
          <cell r="F420" t="str">
            <v>N/A</v>
          </cell>
          <cell r="G420">
            <v>5000</v>
          </cell>
          <cell r="H420">
            <v>5000</v>
          </cell>
          <cell r="I420" t="str">
            <v>N/A</v>
          </cell>
          <cell r="J420" t="str">
            <v>N/A</v>
          </cell>
          <cell r="K420">
            <v>2030</v>
          </cell>
          <cell r="L420">
            <v>0</v>
          </cell>
          <cell r="M420">
            <v>75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5000</v>
          </cell>
          <cell r="T420">
            <v>15</v>
          </cell>
          <cell r="U420">
            <v>0</v>
          </cell>
          <cell r="V420">
            <v>35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2155</v>
          </cell>
        </row>
        <row r="421">
          <cell r="A421" t="str">
            <v>Indiana Tube Corporation</v>
          </cell>
          <cell r="B421">
            <v>37226</v>
          </cell>
          <cell r="C421">
            <v>2721</v>
          </cell>
          <cell r="D421">
            <v>2721</v>
          </cell>
          <cell r="E421" t="str">
            <v>N/A</v>
          </cell>
          <cell r="F421" t="str">
            <v>N/A</v>
          </cell>
          <cell r="G421">
            <v>6000</v>
          </cell>
          <cell r="H421">
            <v>6000</v>
          </cell>
          <cell r="I421" t="str">
            <v>N/A</v>
          </cell>
          <cell r="J421" t="str">
            <v>N/A</v>
          </cell>
          <cell r="K421">
            <v>2436</v>
          </cell>
          <cell r="L421">
            <v>0</v>
          </cell>
          <cell r="M421">
            <v>75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6000</v>
          </cell>
          <cell r="T421">
            <v>18</v>
          </cell>
          <cell r="U421">
            <v>0</v>
          </cell>
          <cell r="V421">
            <v>35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2564</v>
          </cell>
        </row>
        <row r="422">
          <cell r="A422" t="str">
            <v>Indiana Tube Corporation</v>
          </cell>
          <cell r="B422">
            <v>37257</v>
          </cell>
          <cell r="C422">
            <v>5585</v>
          </cell>
          <cell r="D422">
            <v>5585</v>
          </cell>
          <cell r="E422" t="str">
            <v>N/A</v>
          </cell>
          <cell r="F422" t="str">
            <v>N/A</v>
          </cell>
          <cell r="G422">
            <v>6000</v>
          </cell>
          <cell r="H422">
            <v>6000</v>
          </cell>
          <cell r="I422" t="str">
            <v>N/A</v>
          </cell>
          <cell r="J422" t="str">
            <v>N/A</v>
          </cell>
          <cell r="K422">
            <v>2436</v>
          </cell>
          <cell r="L422">
            <v>0</v>
          </cell>
          <cell r="M422">
            <v>75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6000</v>
          </cell>
          <cell r="T422">
            <v>18</v>
          </cell>
          <cell r="U422">
            <v>0</v>
          </cell>
          <cell r="V422">
            <v>35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2564</v>
          </cell>
        </row>
        <row r="423">
          <cell r="A423" t="str">
            <v>Indiana Tube Corporation</v>
          </cell>
          <cell r="B423">
            <v>37288</v>
          </cell>
          <cell r="C423">
            <v>4946</v>
          </cell>
          <cell r="D423">
            <v>4946</v>
          </cell>
          <cell r="E423" t="str">
            <v>N/A</v>
          </cell>
          <cell r="F423" t="str">
            <v>N/A</v>
          </cell>
          <cell r="G423">
            <v>4500</v>
          </cell>
          <cell r="H423">
            <v>4500</v>
          </cell>
          <cell r="I423" t="str">
            <v>N/A</v>
          </cell>
          <cell r="J423" t="str">
            <v>N/A</v>
          </cell>
          <cell r="K423">
            <v>1827</v>
          </cell>
          <cell r="L423">
            <v>0</v>
          </cell>
          <cell r="M423">
            <v>75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4500</v>
          </cell>
          <cell r="T423">
            <v>-4.5</v>
          </cell>
          <cell r="U423">
            <v>0</v>
          </cell>
          <cell r="V423">
            <v>35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1932.5</v>
          </cell>
        </row>
        <row r="424">
          <cell r="A424" t="str">
            <v>Indiana Tube Corporation</v>
          </cell>
          <cell r="B424">
            <v>37316</v>
          </cell>
          <cell r="C424">
            <v>4035</v>
          </cell>
          <cell r="D424">
            <v>4035</v>
          </cell>
          <cell r="E424" t="str">
            <v>N/A</v>
          </cell>
          <cell r="F424" t="str">
            <v>N/A</v>
          </cell>
          <cell r="G424">
            <v>4185</v>
          </cell>
          <cell r="H424">
            <v>4185</v>
          </cell>
          <cell r="I424" t="str">
            <v>N/A</v>
          </cell>
          <cell r="J424" t="str">
            <v>N/A</v>
          </cell>
          <cell r="K424">
            <v>1699.11</v>
          </cell>
          <cell r="L424">
            <v>0</v>
          </cell>
          <cell r="M424">
            <v>75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4185</v>
          </cell>
          <cell r="T424">
            <v>-4.18</v>
          </cell>
          <cell r="U424">
            <v>0</v>
          </cell>
          <cell r="V424">
            <v>35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1804.93</v>
          </cell>
        </row>
        <row r="425">
          <cell r="A425" t="str">
            <v>Indiana Tube Corporation</v>
          </cell>
          <cell r="B425">
            <v>37347</v>
          </cell>
          <cell r="C425">
            <v>2108</v>
          </cell>
          <cell r="D425">
            <v>2108</v>
          </cell>
          <cell r="E425" t="str">
            <v>N/A</v>
          </cell>
          <cell r="F425" t="str">
            <v>N/A</v>
          </cell>
          <cell r="G425">
            <v>2180</v>
          </cell>
          <cell r="H425">
            <v>2180</v>
          </cell>
          <cell r="I425" t="str">
            <v>N/A</v>
          </cell>
          <cell r="J425" t="str">
            <v>N/A</v>
          </cell>
          <cell r="K425">
            <v>885.08</v>
          </cell>
          <cell r="L425">
            <v>0</v>
          </cell>
          <cell r="M425">
            <v>75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2180</v>
          </cell>
          <cell r="T425">
            <v>-2.1800000000000002</v>
          </cell>
          <cell r="U425">
            <v>0</v>
          </cell>
          <cell r="V425">
            <v>35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992.9</v>
          </cell>
        </row>
        <row r="426">
          <cell r="A426" t="str">
            <v>Indiana Tube Corporation</v>
          </cell>
          <cell r="B426">
            <v>37377</v>
          </cell>
          <cell r="C426">
            <v>1817</v>
          </cell>
          <cell r="D426">
            <v>1817</v>
          </cell>
          <cell r="E426" t="str">
            <v>N/A</v>
          </cell>
          <cell r="F426" t="str">
            <v>N/A</v>
          </cell>
          <cell r="G426">
            <v>1856</v>
          </cell>
          <cell r="H426">
            <v>1856</v>
          </cell>
          <cell r="I426" t="str">
            <v>N/A</v>
          </cell>
          <cell r="J426" t="str">
            <v>N/A</v>
          </cell>
          <cell r="K426">
            <v>753.54</v>
          </cell>
          <cell r="L426">
            <v>0</v>
          </cell>
          <cell r="M426">
            <v>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35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863.54</v>
          </cell>
        </row>
        <row r="427">
          <cell r="A427" t="str">
            <v>Indiana Tube Corporation</v>
          </cell>
          <cell r="B427">
            <v>37408</v>
          </cell>
          <cell r="C427">
            <v>1632</v>
          </cell>
          <cell r="D427">
            <v>1632</v>
          </cell>
          <cell r="E427" t="str">
            <v>N/A</v>
          </cell>
          <cell r="F427" t="str">
            <v>N/A</v>
          </cell>
          <cell r="G427">
            <v>0</v>
          </cell>
          <cell r="H427">
            <v>0</v>
          </cell>
          <cell r="I427" t="str">
            <v>N/A</v>
          </cell>
          <cell r="J427" t="str">
            <v>N/A</v>
          </cell>
          <cell r="K427">
            <v>0</v>
          </cell>
          <cell r="L427">
            <v>0</v>
          </cell>
          <cell r="M427">
            <v>75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35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110</v>
          </cell>
        </row>
        <row r="428">
          <cell r="A428" t="str">
            <v>Indiana Tube Corporation</v>
          </cell>
          <cell r="B428">
            <v>37438</v>
          </cell>
          <cell r="C428">
            <v>1650</v>
          </cell>
          <cell r="D428">
            <v>1650</v>
          </cell>
          <cell r="E428" t="str">
            <v>N/A</v>
          </cell>
          <cell r="F428" t="str">
            <v>N/A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>
            <v>0</v>
          </cell>
          <cell r="L428">
            <v>0</v>
          </cell>
          <cell r="M428">
            <v>75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35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110</v>
          </cell>
        </row>
        <row r="429">
          <cell r="A429" t="str">
            <v>Inland Paperboard &amp; Packaging, Inc.</v>
          </cell>
          <cell r="B429">
            <v>37104</v>
          </cell>
          <cell r="C429">
            <v>3836</v>
          </cell>
          <cell r="D429">
            <v>3836</v>
          </cell>
          <cell r="E429" t="str">
            <v>N/A</v>
          </cell>
          <cell r="F429" t="str">
            <v>N/A</v>
          </cell>
          <cell r="G429">
            <v>3898</v>
          </cell>
          <cell r="H429">
            <v>3898</v>
          </cell>
          <cell r="I429" t="str">
            <v>N/A</v>
          </cell>
          <cell r="J429" t="str">
            <v>N/A</v>
          </cell>
          <cell r="K429">
            <v>1582.59</v>
          </cell>
          <cell r="L429">
            <v>0</v>
          </cell>
          <cell r="M429">
            <v>75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3898</v>
          </cell>
          <cell r="T429">
            <v>11.69</v>
          </cell>
          <cell r="U429">
            <v>0</v>
          </cell>
          <cell r="V429">
            <v>35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1704.28</v>
          </cell>
        </row>
        <row r="430">
          <cell r="A430" t="str">
            <v>Inland Paperboard &amp; Packaging, Inc.</v>
          </cell>
          <cell r="B430">
            <v>37135</v>
          </cell>
          <cell r="C430">
            <v>4287</v>
          </cell>
          <cell r="D430">
            <v>4287</v>
          </cell>
          <cell r="E430" t="str">
            <v>N/A</v>
          </cell>
          <cell r="F430" t="str">
            <v>N/A</v>
          </cell>
          <cell r="G430">
            <v>4357</v>
          </cell>
          <cell r="H430">
            <v>4357</v>
          </cell>
          <cell r="I430" t="str">
            <v>N/A</v>
          </cell>
          <cell r="J430" t="str">
            <v>N/A</v>
          </cell>
          <cell r="K430">
            <v>1768.94</v>
          </cell>
          <cell r="L430">
            <v>0</v>
          </cell>
          <cell r="M430">
            <v>75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4357</v>
          </cell>
          <cell r="T430">
            <v>13.07</v>
          </cell>
          <cell r="U430">
            <v>0</v>
          </cell>
          <cell r="V430">
            <v>35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1892.01</v>
          </cell>
        </row>
        <row r="431">
          <cell r="A431" t="str">
            <v>Inland Paperboard &amp; Packaging, Inc.</v>
          </cell>
          <cell r="B431">
            <v>37165</v>
          </cell>
          <cell r="C431">
            <v>6625</v>
          </cell>
          <cell r="D431">
            <v>6625</v>
          </cell>
          <cell r="E431" t="str">
            <v>N/A</v>
          </cell>
          <cell r="F431" t="str">
            <v>N/A</v>
          </cell>
          <cell r="G431">
            <v>6733</v>
          </cell>
          <cell r="H431">
            <v>6733</v>
          </cell>
          <cell r="I431" t="str">
            <v>N/A</v>
          </cell>
          <cell r="J431" t="str">
            <v>N/A</v>
          </cell>
          <cell r="K431">
            <v>2733.6</v>
          </cell>
          <cell r="L431">
            <v>0</v>
          </cell>
          <cell r="M431">
            <v>75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6733</v>
          </cell>
          <cell r="T431">
            <v>20.2</v>
          </cell>
          <cell r="U431">
            <v>0</v>
          </cell>
          <cell r="V431">
            <v>35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2863.8</v>
          </cell>
        </row>
        <row r="432">
          <cell r="A432" t="str">
            <v>Inland Paperboard &amp; Packaging, Inc.</v>
          </cell>
          <cell r="B432">
            <v>37196</v>
          </cell>
          <cell r="C432">
            <v>8263</v>
          </cell>
          <cell r="D432">
            <v>8263</v>
          </cell>
          <cell r="E432" t="str">
            <v>N/A</v>
          </cell>
          <cell r="F432" t="str">
            <v>N/A</v>
          </cell>
          <cell r="G432">
            <v>8397</v>
          </cell>
          <cell r="H432">
            <v>8397</v>
          </cell>
          <cell r="I432" t="str">
            <v>N/A</v>
          </cell>
          <cell r="J432" t="str">
            <v>N/A</v>
          </cell>
          <cell r="K432">
            <v>3409.18</v>
          </cell>
          <cell r="L432">
            <v>0</v>
          </cell>
          <cell r="M432">
            <v>75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8397</v>
          </cell>
          <cell r="T432">
            <v>25.19</v>
          </cell>
          <cell r="U432">
            <v>0</v>
          </cell>
          <cell r="V432">
            <v>35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3544.37</v>
          </cell>
        </row>
        <row r="433">
          <cell r="A433" t="str">
            <v>Inland Paperboard &amp; Packaging, Inc.</v>
          </cell>
          <cell r="B433">
            <v>37226</v>
          </cell>
          <cell r="C433">
            <v>8745</v>
          </cell>
          <cell r="D433">
            <v>8745</v>
          </cell>
          <cell r="E433" t="str">
            <v>N/A</v>
          </cell>
          <cell r="F433" t="str">
            <v>N/A</v>
          </cell>
          <cell r="G433">
            <v>8887</v>
          </cell>
          <cell r="H433">
            <v>8887</v>
          </cell>
          <cell r="I433" t="str">
            <v>N/A</v>
          </cell>
          <cell r="J433" t="str">
            <v>N/A</v>
          </cell>
          <cell r="K433">
            <v>3608.12</v>
          </cell>
          <cell r="L433">
            <v>0</v>
          </cell>
          <cell r="M433">
            <v>75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8887</v>
          </cell>
          <cell r="T433">
            <v>26.66</v>
          </cell>
          <cell r="U433">
            <v>0</v>
          </cell>
          <cell r="V433">
            <v>35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3744.78</v>
          </cell>
        </row>
        <row r="434">
          <cell r="A434" t="str">
            <v>Inland Paperboard &amp; Packaging, Inc.</v>
          </cell>
          <cell r="B434">
            <v>37257</v>
          </cell>
          <cell r="C434">
            <v>11565</v>
          </cell>
          <cell r="D434">
            <v>11565</v>
          </cell>
          <cell r="E434" t="str">
            <v>N/A</v>
          </cell>
          <cell r="F434" t="str">
            <v>N/A</v>
          </cell>
          <cell r="G434">
            <v>11753</v>
          </cell>
          <cell r="H434">
            <v>11753</v>
          </cell>
          <cell r="I434" t="str">
            <v>N/A</v>
          </cell>
          <cell r="J434" t="str">
            <v>N/A</v>
          </cell>
          <cell r="K434">
            <v>4771.72</v>
          </cell>
          <cell r="L434">
            <v>0</v>
          </cell>
          <cell r="M434">
            <v>75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11753</v>
          </cell>
          <cell r="T434">
            <v>35.26</v>
          </cell>
          <cell r="U434">
            <v>0</v>
          </cell>
          <cell r="V434">
            <v>35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4916.9799999999996</v>
          </cell>
        </row>
        <row r="435">
          <cell r="A435" t="str">
            <v>Inland Paperboard &amp; Packaging, Inc.</v>
          </cell>
          <cell r="B435">
            <v>37288</v>
          </cell>
          <cell r="C435">
            <v>11366</v>
          </cell>
          <cell r="D435">
            <v>11366</v>
          </cell>
          <cell r="E435" t="str">
            <v>N/A</v>
          </cell>
          <cell r="F435" t="str">
            <v>N/A</v>
          </cell>
          <cell r="G435">
            <v>11670</v>
          </cell>
          <cell r="H435">
            <v>11670</v>
          </cell>
          <cell r="I435" t="str">
            <v>N/A</v>
          </cell>
          <cell r="J435" t="str">
            <v>N/A</v>
          </cell>
          <cell r="K435">
            <v>4738.0200000000004</v>
          </cell>
          <cell r="L435">
            <v>0</v>
          </cell>
          <cell r="M435">
            <v>75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11670</v>
          </cell>
          <cell r="T435">
            <v>-11.67</v>
          </cell>
          <cell r="U435">
            <v>0</v>
          </cell>
          <cell r="V435">
            <v>35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4836.3500000000004</v>
          </cell>
        </row>
        <row r="436">
          <cell r="A436" t="str">
            <v>Inland Paperboard &amp; Packaging, Inc.</v>
          </cell>
          <cell r="B436">
            <v>37316</v>
          </cell>
          <cell r="C436">
            <v>10032</v>
          </cell>
          <cell r="D436">
            <v>10032</v>
          </cell>
          <cell r="E436" t="str">
            <v>N/A</v>
          </cell>
          <cell r="F436" t="str">
            <v>N/A</v>
          </cell>
          <cell r="G436">
            <v>10190</v>
          </cell>
          <cell r="H436">
            <v>10190</v>
          </cell>
          <cell r="I436" t="str">
            <v>N/A</v>
          </cell>
          <cell r="J436" t="str">
            <v>N/A</v>
          </cell>
          <cell r="K436">
            <v>4137.1400000000003</v>
          </cell>
          <cell r="L436">
            <v>0</v>
          </cell>
          <cell r="M436">
            <v>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10190</v>
          </cell>
          <cell r="T436">
            <v>-10.19</v>
          </cell>
          <cell r="U436">
            <v>0</v>
          </cell>
          <cell r="V436">
            <v>35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4236.95</v>
          </cell>
        </row>
        <row r="437">
          <cell r="A437" t="str">
            <v>Inland Paperboard &amp; Packaging, Inc.</v>
          </cell>
          <cell r="B437">
            <v>37347</v>
          </cell>
          <cell r="C437">
            <v>6992</v>
          </cell>
          <cell r="D437">
            <v>6992</v>
          </cell>
          <cell r="E437" t="str">
            <v>N/A</v>
          </cell>
          <cell r="F437" t="str">
            <v>N/A</v>
          </cell>
          <cell r="G437">
            <v>7084</v>
          </cell>
          <cell r="H437">
            <v>7084</v>
          </cell>
          <cell r="I437" t="str">
            <v>N/A</v>
          </cell>
          <cell r="J437" t="str">
            <v>N/A</v>
          </cell>
          <cell r="K437">
            <v>2876.1</v>
          </cell>
          <cell r="L437">
            <v>0</v>
          </cell>
          <cell r="M437">
            <v>75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7084</v>
          </cell>
          <cell r="T437">
            <v>-7.08</v>
          </cell>
          <cell r="U437">
            <v>0</v>
          </cell>
          <cell r="V437">
            <v>35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2979.02</v>
          </cell>
        </row>
        <row r="438">
          <cell r="A438" t="str">
            <v>Inland Paperboard &amp; Packaging, Inc.</v>
          </cell>
          <cell r="B438">
            <v>37377</v>
          </cell>
          <cell r="C438">
            <v>5727</v>
          </cell>
          <cell r="D438">
            <v>5727</v>
          </cell>
          <cell r="E438" t="str">
            <v>N/A</v>
          </cell>
          <cell r="F438" t="str">
            <v>N/A</v>
          </cell>
          <cell r="G438">
            <v>5900</v>
          </cell>
          <cell r="H438">
            <v>5900</v>
          </cell>
          <cell r="I438" t="str">
            <v>N/A</v>
          </cell>
          <cell r="J438" t="str">
            <v>N/A</v>
          </cell>
          <cell r="K438">
            <v>2395.4</v>
          </cell>
          <cell r="L438">
            <v>0</v>
          </cell>
          <cell r="M438">
            <v>75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2505.4</v>
          </cell>
        </row>
        <row r="439">
          <cell r="A439" t="str">
            <v>Inland Paperboard &amp; Packaging, Inc.</v>
          </cell>
          <cell r="B439">
            <v>37408</v>
          </cell>
          <cell r="C439">
            <v>3682</v>
          </cell>
          <cell r="D439">
            <v>3682</v>
          </cell>
          <cell r="E439" t="str">
            <v>N/A</v>
          </cell>
          <cell r="F439" t="str">
            <v>N/A</v>
          </cell>
          <cell r="G439">
            <v>3800</v>
          </cell>
          <cell r="H439">
            <v>3800</v>
          </cell>
          <cell r="I439" t="str">
            <v>N/A</v>
          </cell>
          <cell r="J439" t="str">
            <v>N/A</v>
          </cell>
          <cell r="K439">
            <v>1542.8</v>
          </cell>
          <cell r="L439">
            <v>0</v>
          </cell>
          <cell r="M439">
            <v>75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35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1652.8</v>
          </cell>
        </row>
        <row r="440">
          <cell r="A440" t="str">
            <v>Inland Paperboard &amp; Packaging, Inc.</v>
          </cell>
          <cell r="B440">
            <v>37438</v>
          </cell>
          <cell r="C440">
            <v>3727</v>
          </cell>
          <cell r="D440">
            <v>3727</v>
          </cell>
          <cell r="E440" t="str">
            <v>N/A</v>
          </cell>
          <cell r="F440" t="str">
            <v>N/A</v>
          </cell>
          <cell r="G440">
            <v>3680</v>
          </cell>
          <cell r="H440">
            <v>3680</v>
          </cell>
          <cell r="I440" t="str">
            <v>N/A</v>
          </cell>
          <cell r="J440" t="str">
            <v>N/A</v>
          </cell>
          <cell r="K440">
            <v>1494.08</v>
          </cell>
          <cell r="L440">
            <v>0</v>
          </cell>
          <cell r="M440">
            <v>75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35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1604.08</v>
          </cell>
        </row>
        <row r="441">
          <cell r="A441" t="str">
            <v>Kerry Ingredients (Modern Maid)</v>
          </cell>
          <cell r="B441">
            <v>37104</v>
          </cell>
          <cell r="C441">
            <v>7732</v>
          </cell>
          <cell r="D441">
            <v>7732</v>
          </cell>
          <cell r="E441" t="str">
            <v>N/A</v>
          </cell>
          <cell r="F441" t="str">
            <v>N/A</v>
          </cell>
          <cell r="G441">
            <v>7859</v>
          </cell>
          <cell r="H441">
            <v>7859</v>
          </cell>
          <cell r="I441" t="str">
            <v>N/A</v>
          </cell>
          <cell r="J441" t="str">
            <v>N/A</v>
          </cell>
          <cell r="K441">
            <v>3190.75</v>
          </cell>
          <cell r="L441">
            <v>0</v>
          </cell>
          <cell r="M441">
            <v>75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7859</v>
          </cell>
          <cell r="T441">
            <v>23.58</v>
          </cell>
          <cell r="U441">
            <v>0</v>
          </cell>
          <cell r="V441">
            <v>35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3324.33</v>
          </cell>
        </row>
        <row r="442">
          <cell r="A442" t="str">
            <v>Kerry Ingredients (Modern Maid)</v>
          </cell>
          <cell r="B442">
            <v>37135</v>
          </cell>
          <cell r="C442">
            <v>7472</v>
          </cell>
          <cell r="D442">
            <v>7472</v>
          </cell>
          <cell r="E442" t="str">
            <v>N/A</v>
          </cell>
          <cell r="F442" t="str">
            <v>N/A</v>
          </cell>
          <cell r="G442">
            <v>7593</v>
          </cell>
          <cell r="H442">
            <v>7593</v>
          </cell>
          <cell r="I442" t="str">
            <v>N/A</v>
          </cell>
          <cell r="J442" t="str">
            <v>N/A</v>
          </cell>
          <cell r="K442">
            <v>3082.76</v>
          </cell>
          <cell r="L442">
            <v>0</v>
          </cell>
          <cell r="M442">
            <v>75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7593</v>
          </cell>
          <cell r="T442">
            <v>22.78</v>
          </cell>
          <cell r="U442">
            <v>0</v>
          </cell>
          <cell r="V442">
            <v>35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3215.54</v>
          </cell>
        </row>
        <row r="443">
          <cell r="A443" t="str">
            <v>Kerry Ingredients (Modern Maid)</v>
          </cell>
          <cell r="B443">
            <v>37165</v>
          </cell>
          <cell r="C443">
            <v>8924</v>
          </cell>
          <cell r="D443">
            <v>8924</v>
          </cell>
          <cell r="E443" t="str">
            <v>N/A</v>
          </cell>
          <cell r="F443" t="str">
            <v>N/A</v>
          </cell>
          <cell r="G443">
            <v>9069</v>
          </cell>
          <cell r="H443">
            <v>9069</v>
          </cell>
          <cell r="I443" t="str">
            <v>N/A</v>
          </cell>
          <cell r="J443" t="str">
            <v>N/A</v>
          </cell>
          <cell r="K443">
            <v>3682.01</v>
          </cell>
          <cell r="L443">
            <v>0</v>
          </cell>
          <cell r="M443">
            <v>75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9069</v>
          </cell>
          <cell r="T443">
            <v>27.21</v>
          </cell>
          <cell r="U443">
            <v>0</v>
          </cell>
          <cell r="V443">
            <v>35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3819.22</v>
          </cell>
        </row>
        <row r="444">
          <cell r="A444" t="str">
            <v>Kerry Ingredients (Modern Maid)</v>
          </cell>
          <cell r="B444">
            <v>37196</v>
          </cell>
          <cell r="C444">
            <v>7518</v>
          </cell>
          <cell r="D444">
            <v>7518</v>
          </cell>
          <cell r="E444" t="str">
            <v>N/A</v>
          </cell>
          <cell r="F444" t="str">
            <v>N/A</v>
          </cell>
          <cell r="G444">
            <v>7640</v>
          </cell>
          <cell r="H444">
            <v>7640</v>
          </cell>
          <cell r="I444" t="str">
            <v>N/A</v>
          </cell>
          <cell r="J444" t="str">
            <v>N/A</v>
          </cell>
          <cell r="K444">
            <v>3101.84</v>
          </cell>
          <cell r="L444">
            <v>0</v>
          </cell>
          <cell r="M444">
            <v>75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7640</v>
          </cell>
          <cell r="T444">
            <v>22.92</v>
          </cell>
          <cell r="U444">
            <v>0</v>
          </cell>
          <cell r="V444">
            <v>35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3234.76</v>
          </cell>
        </row>
        <row r="445">
          <cell r="A445" t="str">
            <v>Kerry Ingredients (Modern Maid)</v>
          </cell>
          <cell r="B445">
            <v>37226</v>
          </cell>
          <cell r="C445">
            <v>6827</v>
          </cell>
          <cell r="D445">
            <v>6827</v>
          </cell>
          <cell r="E445" t="str">
            <v>N/A</v>
          </cell>
          <cell r="F445" t="str">
            <v>N/A</v>
          </cell>
          <cell r="G445">
            <v>6827</v>
          </cell>
          <cell r="H445">
            <v>6827</v>
          </cell>
          <cell r="I445" t="str">
            <v>N/A</v>
          </cell>
          <cell r="J445" t="str">
            <v>N/A</v>
          </cell>
          <cell r="K445">
            <v>2771.76</v>
          </cell>
          <cell r="L445">
            <v>0</v>
          </cell>
          <cell r="M445">
            <v>75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6827</v>
          </cell>
          <cell r="T445">
            <v>20.48</v>
          </cell>
          <cell r="U445">
            <v>0</v>
          </cell>
          <cell r="V445">
            <v>35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2902.24</v>
          </cell>
        </row>
        <row r="446">
          <cell r="A446" t="str">
            <v>Kerry Ingredients (Modern Maid)</v>
          </cell>
          <cell r="B446">
            <v>37257</v>
          </cell>
          <cell r="C446">
            <v>9174</v>
          </cell>
          <cell r="D446">
            <v>9174</v>
          </cell>
          <cell r="E446" t="str">
            <v>N/A</v>
          </cell>
          <cell r="F446" t="str">
            <v>N/A</v>
          </cell>
          <cell r="G446">
            <v>9317</v>
          </cell>
          <cell r="H446">
            <v>9317</v>
          </cell>
          <cell r="I446" t="str">
            <v>N/A</v>
          </cell>
          <cell r="J446" t="str">
            <v>N/A</v>
          </cell>
          <cell r="K446">
            <v>3782.7</v>
          </cell>
          <cell r="L446">
            <v>0</v>
          </cell>
          <cell r="M446">
            <v>75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9317</v>
          </cell>
          <cell r="T446">
            <v>27.95</v>
          </cell>
          <cell r="U446">
            <v>0</v>
          </cell>
          <cell r="V446">
            <v>35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3920.65</v>
          </cell>
        </row>
        <row r="447">
          <cell r="A447" t="str">
            <v>Kerry Ingredients (Modern Maid)</v>
          </cell>
          <cell r="B447">
            <v>37288</v>
          </cell>
          <cell r="C447">
            <v>8001</v>
          </cell>
          <cell r="D447">
            <v>8001</v>
          </cell>
          <cell r="E447" t="str">
            <v>N/A</v>
          </cell>
          <cell r="F447" t="str">
            <v>N/A</v>
          </cell>
          <cell r="G447">
            <v>8260</v>
          </cell>
          <cell r="H447">
            <v>8260</v>
          </cell>
          <cell r="I447" t="str">
            <v>N/A</v>
          </cell>
          <cell r="J447" t="str">
            <v>N/A</v>
          </cell>
          <cell r="K447">
            <v>3353.56</v>
          </cell>
          <cell r="L447">
            <v>0</v>
          </cell>
          <cell r="M447">
            <v>75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8260</v>
          </cell>
          <cell r="T447">
            <v>-8.26</v>
          </cell>
          <cell r="U447">
            <v>0</v>
          </cell>
          <cell r="V447">
            <v>35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3455.3</v>
          </cell>
        </row>
        <row r="448">
          <cell r="A448" t="str">
            <v>Kerry Ingredients (Modern Maid)</v>
          </cell>
          <cell r="B448">
            <v>37316</v>
          </cell>
          <cell r="C448">
            <v>7480</v>
          </cell>
          <cell r="D448">
            <v>7480</v>
          </cell>
          <cell r="E448" t="str">
            <v>N/A</v>
          </cell>
          <cell r="F448" t="str">
            <v>N/A</v>
          </cell>
          <cell r="G448">
            <v>7598</v>
          </cell>
          <cell r="H448">
            <v>7598</v>
          </cell>
          <cell r="I448" t="str">
            <v>N/A</v>
          </cell>
          <cell r="J448" t="str">
            <v>N/A</v>
          </cell>
          <cell r="K448">
            <v>3084.79</v>
          </cell>
          <cell r="L448">
            <v>0</v>
          </cell>
          <cell r="M448">
            <v>75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7598</v>
          </cell>
          <cell r="T448">
            <v>-7.6</v>
          </cell>
          <cell r="U448">
            <v>0</v>
          </cell>
          <cell r="V448">
            <v>35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3187.19</v>
          </cell>
        </row>
        <row r="449">
          <cell r="A449" t="str">
            <v>Kerry Ingredients (Modern Maid)</v>
          </cell>
          <cell r="B449">
            <v>37347</v>
          </cell>
          <cell r="C449">
            <v>7764</v>
          </cell>
          <cell r="D449">
            <v>7764</v>
          </cell>
          <cell r="E449" t="str">
            <v>N/A</v>
          </cell>
          <cell r="F449" t="str">
            <v>N/A</v>
          </cell>
          <cell r="G449">
            <v>7879</v>
          </cell>
          <cell r="H449">
            <v>7879</v>
          </cell>
          <cell r="I449" t="str">
            <v>N/A</v>
          </cell>
          <cell r="J449" t="str">
            <v>N/A</v>
          </cell>
          <cell r="K449">
            <v>3198.87</v>
          </cell>
          <cell r="L449">
            <v>0</v>
          </cell>
          <cell r="M449">
            <v>75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7879</v>
          </cell>
          <cell r="T449">
            <v>-7.88</v>
          </cell>
          <cell r="U449">
            <v>0</v>
          </cell>
          <cell r="V449">
            <v>35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3300.99</v>
          </cell>
        </row>
        <row r="450">
          <cell r="A450" t="str">
            <v>Kerry Ingredients (Modern Maid)</v>
          </cell>
          <cell r="B450">
            <v>37377</v>
          </cell>
          <cell r="C450">
            <v>7396</v>
          </cell>
          <cell r="D450">
            <v>7396</v>
          </cell>
          <cell r="E450" t="str">
            <v>N/A</v>
          </cell>
          <cell r="F450" t="str">
            <v>N/A</v>
          </cell>
          <cell r="G450">
            <v>7521</v>
          </cell>
          <cell r="H450">
            <v>7521</v>
          </cell>
          <cell r="I450" t="str">
            <v>N/A</v>
          </cell>
          <cell r="J450" t="str">
            <v>N/A</v>
          </cell>
          <cell r="K450">
            <v>3053.53</v>
          </cell>
          <cell r="L450">
            <v>0</v>
          </cell>
          <cell r="M450">
            <v>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35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3163.53</v>
          </cell>
        </row>
        <row r="451">
          <cell r="A451" t="str">
            <v>Kerry Ingredients (Modern Maid)</v>
          </cell>
          <cell r="B451">
            <v>37408</v>
          </cell>
          <cell r="C451">
            <v>6788</v>
          </cell>
          <cell r="D451">
            <v>6788</v>
          </cell>
          <cell r="E451" t="str">
            <v>N/A</v>
          </cell>
          <cell r="F451" t="str">
            <v>N/A</v>
          </cell>
          <cell r="G451">
            <v>7402</v>
          </cell>
          <cell r="H451">
            <v>7402</v>
          </cell>
          <cell r="I451" t="str">
            <v>N/A</v>
          </cell>
          <cell r="J451" t="str">
            <v>N/A</v>
          </cell>
          <cell r="K451">
            <v>3005.21</v>
          </cell>
          <cell r="L451">
            <v>0</v>
          </cell>
          <cell r="M451">
            <v>75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35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3115.21</v>
          </cell>
        </row>
        <row r="452">
          <cell r="A452" t="str">
            <v>Kerry Ingredients (Modern Maid)</v>
          </cell>
          <cell r="B452">
            <v>37438</v>
          </cell>
          <cell r="C452">
            <v>5773</v>
          </cell>
          <cell r="D452">
            <v>5773</v>
          </cell>
          <cell r="E452" t="str">
            <v>N/A</v>
          </cell>
          <cell r="F452" t="str">
            <v>N/A</v>
          </cell>
          <cell r="G452">
            <v>6000</v>
          </cell>
          <cell r="H452">
            <v>6000</v>
          </cell>
          <cell r="I452" t="str">
            <v>N/A</v>
          </cell>
          <cell r="J452" t="str">
            <v>N/A</v>
          </cell>
          <cell r="K452">
            <v>2436</v>
          </cell>
          <cell r="L452">
            <v>0</v>
          </cell>
          <cell r="M452">
            <v>75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2546</v>
          </cell>
        </row>
        <row r="453">
          <cell r="A453" t="str">
            <v>Mead Johnson – Evansville Plant</v>
          </cell>
          <cell r="B453">
            <v>37104</v>
          </cell>
          <cell r="C453">
            <v>38545</v>
          </cell>
          <cell r="D453">
            <v>38545</v>
          </cell>
          <cell r="E453" t="str">
            <v>N/A</v>
          </cell>
          <cell r="F453" t="str">
            <v>N/A</v>
          </cell>
          <cell r="G453">
            <v>35500</v>
          </cell>
          <cell r="H453">
            <v>35500</v>
          </cell>
          <cell r="I453" t="str">
            <v>N/A</v>
          </cell>
          <cell r="J453" t="str">
            <v>N/A</v>
          </cell>
          <cell r="K453">
            <v>6035</v>
          </cell>
          <cell r="L453">
            <v>0</v>
          </cell>
          <cell r="M453">
            <v>75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35500</v>
          </cell>
          <cell r="T453">
            <v>106.5</v>
          </cell>
          <cell r="U453">
            <v>0</v>
          </cell>
          <cell r="V453">
            <v>35</v>
          </cell>
          <cell r="W453">
            <v>1.75</v>
          </cell>
          <cell r="X453">
            <v>0</v>
          </cell>
          <cell r="Y453">
            <v>0</v>
          </cell>
          <cell r="Z453">
            <v>0</v>
          </cell>
          <cell r="AA453">
            <v>6253.25</v>
          </cell>
        </row>
        <row r="454">
          <cell r="A454" t="str">
            <v>Mead Johnson – Evansville Plant</v>
          </cell>
          <cell r="B454">
            <v>37135</v>
          </cell>
          <cell r="C454">
            <v>35456</v>
          </cell>
          <cell r="D454">
            <v>35456</v>
          </cell>
          <cell r="E454" t="str">
            <v>N/A</v>
          </cell>
          <cell r="F454" t="str">
            <v>N/A</v>
          </cell>
          <cell r="G454">
            <v>34100</v>
          </cell>
          <cell r="H454">
            <v>34100</v>
          </cell>
          <cell r="I454" t="str">
            <v>N/A</v>
          </cell>
          <cell r="J454" t="str">
            <v>N/A</v>
          </cell>
          <cell r="K454">
            <v>5797</v>
          </cell>
          <cell r="L454">
            <v>0</v>
          </cell>
          <cell r="M454">
            <v>75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34100</v>
          </cell>
          <cell r="T454">
            <v>102.3</v>
          </cell>
          <cell r="U454">
            <v>0</v>
          </cell>
          <cell r="V454">
            <v>35</v>
          </cell>
          <cell r="W454">
            <v>1.75</v>
          </cell>
          <cell r="X454">
            <v>0</v>
          </cell>
          <cell r="Y454">
            <v>0</v>
          </cell>
          <cell r="Z454">
            <v>0</v>
          </cell>
          <cell r="AA454">
            <v>6011.05</v>
          </cell>
        </row>
        <row r="455">
          <cell r="A455" t="str">
            <v>Mead Johnson – Evansville Plant</v>
          </cell>
          <cell r="B455">
            <v>37165</v>
          </cell>
          <cell r="C455">
            <v>43102</v>
          </cell>
          <cell r="D455">
            <v>43102</v>
          </cell>
          <cell r="E455" t="str">
            <v>N/A</v>
          </cell>
          <cell r="F455" t="str">
            <v>N/A</v>
          </cell>
          <cell r="G455">
            <v>40700</v>
          </cell>
          <cell r="H455">
            <v>40700</v>
          </cell>
          <cell r="I455" t="str">
            <v>N/A</v>
          </cell>
          <cell r="J455" t="str">
            <v>N/A</v>
          </cell>
          <cell r="K455">
            <v>6919</v>
          </cell>
          <cell r="L455">
            <v>0</v>
          </cell>
          <cell r="M455">
            <v>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40700</v>
          </cell>
          <cell r="T455">
            <v>122.1</v>
          </cell>
          <cell r="U455">
            <v>0</v>
          </cell>
          <cell r="V455">
            <v>35</v>
          </cell>
          <cell r="W455">
            <v>1.75</v>
          </cell>
          <cell r="X455">
            <v>0</v>
          </cell>
          <cell r="Y455">
            <v>0</v>
          </cell>
          <cell r="Z455">
            <v>0</v>
          </cell>
          <cell r="AA455">
            <v>7152.85</v>
          </cell>
        </row>
        <row r="456">
          <cell r="A456" t="str">
            <v>Mead Johnson – Evansville Plant</v>
          </cell>
          <cell r="B456">
            <v>37196</v>
          </cell>
          <cell r="C456">
            <v>41599</v>
          </cell>
          <cell r="D456">
            <v>41599</v>
          </cell>
          <cell r="E456" t="str">
            <v>N/A</v>
          </cell>
          <cell r="F456" t="str">
            <v>N/A</v>
          </cell>
          <cell r="G456">
            <v>50810</v>
          </cell>
          <cell r="H456">
            <v>50810</v>
          </cell>
          <cell r="I456" t="str">
            <v>N/A</v>
          </cell>
          <cell r="J456" t="str">
            <v>N/A</v>
          </cell>
          <cell r="K456">
            <v>8637.7000000000007</v>
          </cell>
          <cell r="L456">
            <v>0</v>
          </cell>
          <cell r="M456">
            <v>75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50810</v>
          </cell>
          <cell r="T456">
            <v>152.43</v>
          </cell>
          <cell r="U456">
            <v>0</v>
          </cell>
          <cell r="V456">
            <v>35</v>
          </cell>
          <cell r="W456">
            <v>1.75</v>
          </cell>
          <cell r="X456">
            <v>0</v>
          </cell>
          <cell r="Y456">
            <v>0</v>
          </cell>
          <cell r="Z456">
            <v>0</v>
          </cell>
          <cell r="AA456">
            <v>8901.8799999999992</v>
          </cell>
        </row>
        <row r="457">
          <cell r="A457" t="str">
            <v>Mead Johnson – Evansville Plant</v>
          </cell>
          <cell r="B457">
            <v>37226</v>
          </cell>
          <cell r="C457">
            <v>45623</v>
          </cell>
          <cell r="D457">
            <v>45623</v>
          </cell>
          <cell r="E457" t="str">
            <v>N/A</v>
          </cell>
          <cell r="F457" t="str">
            <v>N/A</v>
          </cell>
          <cell r="G457">
            <v>51450</v>
          </cell>
          <cell r="H457">
            <v>51450</v>
          </cell>
          <cell r="I457" t="str">
            <v>N/A</v>
          </cell>
          <cell r="J457" t="str">
            <v>N/A</v>
          </cell>
          <cell r="K457">
            <v>8746.5</v>
          </cell>
          <cell r="L457">
            <v>0</v>
          </cell>
          <cell r="M457">
            <v>75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51450</v>
          </cell>
          <cell r="T457">
            <v>154.35</v>
          </cell>
          <cell r="U457">
            <v>0</v>
          </cell>
          <cell r="V457">
            <v>35</v>
          </cell>
          <cell r="W457">
            <v>1.75</v>
          </cell>
          <cell r="X457">
            <v>0</v>
          </cell>
          <cell r="Y457">
            <v>0</v>
          </cell>
          <cell r="Z457">
            <v>0</v>
          </cell>
          <cell r="AA457">
            <v>9012.6</v>
          </cell>
        </row>
        <row r="458">
          <cell r="A458" t="str">
            <v>Mead Johnson – Evansville Plant</v>
          </cell>
          <cell r="B458">
            <v>37257</v>
          </cell>
          <cell r="C458">
            <v>48999</v>
          </cell>
          <cell r="D458">
            <v>48999</v>
          </cell>
          <cell r="E458" t="str">
            <v>N/A</v>
          </cell>
          <cell r="F458" t="str">
            <v>N/A</v>
          </cell>
          <cell r="G458">
            <v>51000</v>
          </cell>
          <cell r="H458">
            <v>51000</v>
          </cell>
          <cell r="I458" t="str">
            <v>N/A</v>
          </cell>
          <cell r="J458" t="str">
            <v>N/A</v>
          </cell>
          <cell r="K458">
            <v>8670</v>
          </cell>
          <cell r="L458">
            <v>0</v>
          </cell>
          <cell r="M458">
            <v>75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51000</v>
          </cell>
          <cell r="T458">
            <v>153</v>
          </cell>
          <cell r="U458">
            <v>0</v>
          </cell>
          <cell r="V458">
            <v>35</v>
          </cell>
          <cell r="W458">
            <v>1.75</v>
          </cell>
          <cell r="X458">
            <v>0</v>
          </cell>
          <cell r="Y458">
            <v>0</v>
          </cell>
          <cell r="Z458">
            <v>0</v>
          </cell>
          <cell r="AA458">
            <v>8934.75</v>
          </cell>
        </row>
        <row r="459">
          <cell r="A459" t="str">
            <v>Mead Johnson – Evansville Plant</v>
          </cell>
          <cell r="B459">
            <v>37288</v>
          </cell>
          <cell r="C459">
            <v>46288</v>
          </cell>
          <cell r="D459">
            <v>46288</v>
          </cell>
          <cell r="E459" t="str">
            <v>N/A</v>
          </cell>
          <cell r="F459" t="str">
            <v>N/A</v>
          </cell>
          <cell r="G459">
            <v>50000</v>
          </cell>
          <cell r="H459">
            <v>50000</v>
          </cell>
          <cell r="I459" t="str">
            <v>N/A</v>
          </cell>
          <cell r="J459" t="str">
            <v>N/A</v>
          </cell>
          <cell r="K459">
            <v>8500</v>
          </cell>
          <cell r="L459">
            <v>0</v>
          </cell>
          <cell r="M459">
            <v>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35</v>
          </cell>
          <cell r="W459">
            <v>1.75</v>
          </cell>
          <cell r="X459">
            <v>0</v>
          </cell>
          <cell r="Y459">
            <v>0</v>
          </cell>
          <cell r="Z459">
            <v>0</v>
          </cell>
          <cell r="AA459">
            <v>8611.75</v>
          </cell>
        </row>
        <row r="460">
          <cell r="A460" t="str">
            <v>Mead Johnson – Evansville Plant</v>
          </cell>
          <cell r="B460">
            <v>37316</v>
          </cell>
          <cell r="C460">
            <v>48017</v>
          </cell>
          <cell r="D460">
            <v>48017</v>
          </cell>
          <cell r="E460" t="str">
            <v>N/A</v>
          </cell>
          <cell r="F460" t="str">
            <v>N/A</v>
          </cell>
          <cell r="G460">
            <v>43493</v>
          </cell>
          <cell r="H460">
            <v>43493</v>
          </cell>
          <cell r="I460" t="str">
            <v>N/A</v>
          </cell>
          <cell r="J460" t="str">
            <v>N/A</v>
          </cell>
          <cell r="K460">
            <v>7393.81</v>
          </cell>
          <cell r="L460">
            <v>0</v>
          </cell>
          <cell r="M460">
            <v>75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35</v>
          </cell>
          <cell r="W460">
            <v>1.75</v>
          </cell>
          <cell r="X460">
            <v>0</v>
          </cell>
          <cell r="Y460">
            <v>0</v>
          </cell>
          <cell r="Z460">
            <v>0</v>
          </cell>
          <cell r="AA460">
            <v>7505.56</v>
          </cell>
        </row>
        <row r="461">
          <cell r="A461" t="str">
            <v>Mead Johnson – Evansville Plant</v>
          </cell>
          <cell r="B461">
            <v>37347</v>
          </cell>
          <cell r="C461">
            <v>41217</v>
          </cell>
          <cell r="D461">
            <v>41217</v>
          </cell>
          <cell r="E461" t="str">
            <v>N/A</v>
          </cell>
          <cell r="F461" t="str">
            <v>N/A</v>
          </cell>
          <cell r="G461">
            <v>43300</v>
          </cell>
          <cell r="H461">
            <v>43300</v>
          </cell>
          <cell r="I461" t="str">
            <v>N/A</v>
          </cell>
          <cell r="J461" t="str">
            <v>N/A</v>
          </cell>
          <cell r="K461">
            <v>7361</v>
          </cell>
          <cell r="L461">
            <v>0</v>
          </cell>
          <cell r="M461">
            <v>75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35</v>
          </cell>
          <cell r="W461">
            <v>1.75</v>
          </cell>
          <cell r="X461">
            <v>0</v>
          </cell>
          <cell r="Y461">
            <v>0</v>
          </cell>
          <cell r="Z461">
            <v>0</v>
          </cell>
          <cell r="AA461">
            <v>7472.75</v>
          </cell>
        </row>
        <row r="462">
          <cell r="A462" t="str">
            <v>Mead Johnson – Evansville Plant</v>
          </cell>
          <cell r="B462">
            <v>37377</v>
          </cell>
          <cell r="C462">
            <v>43862</v>
          </cell>
          <cell r="D462">
            <v>43862</v>
          </cell>
          <cell r="E462" t="str">
            <v>N/A</v>
          </cell>
          <cell r="F462" t="str">
            <v>N/A</v>
          </cell>
          <cell r="G462">
            <v>43700</v>
          </cell>
          <cell r="H462">
            <v>43700</v>
          </cell>
          <cell r="I462" t="str">
            <v>N/A</v>
          </cell>
          <cell r="J462" t="str">
            <v>N/A</v>
          </cell>
          <cell r="K462">
            <v>7429</v>
          </cell>
          <cell r="L462">
            <v>0</v>
          </cell>
          <cell r="M462">
            <v>75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35</v>
          </cell>
          <cell r="W462">
            <v>1.75</v>
          </cell>
          <cell r="X462">
            <v>0</v>
          </cell>
          <cell r="Y462">
            <v>0</v>
          </cell>
          <cell r="Z462">
            <v>0</v>
          </cell>
          <cell r="AA462">
            <v>7540.75</v>
          </cell>
        </row>
        <row r="463">
          <cell r="A463" t="str">
            <v>Mead Johnson – Evansville Plant</v>
          </cell>
          <cell r="B463">
            <v>37408</v>
          </cell>
          <cell r="C463">
            <v>36387</v>
          </cell>
          <cell r="D463">
            <v>36387</v>
          </cell>
          <cell r="E463" t="str">
            <v>N/A</v>
          </cell>
          <cell r="F463" t="str">
            <v>N/A</v>
          </cell>
          <cell r="G463">
            <v>39300</v>
          </cell>
          <cell r="H463">
            <v>39300</v>
          </cell>
          <cell r="I463" t="str">
            <v>N/A</v>
          </cell>
          <cell r="J463" t="str">
            <v>N/A</v>
          </cell>
          <cell r="K463">
            <v>6681</v>
          </cell>
          <cell r="L463">
            <v>0</v>
          </cell>
          <cell r="M463">
            <v>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35</v>
          </cell>
          <cell r="W463">
            <v>1.75</v>
          </cell>
          <cell r="X463">
            <v>0</v>
          </cell>
          <cell r="Y463">
            <v>0</v>
          </cell>
          <cell r="Z463">
            <v>0</v>
          </cell>
          <cell r="AA463">
            <v>6792.75</v>
          </cell>
        </row>
        <row r="464">
          <cell r="A464" t="str">
            <v>Mead Johnson – Evansville Plant</v>
          </cell>
          <cell r="B464">
            <v>37438</v>
          </cell>
          <cell r="C464">
            <v>32338</v>
          </cell>
          <cell r="D464">
            <v>32338</v>
          </cell>
          <cell r="E464" t="str">
            <v>N/A</v>
          </cell>
          <cell r="F464" t="str">
            <v>N/A</v>
          </cell>
          <cell r="G464">
            <v>34000</v>
          </cell>
          <cell r="H464">
            <v>34000</v>
          </cell>
          <cell r="I464" t="str">
            <v>N/A</v>
          </cell>
          <cell r="J464" t="str">
            <v>N/A</v>
          </cell>
          <cell r="K464">
            <v>5780</v>
          </cell>
          <cell r="L464">
            <v>0</v>
          </cell>
          <cell r="M464">
            <v>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35</v>
          </cell>
          <cell r="W464">
            <v>1.75</v>
          </cell>
          <cell r="X464">
            <v>0</v>
          </cell>
          <cell r="Y464">
            <v>0</v>
          </cell>
          <cell r="Z464">
            <v>0</v>
          </cell>
          <cell r="AA464">
            <v>5891.75</v>
          </cell>
        </row>
        <row r="465">
          <cell r="A465" t="str">
            <v>Mead Johnson – Mt. Vernon Plant</v>
          </cell>
          <cell r="B465">
            <v>37104</v>
          </cell>
          <cell r="C465">
            <v>9215</v>
          </cell>
          <cell r="D465">
            <v>9215</v>
          </cell>
          <cell r="E465" t="str">
            <v>N/A</v>
          </cell>
          <cell r="F465" t="str">
            <v>N/A</v>
          </cell>
          <cell r="G465">
            <v>7600</v>
          </cell>
          <cell r="H465">
            <v>7600</v>
          </cell>
          <cell r="I465" t="str">
            <v>N/A</v>
          </cell>
          <cell r="J465" t="str">
            <v>N/A</v>
          </cell>
          <cell r="K465">
            <v>3085.6</v>
          </cell>
          <cell r="L465">
            <v>0</v>
          </cell>
          <cell r="M465">
            <v>75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7600</v>
          </cell>
          <cell r="T465">
            <v>22.8</v>
          </cell>
          <cell r="U465">
            <v>0</v>
          </cell>
          <cell r="V465">
            <v>35</v>
          </cell>
          <cell r="W465">
            <v>1.75</v>
          </cell>
          <cell r="X465">
            <v>0</v>
          </cell>
          <cell r="Y465">
            <v>0</v>
          </cell>
          <cell r="Z465">
            <v>0</v>
          </cell>
          <cell r="AA465">
            <v>3220.15</v>
          </cell>
        </row>
        <row r="466">
          <cell r="A466" t="str">
            <v>Mead Johnson – Mt. Vernon Plant</v>
          </cell>
          <cell r="B466">
            <v>37135</v>
          </cell>
          <cell r="C466">
            <v>9609</v>
          </cell>
          <cell r="D466">
            <v>9609</v>
          </cell>
          <cell r="E466" t="str">
            <v>N/A</v>
          </cell>
          <cell r="F466" t="str">
            <v>N/A</v>
          </cell>
          <cell r="G466">
            <v>9500</v>
          </cell>
          <cell r="H466">
            <v>9500</v>
          </cell>
          <cell r="I466" t="str">
            <v>N/A</v>
          </cell>
          <cell r="J466" t="str">
            <v>N/A</v>
          </cell>
          <cell r="K466">
            <v>3857</v>
          </cell>
          <cell r="L466">
            <v>0</v>
          </cell>
          <cell r="M466">
            <v>75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9500</v>
          </cell>
          <cell r="T466">
            <v>28.5</v>
          </cell>
          <cell r="U466">
            <v>0</v>
          </cell>
          <cell r="V466">
            <v>35</v>
          </cell>
          <cell r="W466">
            <v>1.75</v>
          </cell>
          <cell r="X466">
            <v>0</v>
          </cell>
          <cell r="Y466">
            <v>0</v>
          </cell>
          <cell r="Z466">
            <v>0</v>
          </cell>
          <cell r="AA466">
            <v>3997.25</v>
          </cell>
        </row>
        <row r="467">
          <cell r="A467" t="str">
            <v>Mead Johnson – Mt. Vernon Plant</v>
          </cell>
          <cell r="B467">
            <v>37165</v>
          </cell>
          <cell r="C467">
            <v>10841</v>
          </cell>
          <cell r="D467">
            <v>10841</v>
          </cell>
          <cell r="E467" t="str">
            <v>N/A</v>
          </cell>
          <cell r="F467" t="str">
            <v>N/A</v>
          </cell>
          <cell r="G467">
            <v>10200</v>
          </cell>
          <cell r="H467">
            <v>10200</v>
          </cell>
          <cell r="I467" t="str">
            <v>N/A</v>
          </cell>
          <cell r="J467" t="str">
            <v>N/A</v>
          </cell>
          <cell r="K467">
            <v>4141.2</v>
          </cell>
          <cell r="L467">
            <v>0</v>
          </cell>
          <cell r="M467">
            <v>75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10200</v>
          </cell>
          <cell r="T467">
            <v>30.6</v>
          </cell>
          <cell r="U467">
            <v>0</v>
          </cell>
          <cell r="V467">
            <v>35</v>
          </cell>
          <cell r="W467">
            <v>1.75</v>
          </cell>
          <cell r="X467">
            <v>0</v>
          </cell>
          <cell r="Y467">
            <v>0</v>
          </cell>
          <cell r="Z467">
            <v>0</v>
          </cell>
          <cell r="AA467">
            <v>4283.55</v>
          </cell>
        </row>
        <row r="468">
          <cell r="A468" t="str">
            <v>Mead Johnson – Mt. Vernon Plant</v>
          </cell>
          <cell r="B468">
            <v>37196</v>
          </cell>
          <cell r="C468">
            <v>11024</v>
          </cell>
          <cell r="D468">
            <v>11024</v>
          </cell>
          <cell r="E468" t="str">
            <v>N/A</v>
          </cell>
          <cell r="F468" t="str">
            <v>N/A</v>
          </cell>
          <cell r="G468">
            <v>10900</v>
          </cell>
          <cell r="H468">
            <v>10900</v>
          </cell>
          <cell r="I468" t="str">
            <v>N/A</v>
          </cell>
          <cell r="J468" t="str">
            <v>N/A</v>
          </cell>
          <cell r="K468">
            <v>4425.3999999999996</v>
          </cell>
          <cell r="L468">
            <v>0</v>
          </cell>
          <cell r="M468">
            <v>75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10900</v>
          </cell>
          <cell r="T468">
            <v>32.700000000000003</v>
          </cell>
          <cell r="U468">
            <v>0</v>
          </cell>
          <cell r="V468">
            <v>35</v>
          </cell>
          <cell r="W468">
            <v>1.75</v>
          </cell>
          <cell r="X468">
            <v>0</v>
          </cell>
          <cell r="Y468">
            <v>0</v>
          </cell>
          <cell r="Z468">
            <v>0</v>
          </cell>
          <cell r="AA468">
            <v>4569.8500000000004</v>
          </cell>
        </row>
        <row r="469">
          <cell r="A469" t="str">
            <v>Mead Johnson – Mt. Vernon Plant</v>
          </cell>
          <cell r="B469">
            <v>37226</v>
          </cell>
          <cell r="C469">
            <v>12282</v>
          </cell>
          <cell r="D469">
            <v>12282</v>
          </cell>
          <cell r="E469" t="str">
            <v>N/A</v>
          </cell>
          <cell r="F469" t="str">
            <v>N/A</v>
          </cell>
          <cell r="G469">
            <v>12600</v>
          </cell>
          <cell r="H469">
            <v>12600</v>
          </cell>
          <cell r="I469" t="str">
            <v>N/A</v>
          </cell>
          <cell r="J469" t="str">
            <v>N/A</v>
          </cell>
          <cell r="K469">
            <v>5115.6000000000004</v>
          </cell>
          <cell r="L469">
            <v>0</v>
          </cell>
          <cell r="M469">
            <v>75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12600</v>
          </cell>
          <cell r="T469">
            <v>37.799999999999997</v>
          </cell>
          <cell r="U469">
            <v>0</v>
          </cell>
          <cell r="V469">
            <v>35</v>
          </cell>
          <cell r="W469">
            <v>1.75</v>
          </cell>
          <cell r="X469">
            <v>0</v>
          </cell>
          <cell r="Y469">
            <v>0</v>
          </cell>
          <cell r="Z469">
            <v>0</v>
          </cell>
          <cell r="AA469">
            <v>5265.15</v>
          </cell>
        </row>
        <row r="470">
          <cell r="A470" t="str">
            <v>Mead Johnson – Mt. Vernon Plant</v>
          </cell>
          <cell r="B470">
            <v>37257</v>
          </cell>
          <cell r="C470">
            <v>13268</v>
          </cell>
          <cell r="D470">
            <v>13268</v>
          </cell>
          <cell r="E470" t="str">
            <v>N/A</v>
          </cell>
          <cell r="F470" t="str">
            <v>N/A</v>
          </cell>
          <cell r="G470">
            <v>13200</v>
          </cell>
          <cell r="H470">
            <v>13200</v>
          </cell>
          <cell r="I470" t="str">
            <v>N/A</v>
          </cell>
          <cell r="J470" t="str">
            <v>N/A</v>
          </cell>
          <cell r="K470">
            <v>5359.2</v>
          </cell>
          <cell r="L470">
            <v>0</v>
          </cell>
          <cell r="M470">
            <v>75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13200</v>
          </cell>
          <cell r="T470">
            <v>39.6</v>
          </cell>
          <cell r="U470">
            <v>0</v>
          </cell>
          <cell r="V470">
            <v>35</v>
          </cell>
          <cell r="W470">
            <v>1.75</v>
          </cell>
          <cell r="X470">
            <v>0</v>
          </cell>
          <cell r="Y470">
            <v>0</v>
          </cell>
          <cell r="Z470">
            <v>0</v>
          </cell>
          <cell r="AA470">
            <v>5510.55</v>
          </cell>
        </row>
        <row r="471">
          <cell r="A471" t="str">
            <v>Mead Johnson – Mt. Vernon Plant</v>
          </cell>
          <cell r="B471">
            <v>37288</v>
          </cell>
          <cell r="C471">
            <v>12381</v>
          </cell>
          <cell r="D471">
            <v>12381</v>
          </cell>
          <cell r="E471" t="str">
            <v>N/A</v>
          </cell>
          <cell r="F471" t="str">
            <v>N/A</v>
          </cell>
          <cell r="G471">
            <v>12000</v>
          </cell>
          <cell r="H471">
            <v>12000</v>
          </cell>
          <cell r="I471" t="str">
            <v>N/A</v>
          </cell>
          <cell r="J471" t="str">
            <v>N/A</v>
          </cell>
          <cell r="K471">
            <v>4872</v>
          </cell>
          <cell r="L471">
            <v>0</v>
          </cell>
          <cell r="M471">
            <v>75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12000</v>
          </cell>
          <cell r="T471">
            <v>-12</v>
          </cell>
          <cell r="U471">
            <v>0</v>
          </cell>
          <cell r="V471">
            <v>35</v>
          </cell>
          <cell r="W471">
            <v>1.75</v>
          </cell>
          <cell r="X471">
            <v>0</v>
          </cell>
          <cell r="Y471">
            <v>0</v>
          </cell>
          <cell r="Z471">
            <v>0</v>
          </cell>
          <cell r="AA471">
            <v>4971.75</v>
          </cell>
        </row>
        <row r="472">
          <cell r="A472" t="str">
            <v>Mead Johnson – Mt. Vernon Plant</v>
          </cell>
          <cell r="B472">
            <v>37316</v>
          </cell>
          <cell r="C472">
            <v>12803</v>
          </cell>
          <cell r="D472">
            <v>12803</v>
          </cell>
          <cell r="E472" t="str">
            <v>N/A</v>
          </cell>
          <cell r="F472" t="str">
            <v>N/A</v>
          </cell>
          <cell r="G472">
            <v>12208</v>
          </cell>
          <cell r="H472">
            <v>12208</v>
          </cell>
          <cell r="I472" t="str">
            <v>N/A</v>
          </cell>
          <cell r="J472" t="str">
            <v>N/A</v>
          </cell>
          <cell r="K472">
            <v>4956.45</v>
          </cell>
          <cell r="L472">
            <v>0</v>
          </cell>
          <cell r="M472">
            <v>75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12208</v>
          </cell>
          <cell r="T472">
            <v>-12.21</v>
          </cell>
          <cell r="U472">
            <v>0</v>
          </cell>
          <cell r="V472">
            <v>35</v>
          </cell>
          <cell r="W472">
            <v>1.75</v>
          </cell>
          <cell r="X472">
            <v>0</v>
          </cell>
          <cell r="Y472">
            <v>0</v>
          </cell>
          <cell r="Z472">
            <v>0</v>
          </cell>
          <cell r="AA472">
            <v>5055.99</v>
          </cell>
        </row>
        <row r="473">
          <cell r="A473" t="str">
            <v>Mead Johnson – Mt. Vernon Plant</v>
          </cell>
          <cell r="B473">
            <v>37347</v>
          </cell>
          <cell r="C473">
            <v>10737</v>
          </cell>
          <cell r="D473">
            <v>10737</v>
          </cell>
          <cell r="E473" t="str">
            <v>N/A</v>
          </cell>
          <cell r="F473" t="str">
            <v>N/A</v>
          </cell>
          <cell r="G473">
            <v>10870</v>
          </cell>
          <cell r="H473">
            <v>10870</v>
          </cell>
          <cell r="I473" t="str">
            <v>N/A</v>
          </cell>
          <cell r="J473" t="str">
            <v>N/A</v>
          </cell>
          <cell r="K473">
            <v>4413.22</v>
          </cell>
          <cell r="L473">
            <v>0</v>
          </cell>
          <cell r="M473">
            <v>75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10870</v>
          </cell>
          <cell r="T473">
            <v>-10.87</v>
          </cell>
          <cell r="U473">
            <v>0</v>
          </cell>
          <cell r="V473">
            <v>35</v>
          </cell>
          <cell r="W473">
            <v>1.75</v>
          </cell>
          <cell r="X473">
            <v>0</v>
          </cell>
          <cell r="Y473">
            <v>0</v>
          </cell>
          <cell r="Z473">
            <v>0</v>
          </cell>
          <cell r="AA473">
            <v>4514.1000000000004</v>
          </cell>
        </row>
        <row r="474">
          <cell r="A474" t="str">
            <v>Mead Johnson – Mt. Vernon Plant</v>
          </cell>
          <cell r="B474">
            <v>37377</v>
          </cell>
          <cell r="C474">
            <v>10413</v>
          </cell>
          <cell r="D474">
            <v>10413</v>
          </cell>
          <cell r="E474" t="str">
            <v>N/A</v>
          </cell>
          <cell r="F474" t="str">
            <v>N/A</v>
          </cell>
          <cell r="G474">
            <v>10592</v>
          </cell>
          <cell r="H474">
            <v>10592</v>
          </cell>
          <cell r="I474" t="str">
            <v>N/A</v>
          </cell>
          <cell r="J474" t="str">
            <v>N/A</v>
          </cell>
          <cell r="K474">
            <v>4300.3500000000004</v>
          </cell>
          <cell r="L474">
            <v>0</v>
          </cell>
          <cell r="M474">
            <v>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35</v>
          </cell>
          <cell r="W474">
            <v>1.75</v>
          </cell>
          <cell r="X474">
            <v>0</v>
          </cell>
          <cell r="Y474">
            <v>0</v>
          </cell>
          <cell r="Z474">
            <v>0</v>
          </cell>
          <cell r="AA474">
            <v>4412.1000000000004</v>
          </cell>
        </row>
        <row r="475">
          <cell r="A475" t="str">
            <v>Mead Johnson – Mt. Vernon Plant</v>
          </cell>
          <cell r="B475">
            <v>37408</v>
          </cell>
          <cell r="C475">
            <v>8082</v>
          </cell>
          <cell r="D475">
            <v>8082</v>
          </cell>
          <cell r="E475" t="str">
            <v>N/A</v>
          </cell>
          <cell r="F475" t="str">
            <v>N/A</v>
          </cell>
          <cell r="G475">
            <v>8600</v>
          </cell>
          <cell r="H475">
            <v>8600</v>
          </cell>
          <cell r="I475" t="str">
            <v>N/A</v>
          </cell>
          <cell r="J475" t="str">
            <v>N/A</v>
          </cell>
          <cell r="K475">
            <v>3491.6</v>
          </cell>
          <cell r="L475">
            <v>0</v>
          </cell>
          <cell r="M475">
            <v>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35</v>
          </cell>
          <cell r="W475">
            <v>1.75</v>
          </cell>
          <cell r="X475">
            <v>0</v>
          </cell>
          <cell r="Y475">
            <v>0</v>
          </cell>
          <cell r="Z475">
            <v>0</v>
          </cell>
          <cell r="AA475">
            <v>3603.35</v>
          </cell>
        </row>
        <row r="476">
          <cell r="A476" t="str">
            <v>Mead Johnson – Mt. Vernon Plant</v>
          </cell>
          <cell r="B476">
            <v>37438</v>
          </cell>
          <cell r="C476">
            <v>7565</v>
          </cell>
          <cell r="D476">
            <v>7565</v>
          </cell>
          <cell r="E476" t="str">
            <v>N/A</v>
          </cell>
          <cell r="F476" t="str">
            <v>N/A</v>
          </cell>
          <cell r="G476">
            <v>8200</v>
          </cell>
          <cell r="H476">
            <v>8200</v>
          </cell>
          <cell r="I476" t="str">
            <v>N/A</v>
          </cell>
          <cell r="J476" t="str">
            <v>N/A</v>
          </cell>
          <cell r="K476">
            <v>3329.2</v>
          </cell>
          <cell r="L476">
            <v>0</v>
          </cell>
          <cell r="M476">
            <v>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35</v>
          </cell>
          <cell r="W476">
            <v>1.75</v>
          </cell>
          <cell r="X476">
            <v>0</v>
          </cell>
          <cell r="Y476">
            <v>0</v>
          </cell>
          <cell r="Z476">
            <v>0</v>
          </cell>
          <cell r="AA476">
            <v>3440.95</v>
          </cell>
        </row>
        <row r="477">
          <cell r="A477" t="str">
            <v>Mid-States Rubber Products</v>
          </cell>
          <cell r="B477">
            <v>37104</v>
          </cell>
          <cell r="C477">
            <v>3395</v>
          </cell>
          <cell r="D477">
            <v>3395</v>
          </cell>
          <cell r="E477" t="str">
            <v>N/A</v>
          </cell>
          <cell r="F477" t="str">
            <v>N/A</v>
          </cell>
          <cell r="G477">
            <v>3514</v>
          </cell>
          <cell r="H477">
            <v>3514</v>
          </cell>
          <cell r="I477" t="str">
            <v>N/A</v>
          </cell>
          <cell r="J477" t="str">
            <v>N/A</v>
          </cell>
          <cell r="K477">
            <v>1426.68</v>
          </cell>
          <cell r="L477">
            <v>0</v>
          </cell>
          <cell r="M477">
            <v>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-91.36</v>
          </cell>
          <cell r="S477">
            <v>3514</v>
          </cell>
          <cell r="T477">
            <v>10.54</v>
          </cell>
          <cell r="U477">
            <v>0</v>
          </cell>
          <cell r="V477">
            <v>35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1455.86</v>
          </cell>
        </row>
        <row r="478">
          <cell r="A478" t="str">
            <v>Mid-States Rubber Products</v>
          </cell>
          <cell r="B478">
            <v>37135</v>
          </cell>
          <cell r="C478">
            <v>2731</v>
          </cell>
          <cell r="D478">
            <v>2731</v>
          </cell>
          <cell r="E478" t="str">
            <v>N/A</v>
          </cell>
          <cell r="F478" t="str">
            <v>N/A</v>
          </cell>
          <cell r="G478">
            <v>3000</v>
          </cell>
          <cell r="H478">
            <v>3000</v>
          </cell>
          <cell r="I478" t="str">
            <v>N/A</v>
          </cell>
          <cell r="J478" t="str">
            <v>N/A</v>
          </cell>
          <cell r="K478">
            <v>1218</v>
          </cell>
          <cell r="L478">
            <v>0</v>
          </cell>
          <cell r="M478">
            <v>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-78</v>
          </cell>
          <cell r="S478">
            <v>3000</v>
          </cell>
          <cell r="T478">
            <v>9</v>
          </cell>
          <cell r="U478">
            <v>0</v>
          </cell>
          <cell r="V478">
            <v>35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1259</v>
          </cell>
        </row>
        <row r="479">
          <cell r="A479" t="str">
            <v>Mid-States Rubber Products</v>
          </cell>
          <cell r="B479">
            <v>37165</v>
          </cell>
          <cell r="C479">
            <v>3343</v>
          </cell>
          <cell r="D479">
            <v>3343</v>
          </cell>
          <cell r="E479" t="str">
            <v>N/A</v>
          </cell>
          <cell r="F479" t="str">
            <v>N/A</v>
          </cell>
          <cell r="G479">
            <v>4000</v>
          </cell>
          <cell r="H479">
            <v>4000</v>
          </cell>
          <cell r="I479" t="str">
            <v>N/A</v>
          </cell>
          <cell r="J479" t="str">
            <v>N/A</v>
          </cell>
          <cell r="K479">
            <v>1624</v>
          </cell>
          <cell r="L479">
            <v>0</v>
          </cell>
          <cell r="M479">
            <v>75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-104</v>
          </cell>
          <cell r="S479">
            <v>4000</v>
          </cell>
          <cell r="T479">
            <v>12</v>
          </cell>
          <cell r="U479">
            <v>0</v>
          </cell>
          <cell r="V479">
            <v>35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1642</v>
          </cell>
        </row>
        <row r="480">
          <cell r="A480" t="str">
            <v>Mid-States Rubber Products</v>
          </cell>
          <cell r="B480">
            <v>37196</v>
          </cell>
          <cell r="C480">
            <v>3493</v>
          </cell>
          <cell r="D480">
            <v>3493</v>
          </cell>
          <cell r="E480" t="str">
            <v>N/A</v>
          </cell>
          <cell r="F480" t="str">
            <v>N/A</v>
          </cell>
          <cell r="G480">
            <v>2925</v>
          </cell>
          <cell r="H480">
            <v>2925</v>
          </cell>
          <cell r="I480" t="str">
            <v>N/A</v>
          </cell>
          <cell r="J480" t="str">
            <v>N/A</v>
          </cell>
          <cell r="K480">
            <v>1187.55</v>
          </cell>
          <cell r="L480">
            <v>0</v>
          </cell>
          <cell r="M480">
            <v>75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-76.05</v>
          </cell>
          <cell r="S480">
            <v>2925</v>
          </cell>
          <cell r="T480">
            <v>8.7799999999999994</v>
          </cell>
          <cell r="U480">
            <v>0</v>
          </cell>
          <cell r="V480">
            <v>35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1230.28</v>
          </cell>
        </row>
        <row r="481">
          <cell r="A481" t="str">
            <v>Mid-States Rubber Products</v>
          </cell>
          <cell r="B481">
            <v>37226</v>
          </cell>
          <cell r="C481">
            <v>3107</v>
          </cell>
          <cell r="D481">
            <v>3107</v>
          </cell>
          <cell r="E481" t="str">
            <v>N/A</v>
          </cell>
          <cell r="F481" t="str">
            <v>N/A</v>
          </cell>
          <cell r="G481">
            <v>4180</v>
          </cell>
          <cell r="H481">
            <v>4180</v>
          </cell>
          <cell r="I481" t="str">
            <v>N/A</v>
          </cell>
          <cell r="J481" t="str">
            <v>N/A</v>
          </cell>
          <cell r="K481">
            <v>1697.08</v>
          </cell>
          <cell r="L481">
            <v>0</v>
          </cell>
          <cell r="M481">
            <v>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-108.68</v>
          </cell>
          <cell r="S481">
            <v>4180</v>
          </cell>
          <cell r="T481">
            <v>12.54</v>
          </cell>
          <cell r="U481">
            <v>0</v>
          </cell>
          <cell r="V481">
            <v>35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1710.94</v>
          </cell>
        </row>
        <row r="482">
          <cell r="A482" t="str">
            <v>Mid-States Rubber Products</v>
          </cell>
          <cell r="B482">
            <v>37257</v>
          </cell>
          <cell r="C482">
            <v>4888</v>
          </cell>
          <cell r="D482">
            <v>4888</v>
          </cell>
          <cell r="E482" t="str">
            <v>N/A</v>
          </cell>
          <cell r="F482" t="str">
            <v>N/A</v>
          </cell>
          <cell r="G482">
            <v>3856</v>
          </cell>
          <cell r="H482">
            <v>3856</v>
          </cell>
          <cell r="I482" t="str">
            <v>N/A</v>
          </cell>
          <cell r="J482" t="str">
            <v>N/A</v>
          </cell>
          <cell r="K482">
            <v>1565.54</v>
          </cell>
          <cell r="L482">
            <v>0</v>
          </cell>
          <cell r="M482">
            <v>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-100.26</v>
          </cell>
          <cell r="S482">
            <v>3856</v>
          </cell>
          <cell r="T482">
            <v>11.57</v>
          </cell>
          <cell r="U482">
            <v>0</v>
          </cell>
          <cell r="V482">
            <v>35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1586.85</v>
          </cell>
        </row>
        <row r="483">
          <cell r="A483" t="str">
            <v>Mid-States Rubber Products</v>
          </cell>
          <cell r="B483">
            <v>37288</v>
          </cell>
          <cell r="C483">
            <v>4469</v>
          </cell>
          <cell r="D483">
            <v>4469</v>
          </cell>
          <cell r="E483" t="str">
            <v>N/A</v>
          </cell>
          <cell r="F483" t="str">
            <v>N/A</v>
          </cell>
          <cell r="G483">
            <v>4241</v>
          </cell>
          <cell r="H483">
            <v>4241</v>
          </cell>
          <cell r="I483" t="str">
            <v>N/A</v>
          </cell>
          <cell r="J483" t="str">
            <v>N/A</v>
          </cell>
          <cell r="K483">
            <v>1721.62</v>
          </cell>
          <cell r="L483">
            <v>0</v>
          </cell>
          <cell r="M483">
            <v>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16</v>
          </cell>
          <cell r="S483">
            <v>3916</v>
          </cell>
          <cell r="T483">
            <v>-4</v>
          </cell>
          <cell r="U483">
            <v>0</v>
          </cell>
          <cell r="V483">
            <v>35</v>
          </cell>
          <cell r="W483">
            <v>41.13000000000001</v>
          </cell>
          <cell r="X483">
            <v>10956.720000000001</v>
          </cell>
          <cell r="Y483">
            <v>325</v>
          </cell>
          <cell r="Z483">
            <v>10956.720000000001</v>
          </cell>
          <cell r="AA483">
            <v>12840.839999999997</v>
          </cell>
        </row>
        <row r="484">
          <cell r="A484" t="str">
            <v>Mid-States Rubber Products</v>
          </cell>
          <cell r="B484">
            <v>37316</v>
          </cell>
          <cell r="C484">
            <v>3759</v>
          </cell>
          <cell r="D484">
            <v>3759</v>
          </cell>
          <cell r="E484" t="str">
            <v>N/A</v>
          </cell>
          <cell r="F484" t="str">
            <v>N/A</v>
          </cell>
          <cell r="G484">
            <v>3930</v>
          </cell>
          <cell r="H484">
            <v>3930</v>
          </cell>
          <cell r="I484" t="str">
            <v>N/A</v>
          </cell>
          <cell r="J484" t="str">
            <v>N/A</v>
          </cell>
          <cell r="K484">
            <v>1595.58</v>
          </cell>
          <cell r="L484">
            <v>0</v>
          </cell>
          <cell r="M484">
            <v>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15.72</v>
          </cell>
          <cell r="S484">
            <v>3930</v>
          </cell>
          <cell r="T484">
            <v>-3.93</v>
          </cell>
          <cell r="U484">
            <v>0</v>
          </cell>
          <cell r="V484">
            <v>35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1717.37</v>
          </cell>
        </row>
        <row r="485">
          <cell r="A485" t="str">
            <v>Mid-States Rubber Products</v>
          </cell>
          <cell r="B485">
            <v>37347</v>
          </cell>
          <cell r="C485">
            <v>3321</v>
          </cell>
          <cell r="D485">
            <v>3321</v>
          </cell>
          <cell r="E485" t="str">
            <v>N/A</v>
          </cell>
          <cell r="F485" t="str">
            <v>N/A</v>
          </cell>
          <cell r="G485">
            <v>3651</v>
          </cell>
          <cell r="H485">
            <v>3651</v>
          </cell>
          <cell r="I485" t="str">
            <v>N/A</v>
          </cell>
          <cell r="J485" t="str">
            <v>N/A</v>
          </cell>
          <cell r="K485">
            <v>1482.31</v>
          </cell>
          <cell r="L485">
            <v>0</v>
          </cell>
          <cell r="M485">
            <v>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14.6</v>
          </cell>
          <cell r="S485">
            <v>3651</v>
          </cell>
          <cell r="T485">
            <v>-3.65</v>
          </cell>
          <cell r="U485">
            <v>0</v>
          </cell>
          <cell r="V485">
            <v>35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1603.26</v>
          </cell>
        </row>
        <row r="486">
          <cell r="A486" t="str">
            <v>Mid-States Rubber Products</v>
          </cell>
          <cell r="B486">
            <v>37377</v>
          </cell>
          <cell r="C486">
            <v>2563</v>
          </cell>
          <cell r="D486">
            <v>2563</v>
          </cell>
          <cell r="E486" t="str">
            <v>N/A</v>
          </cell>
          <cell r="F486" t="str">
            <v>N/A</v>
          </cell>
          <cell r="G486">
            <v>2760</v>
          </cell>
          <cell r="H486">
            <v>2760</v>
          </cell>
          <cell r="I486" t="str">
            <v>N/A</v>
          </cell>
          <cell r="J486" t="str">
            <v>N/A</v>
          </cell>
          <cell r="K486">
            <v>1120.56</v>
          </cell>
          <cell r="L486">
            <v>0</v>
          </cell>
          <cell r="M486">
            <v>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1230.56</v>
          </cell>
        </row>
        <row r="487">
          <cell r="A487" t="str">
            <v>Mid-States Rubber Products</v>
          </cell>
          <cell r="B487">
            <v>37408</v>
          </cell>
          <cell r="C487">
            <v>2297</v>
          </cell>
          <cell r="D487">
            <v>2297</v>
          </cell>
          <cell r="E487" t="str">
            <v>N/A</v>
          </cell>
          <cell r="F487" t="str">
            <v>N/A</v>
          </cell>
          <cell r="G487">
            <v>1920</v>
          </cell>
          <cell r="H487">
            <v>1920</v>
          </cell>
          <cell r="I487" t="str">
            <v>N/A</v>
          </cell>
          <cell r="J487" t="str">
            <v>N/A</v>
          </cell>
          <cell r="K487">
            <v>779.52</v>
          </cell>
          <cell r="L487">
            <v>0</v>
          </cell>
          <cell r="M487">
            <v>75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889.52</v>
          </cell>
        </row>
        <row r="488">
          <cell r="A488" t="str">
            <v>Mid-States Rubber Products</v>
          </cell>
          <cell r="B488">
            <v>37438</v>
          </cell>
          <cell r="C488">
            <v>2035</v>
          </cell>
          <cell r="D488">
            <v>2035</v>
          </cell>
          <cell r="E488" t="str">
            <v>N/A</v>
          </cell>
          <cell r="F488" t="str">
            <v>N/A</v>
          </cell>
          <cell r="G488">
            <v>2305</v>
          </cell>
          <cell r="H488">
            <v>2305</v>
          </cell>
          <cell r="I488" t="str">
            <v>N/A</v>
          </cell>
          <cell r="J488" t="str">
            <v>N/A</v>
          </cell>
          <cell r="K488">
            <v>935.83</v>
          </cell>
          <cell r="L488">
            <v>0</v>
          </cell>
          <cell r="M488">
            <v>75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35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1045.83</v>
          </cell>
        </row>
        <row r="489">
          <cell r="A489" t="str">
            <v>Packaging Corporation of America</v>
          </cell>
          <cell r="B489">
            <v>37104</v>
          </cell>
          <cell r="C489">
            <v>3700</v>
          </cell>
          <cell r="D489">
            <v>3700</v>
          </cell>
          <cell r="E489" t="str">
            <v>N/A</v>
          </cell>
          <cell r="F489" t="str">
            <v>N/A</v>
          </cell>
          <cell r="G489">
            <v>3759</v>
          </cell>
          <cell r="H489">
            <v>3759</v>
          </cell>
          <cell r="I489" t="str">
            <v>N/A</v>
          </cell>
          <cell r="J489" t="str">
            <v>N/A</v>
          </cell>
          <cell r="K489">
            <v>1526.15</v>
          </cell>
          <cell r="L489">
            <v>0</v>
          </cell>
          <cell r="M489">
            <v>75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-97.73</v>
          </cell>
          <cell r="S489">
            <v>3759</v>
          </cell>
          <cell r="T489">
            <v>11.28</v>
          </cell>
          <cell r="U489">
            <v>0</v>
          </cell>
          <cell r="V489">
            <v>35</v>
          </cell>
          <cell r="W489">
            <v>1.75</v>
          </cell>
          <cell r="X489">
            <v>0</v>
          </cell>
          <cell r="Y489">
            <v>0</v>
          </cell>
          <cell r="Z489">
            <v>0</v>
          </cell>
          <cell r="AA489">
            <v>1551.45</v>
          </cell>
        </row>
        <row r="490">
          <cell r="A490" t="str">
            <v>Packaging Corporation of America</v>
          </cell>
          <cell r="B490">
            <v>37135</v>
          </cell>
          <cell r="C490">
            <v>3354</v>
          </cell>
          <cell r="D490">
            <v>3354</v>
          </cell>
          <cell r="E490" t="str">
            <v>N/A</v>
          </cell>
          <cell r="F490" t="str">
            <v>N/A</v>
          </cell>
          <cell r="G490">
            <v>3409</v>
          </cell>
          <cell r="H490">
            <v>3409</v>
          </cell>
          <cell r="I490" t="str">
            <v>N/A</v>
          </cell>
          <cell r="J490" t="str">
            <v>N/A</v>
          </cell>
          <cell r="K490">
            <v>1384.05</v>
          </cell>
          <cell r="L490">
            <v>0</v>
          </cell>
          <cell r="M490">
            <v>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-88.63</v>
          </cell>
          <cell r="S490">
            <v>3409</v>
          </cell>
          <cell r="T490">
            <v>10.23</v>
          </cell>
          <cell r="U490">
            <v>0</v>
          </cell>
          <cell r="V490">
            <v>35</v>
          </cell>
          <cell r="W490">
            <v>1.75</v>
          </cell>
          <cell r="X490">
            <v>0</v>
          </cell>
          <cell r="Y490">
            <v>0</v>
          </cell>
          <cell r="Z490">
            <v>0</v>
          </cell>
          <cell r="AA490">
            <v>1417.4</v>
          </cell>
        </row>
        <row r="491">
          <cell r="A491" t="str">
            <v>Packaging Corporation of America</v>
          </cell>
          <cell r="B491">
            <v>37165</v>
          </cell>
          <cell r="C491">
            <v>3582</v>
          </cell>
          <cell r="D491">
            <v>3582</v>
          </cell>
          <cell r="E491" t="str">
            <v>N/A</v>
          </cell>
          <cell r="F491" t="str">
            <v>N/A</v>
          </cell>
          <cell r="G491">
            <v>3545</v>
          </cell>
          <cell r="H491">
            <v>3545</v>
          </cell>
          <cell r="I491" t="str">
            <v>N/A</v>
          </cell>
          <cell r="J491" t="str">
            <v>N/A</v>
          </cell>
          <cell r="K491">
            <v>1439.27</v>
          </cell>
          <cell r="L491">
            <v>0</v>
          </cell>
          <cell r="M491">
            <v>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-92.17</v>
          </cell>
          <cell r="S491">
            <v>3545</v>
          </cell>
          <cell r="T491">
            <v>10.63</v>
          </cell>
          <cell r="U491">
            <v>0</v>
          </cell>
          <cell r="V491">
            <v>35</v>
          </cell>
          <cell r="W491">
            <v>1.75</v>
          </cell>
          <cell r="X491">
            <v>0</v>
          </cell>
          <cell r="Y491">
            <v>0</v>
          </cell>
          <cell r="Z491">
            <v>0</v>
          </cell>
          <cell r="AA491">
            <v>1469.48</v>
          </cell>
        </row>
        <row r="492">
          <cell r="A492" t="str">
            <v>Packaging Corporation of America</v>
          </cell>
          <cell r="B492">
            <v>37196</v>
          </cell>
          <cell r="C492">
            <v>3773</v>
          </cell>
          <cell r="D492">
            <v>3773</v>
          </cell>
          <cell r="E492" t="str">
            <v>N/A</v>
          </cell>
          <cell r="F492" t="str">
            <v>N/A</v>
          </cell>
          <cell r="G492">
            <v>3834</v>
          </cell>
          <cell r="H492">
            <v>3834</v>
          </cell>
          <cell r="I492" t="str">
            <v>N/A</v>
          </cell>
          <cell r="J492" t="str">
            <v>N/A</v>
          </cell>
          <cell r="K492">
            <v>1556.6</v>
          </cell>
          <cell r="L492">
            <v>0</v>
          </cell>
          <cell r="M492">
            <v>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-99.68</v>
          </cell>
          <cell r="S492">
            <v>3834</v>
          </cell>
          <cell r="T492">
            <v>11.5</v>
          </cell>
          <cell r="U492">
            <v>0</v>
          </cell>
          <cell r="V492">
            <v>35</v>
          </cell>
          <cell r="W492">
            <v>1.75</v>
          </cell>
          <cell r="X492">
            <v>0</v>
          </cell>
          <cell r="Y492">
            <v>0</v>
          </cell>
          <cell r="Z492">
            <v>0</v>
          </cell>
          <cell r="AA492">
            <v>1580.17</v>
          </cell>
        </row>
        <row r="493">
          <cell r="A493" t="str">
            <v>Packaging Corporation of America</v>
          </cell>
          <cell r="B493">
            <v>37226</v>
          </cell>
          <cell r="C493">
            <v>4453</v>
          </cell>
          <cell r="D493">
            <v>4453</v>
          </cell>
          <cell r="E493" t="str">
            <v>N/A</v>
          </cell>
          <cell r="F493" t="str">
            <v>N/A</v>
          </cell>
          <cell r="G493">
            <v>4588</v>
          </cell>
          <cell r="H493">
            <v>4588</v>
          </cell>
          <cell r="I493" t="str">
            <v>N/A</v>
          </cell>
          <cell r="J493" t="str">
            <v>N/A</v>
          </cell>
          <cell r="K493">
            <v>1862.73</v>
          </cell>
          <cell r="L493">
            <v>0</v>
          </cell>
          <cell r="M493">
            <v>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-119.29</v>
          </cell>
          <cell r="S493">
            <v>4588</v>
          </cell>
          <cell r="T493">
            <v>13.76</v>
          </cell>
          <cell r="U493">
            <v>0</v>
          </cell>
          <cell r="V493">
            <v>35</v>
          </cell>
          <cell r="W493">
            <v>1.75</v>
          </cell>
          <cell r="X493">
            <v>0</v>
          </cell>
          <cell r="Y493">
            <v>0</v>
          </cell>
          <cell r="Z493">
            <v>0</v>
          </cell>
          <cell r="AA493">
            <v>1868.95</v>
          </cell>
        </row>
        <row r="494">
          <cell r="A494" t="str">
            <v>Packaging Corporation of America</v>
          </cell>
          <cell r="B494">
            <v>37257</v>
          </cell>
          <cell r="C494">
            <v>5535</v>
          </cell>
          <cell r="D494">
            <v>5535</v>
          </cell>
          <cell r="E494" t="str">
            <v>N/A</v>
          </cell>
          <cell r="F494" t="str">
            <v>N/A</v>
          </cell>
          <cell r="G494">
            <v>5655</v>
          </cell>
          <cell r="H494">
            <v>5655</v>
          </cell>
          <cell r="I494" t="str">
            <v>N/A</v>
          </cell>
          <cell r="J494" t="str">
            <v>N/A</v>
          </cell>
          <cell r="K494">
            <v>2295.9299999999998</v>
          </cell>
          <cell r="L494">
            <v>0</v>
          </cell>
          <cell r="M494">
            <v>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-147.03</v>
          </cell>
          <cell r="S494">
            <v>5655</v>
          </cell>
          <cell r="T494">
            <v>16.96</v>
          </cell>
          <cell r="U494">
            <v>0</v>
          </cell>
          <cell r="V494">
            <v>35</v>
          </cell>
          <cell r="W494">
            <v>1.75</v>
          </cell>
          <cell r="X494">
            <v>0</v>
          </cell>
          <cell r="Y494">
            <v>0</v>
          </cell>
          <cell r="Z494">
            <v>0</v>
          </cell>
          <cell r="AA494">
            <v>2277.61</v>
          </cell>
        </row>
        <row r="495">
          <cell r="A495" t="str">
            <v>Packaging Corporation of America</v>
          </cell>
          <cell r="B495">
            <v>37288</v>
          </cell>
          <cell r="C495">
            <v>4536</v>
          </cell>
          <cell r="D495">
            <v>4536</v>
          </cell>
          <cell r="E495" t="str">
            <v>N/A</v>
          </cell>
          <cell r="F495" t="str">
            <v>N/A</v>
          </cell>
          <cell r="G495">
            <v>5704</v>
          </cell>
          <cell r="H495">
            <v>5704</v>
          </cell>
          <cell r="I495" t="str">
            <v>N/A</v>
          </cell>
          <cell r="J495" t="str">
            <v>N/A</v>
          </cell>
          <cell r="K495">
            <v>2315.8200000000002</v>
          </cell>
          <cell r="L495">
            <v>0</v>
          </cell>
          <cell r="M495">
            <v>75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22.82</v>
          </cell>
          <cell r="S495">
            <v>5704</v>
          </cell>
          <cell r="T495">
            <v>-5.7</v>
          </cell>
          <cell r="U495">
            <v>0</v>
          </cell>
          <cell r="V495">
            <v>35</v>
          </cell>
          <cell r="W495">
            <v>1.75</v>
          </cell>
          <cell r="X495">
            <v>0</v>
          </cell>
          <cell r="Y495">
            <v>0</v>
          </cell>
          <cell r="Z495">
            <v>0</v>
          </cell>
          <cell r="AA495">
            <v>2444.69</v>
          </cell>
        </row>
        <row r="496">
          <cell r="A496" t="str">
            <v>Packaging Corporation of America</v>
          </cell>
          <cell r="B496">
            <v>37316</v>
          </cell>
          <cell r="C496">
            <v>4247</v>
          </cell>
          <cell r="D496">
            <v>4247</v>
          </cell>
          <cell r="E496" t="str">
            <v>N/A</v>
          </cell>
          <cell r="F496" t="str">
            <v>N/A</v>
          </cell>
          <cell r="G496">
            <v>4340</v>
          </cell>
          <cell r="H496">
            <v>4340</v>
          </cell>
          <cell r="I496" t="str">
            <v>N/A</v>
          </cell>
          <cell r="J496" t="str">
            <v>N/A</v>
          </cell>
          <cell r="K496">
            <v>1762.04</v>
          </cell>
          <cell r="L496">
            <v>0</v>
          </cell>
          <cell r="M496">
            <v>75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17.36</v>
          </cell>
          <cell r="S496">
            <v>4340</v>
          </cell>
          <cell r="T496">
            <v>-4.34</v>
          </cell>
          <cell r="U496">
            <v>0</v>
          </cell>
          <cell r="V496">
            <v>35</v>
          </cell>
          <cell r="W496">
            <v>1.75</v>
          </cell>
          <cell r="X496">
            <v>0</v>
          </cell>
          <cell r="Y496">
            <v>0</v>
          </cell>
          <cell r="Z496">
            <v>0</v>
          </cell>
          <cell r="AA496">
            <v>1886.81</v>
          </cell>
        </row>
        <row r="497">
          <cell r="A497" t="str">
            <v>Packaging Corporation of America</v>
          </cell>
          <cell r="B497">
            <v>37347</v>
          </cell>
          <cell r="C497">
            <v>3676</v>
          </cell>
          <cell r="D497">
            <v>3676</v>
          </cell>
          <cell r="E497" t="str">
            <v>N/A</v>
          </cell>
          <cell r="F497" t="str">
            <v>N/A</v>
          </cell>
          <cell r="G497">
            <v>3690</v>
          </cell>
          <cell r="H497">
            <v>3690</v>
          </cell>
          <cell r="I497" t="str">
            <v>N/A</v>
          </cell>
          <cell r="J497" t="str">
            <v>N/A</v>
          </cell>
          <cell r="K497">
            <v>1498.14</v>
          </cell>
          <cell r="L497">
            <v>0</v>
          </cell>
          <cell r="M497">
            <v>75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14.76</v>
          </cell>
          <cell r="S497">
            <v>3690</v>
          </cell>
          <cell r="T497">
            <v>-3.69</v>
          </cell>
          <cell r="U497">
            <v>0</v>
          </cell>
          <cell r="V497">
            <v>35</v>
          </cell>
          <cell r="W497">
            <v>1.75</v>
          </cell>
          <cell r="X497">
            <v>0</v>
          </cell>
          <cell r="Y497">
            <v>0</v>
          </cell>
          <cell r="Z497">
            <v>0</v>
          </cell>
          <cell r="AA497">
            <v>1620.96</v>
          </cell>
        </row>
        <row r="498">
          <cell r="A498" t="str">
            <v>Packaging Corporation of America</v>
          </cell>
          <cell r="B498">
            <v>37377</v>
          </cell>
          <cell r="C498">
            <v>3286</v>
          </cell>
          <cell r="D498">
            <v>3286</v>
          </cell>
          <cell r="E498" t="str">
            <v>N/A</v>
          </cell>
          <cell r="F498" t="str">
            <v>N/A</v>
          </cell>
          <cell r="G498">
            <v>3600</v>
          </cell>
          <cell r="H498">
            <v>3600</v>
          </cell>
          <cell r="I498" t="str">
            <v>N/A</v>
          </cell>
          <cell r="J498" t="str">
            <v>N/A</v>
          </cell>
          <cell r="K498">
            <v>1461.6</v>
          </cell>
          <cell r="L498">
            <v>0</v>
          </cell>
          <cell r="M498">
            <v>75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35</v>
          </cell>
          <cell r="W498">
            <v>1.75</v>
          </cell>
          <cell r="X498">
            <v>0</v>
          </cell>
          <cell r="Y498">
            <v>0</v>
          </cell>
          <cell r="Z498">
            <v>0</v>
          </cell>
          <cell r="AA498">
            <v>1573.35</v>
          </cell>
        </row>
        <row r="499">
          <cell r="A499" t="str">
            <v>Packaging Corporation of America</v>
          </cell>
          <cell r="B499">
            <v>37408</v>
          </cell>
          <cell r="C499">
            <v>3558</v>
          </cell>
          <cell r="D499">
            <v>3558</v>
          </cell>
          <cell r="E499" t="str">
            <v>N/A</v>
          </cell>
          <cell r="F499" t="str">
            <v>N/A</v>
          </cell>
          <cell r="G499">
            <v>3000</v>
          </cell>
          <cell r="H499">
            <v>3000</v>
          </cell>
          <cell r="I499" t="str">
            <v>N/A</v>
          </cell>
          <cell r="J499" t="str">
            <v>N/A</v>
          </cell>
          <cell r="K499">
            <v>1218</v>
          </cell>
          <cell r="L499">
            <v>0</v>
          </cell>
          <cell r="M499">
            <v>75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35</v>
          </cell>
          <cell r="W499">
            <v>1.75</v>
          </cell>
          <cell r="X499">
            <v>0</v>
          </cell>
          <cell r="Y499">
            <v>0</v>
          </cell>
          <cell r="Z499">
            <v>0</v>
          </cell>
          <cell r="AA499">
            <v>1329.75</v>
          </cell>
        </row>
        <row r="500">
          <cell r="A500" t="str">
            <v>Packaging Corporation of America</v>
          </cell>
          <cell r="B500">
            <v>37438</v>
          </cell>
          <cell r="C500">
            <v>3547</v>
          </cell>
          <cell r="D500">
            <v>3547</v>
          </cell>
          <cell r="E500" t="str">
            <v>N/A</v>
          </cell>
          <cell r="F500" t="str">
            <v>N/A</v>
          </cell>
          <cell r="G500">
            <v>3070</v>
          </cell>
          <cell r="H500">
            <v>3070</v>
          </cell>
          <cell r="I500" t="str">
            <v>N/A</v>
          </cell>
          <cell r="J500" t="str">
            <v>N/A</v>
          </cell>
          <cell r="K500">
            <v>1246.42</v>
          </cell>
          <cell r="L500">
            <v>0</v>
          </cell>
          <cell r="M500">
            <v>75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35</v>
          </cell>
          <cell r="W500">
            <v>1.75</v>
          </cell>
          <cell r="X500">
            <v>0</v>
          </cell>
          <cell r="Y500">
            <v>0</v>
          </cell>
          <cell r="Z500">
            <v>0</v>
          </cell>
          <cell r="AA500">
            <v>1358.17</v>
          </cell>
        </row>
        <row r="501">
          <cell r="A501" t="str">
            <v>Peerless Pottery</v>
          </cell>
          <cell r="B501">
            <v>37104</v>
          </cell>
          <cell r="C501">
            <v>8177</v>
          </cell>
          <cell r="D501">
            <v>8177</v>
          </cell>
          <cell r="E501" t="str">
            <v>N/A</v>
          </cell>
          <cell r="F501" t="str">
            <v>N/A</v>
          </cell>
          <cell r="G501">
            <v>8300</v>
          </cell>
          <cell r="H501">
            <v>8300</v>
          </cell>
          <cell r="I501" t="str">
            <v>N/A</v>
          </cell>
          <cell r="J501" t="str">
            <v>N/A</v>
          </cell>
          <cell r="K501">
            <v>3369.8</v>
          </cell>
          <cell r="L501">
            <v>0</v>
          </cell>
          <cell r="M501">
            <v>75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-8.3000000000000007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3471.5</v>
          </cell>
        </row>
        <row r="502">
          <cell r="A502" t="str">
            <v>Peerless Pottery</v>
          </cell>
          <cell r="B502">
            <v>37135</v>
          </cell>
          <cell r="C502">
            <v>8393</v>
          </cell>
          <cell r="D502">
            <v>8393</v>
          </cell>
          <cell r="E502" t="str">
            <v>N/A</v>
          </cell>
          <cell r="F502" t="str">
            <v>N/A</v>
          </cell>
          <cell r="G502">
            <v>9100</v>
          </cell>
          <cell r="H502">
            <v>9100</v>
          </cell>
          <cell r="I502" t="str">
            <v>N/A</v>
          </cell>
          <cell r="J502" t="str">
            <v>N/A</v>
          </cell>
          <cell r="K502">
            <v>3694.6</v>
          </cell>
          <cell r="L502">
            <v>0</v>
          </cell>
          <cell r="M502">
            <v>75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-9.1</v>
          </cell>
          <cell r="S502">
            <v>0</v>
          </cell>
          <cell r="T502">
            <v>0</v>
          </cell>
          <cell r="U502">
            <v>0</v>
          </cell>
          <cell r="V502">
            <v>35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3795.5</v>
          </cell>
        </row>
        <row r="503">
          <cell r="A503" t="str">
            <v>Peerless Pottery</v>
          </cell>
          <cell r="B503">
            <v>37165</v>
          </cell>
          <cell r="C503">
            <v>9799</v>
          </cell>
          <cell r="D503">
            <v>9799</v>
          </cell>
          <cell r="E503" t="str">
            <v>N/A</v>
          </cell>
          <cell r="F503" t="str">
            <v>N/A</v>
          </cell>
          <cell r="G503">
            <v>10200</v>
          </cell>
          <cell r="H503">
            <v>10200</v>
          </cell>
          <cell r="I503" t="str">
            <v>N/A</v>
          </cell>
          <cell r="J503" t="str">
            <v>N/A</v>
          </cell>
          <cell r="K503">
            <v>4141.2</v>
          </cell>
          <cell r="L503">
            <v>0</v>
          </cell>
          <cell r="M503">
            <v>75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-10.199999999999999</v>
          </cell>
          <cell r="S503">
            <v>0</v>
          </cell>
          <cell r="T503">
            <v>0</v>
          </cell>
          <cell r="U503">
            <v>0</v>
          </cell>
          <cell r="V503">
            <v>35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4241</v>
          </cell>
        </row>
        <row r="504">
          <cell r="A504" t="str">
            <v>Peerless Pottery</v>
          </cell>
          <cell r="B504">
            <v>37196</v>
          </cell>
          <cell r="C504">
            <v>10459</v>
          </cell>
          <cell r="D504">
            <v>10459</v>
          </cell>
          <cell r="E504" t="str">
            <v>N/A</v>
          </cell>
          <cell r="F504" t="str">
            <v>N/A</v>
          </cell>
          <cell r="G504">
            <v>10400</v>
          </cell>
          <cell r="H504">
            <v>10400</v>
          </cell>
          <cell r="I504" t="str">
            <v>N/A</v>
          </cell>
          <cell r="J504" t="str">
            <v>N/A</v>
          </cell>
          <cell r="K504">
            <v>4222.3999999999996</v>
          </cell>
          <cell r="L504">
            <v>0</v>
          </cell>
          <cell r="M504">
            <v>75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-10.4</v>
          </cell>
          <cell r="S504">
            <v>0</v>
          </cell>
          <cell r="T504">
            <v>0</v>
          </cell>
          <cell r="U504">
            <v>0</v>
          </cell>
          <cell r="V504">
            <v>35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4322</v>
          </cell>
        </row>
        <row r="505">
          <cell r="A505" t="str">
            <v>Peerless Pottery</v>
          </cell>
          <cell r="B505">
            <v>37226</v>
          </cell>
          <cell r="C505">
            <v>10823</v>
          </cell>
          <cell r="D505">
            <v>10823</v>
          </cell>
          <cell r="E505" t="str">
            <v>N/A</v>
          </cell>
          <cell r="F505" t="str">
            <v>N/A</v>
          </cell>
          <cell r="G505">
            <v>12000</v>
          </cell>
          <cell r="H505">
            <v>12000</v>
          </cell>
          <cell r="I505" t="str">
            <v>N/A</v>
          </cell>
          <cell r="J505" t="str">
            <v>N/A</v>
          </cell>
          <cell r="K505">
            <v>4872</v>
          </cell>
          <cell r="L505">
            <v>0</v>
          </cell>
          <cell r="M505">
            <v>75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-12</v>
          </cell>
          <cell r="S505">
            <v>0</v>
          </cell>
          <cell r="T505">
            <v>0</v>
          </cell>
          <cell r="U505">
            <v>0</v>
          </cell>
          <cell r="V505">
            <v>35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4970</v>
          </cell>
        </row>
        <row r="506">
          <cell r="A506" t="str">
            <v>Peerless Pottery</v>
          </cell>
          <cell r="B506">
            <v>37257</v>
          </cell>
          <cell r="C506">
            <v>11555</v>
          </cell>
          <cell r="D506">
            <v>11555</v>
          </cell>
          <cell r="E506" t="str">
            <v>N/A</v>
          </cell>
          <cell r="F506" t="str">
            <v>N/A</v>
          </cell>
          <cell r="G506">
            <v>10000</v>
          </cell>
          <cell r="H506">
            <v>10000</v>
          </cell>
          <cell r="I506" t="str">
            <v>N/A</v>
          </cell>
          <cell r="J506" t="str">
            <v>N/A</v>
          </cell>
          <cell r="K506">
            <v>4060</v>
          </cell>
          <cell r="L506">
            <v>0</v>
          </cell>
          <cell r="M506">
            <v>75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-10</v>
          </cell>
          <cell r="S506">
            <v>0</v>
          </cell>
          <cell r="T506">
            <v>0</v>
          </cell>
          <cell r="U506">
            <v>0</v>
          </cell>
          <cell r="V506">
            <v>35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4160</v>
          </cell>
        </row>
        <row r="507">
          <cell r="A507" t="str">
            <v>Peerless Pottery</v>
          </cell>
          <cell r="B507">
            <v>37288</v>
          </cell>
          <cell r="C507">
            <v>11665</v>
          </cell>
          <cell r="D507">
            <v>11665</v>
          </cell>
          <cell r="E507" t="str">
            <v>N/A</v>
          </cell>
          <cell r="F507" t="str">
            <v>N/A</v>
          </cell>
          <cell r="G507">
            <v>12027</v>
          </cell>
          <cell r="H507">
            <v>12027</v>
          </cell>
          <cell r="I507" t="str">
            <v>N/A</v>
          </cell>
          <cell r="J507" t="str">
            <v>N/A</v>
          </cell>
          <cell r="K507">
            <v>4882.96</v>
          </cell>
          <cell r="L507">
            <v>0</v>
          </cell>
          <cell r="M507">
            <v>75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-12.03</v>
          </cell>
          <cell r="S507">
            <v>0</v>
          </cell>
          <cell r="T507">
            <v>0</v>
          </cell>
          <cell r="U507">
            <v>0</v>
          </cell>
          <cell r="V507">
            <v>35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4980.93</v>
          </cell>
        </row>
        <row r="508">
          <cell r="A508" t="str">
            <v>Peerless Pottery</v>
          </cell>
          <cell r="B508">
            <v>37316</v>
          </cell>
          <cell r="C508">
            <v>11089</v>
          </cell>
          <cell r="D508">
            <v>11089</v>
          </cell>
          <cell r="E508" t="str">
            <v>N/A</v>
          </cell>
          <cell r="F508" t="str">
            <v>N/A</v>
          </cell>
          <cell r="G508">
            <v>11078</v>
          </cell>
          <cell r="H508">
            <v>11078</v>
          </cell>
          <cell r="I508" t="str">
            <v>N/A</v>
          </cell>
          <cell r="J508" t="str">
            <v>N/A</v>
          </cell>
          <cell r="K508">
            <v>4497.67</v>
          </cell>
          <cell r="L508">
            <v>0</v>
          </cell>
          <cell r="M508">
            <v>75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-11.08</v>
          </cell>
          <cell r="S508">
            <v>0</v>
          </cell>
          <cell r="T508">
            <v>0</v>
          </cell>
          <cell r="U508">
            <v>0</v>
          </cell>
          <cell r="V508">
            <v>35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4596.59</v>
          </cell>
        </row>
        <row r="509">
          <cell r="A509" t="str">
            <v>Peerless Pottery</v>
          </cell>
          <cell r="B509">
            <v>37347</v>
          </cell>
          <cell r="C509">
            <v>9173</v>
          </cell>
          <cell r="D509">
            <v>9173</v>
          </cell>
          <cell r="E509" t="str">
            <v>N/A</v>
          </cell>
          <cell r="F509" t="str">
            <v>N/A</v>
          </cell>
          <cell r="G509">
            <v>9300</v>
          </cell>
          <cell r="H509">
            <v>9300</v>
          </cell>
          <cell r="I509" t="str">
            <v>N/A</v>
          </cell>
          <cell r="J509" t="str">
            <v>N/A</v>
          </cell>
          <cell r="K509">
            <v>3775.8</v>
          </cell>
          <cell r="L509">
            <v>0</v>
          </cell>
          <cell r="M509">
            <v>75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-9.3000000000000007</v>
          </cell>
          <cell r="S509">
            <v>0</v>
          </cell>
          <cell r="T509">
            <v>0</v>
          </cell>
          <cell r="U509">
            <v>0</v>
          </cell>
          <cell r="V509">
            <v>35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3876.5</v>
          </cell>
        </row>
        <row r="510">
          <cell r="A510" t="str">
            <v>Peerless Pottery</v>
          </cell>
          <cell r="B510">
            <v>37377</v>
          </cell>
          <cell r="C510">
            <v>9128</v>
          </cell>
          <cell r="D510">
            <v>9128</v>
          </cell>
          <cell r="E510" t="str">
            <v>N/A</v>
          </cell>
          <cell r="F510" t="str">
            <v>N/A</v>
          </cell>
          <cell r="G510">
            <v>9314</v>
          </cell>
          <cell r="H510">
            <v>9314</v>
          </cell>
          <cell r="I510" t="str">
            <v>N/A</v>
          </cell>
          <cell r="J510" t="str">
            <v>N/A</v>
          </cell>
          <cell r="K510">
            <v>3781.48</v>
          </cell>
          <cell r="L510">
            <v>0</v>
          </cell>
          <cell r="M510">
            <v>75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35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3891.48</v>
          </cell>
        </row>
        <row r="511">
          <cell r="A511" t="str">
            <v>Peerless Pottery</v>
          </cell>
          <cell r="B511">
            <v>37408</v>
          </cell>
          <cell r="C511">
            <v>8066</v>
          </cell>
          <cell r="D511">
            <v>8066</v>
          </cell>
          <cell r="E511" t="str">
            <v>N/A</v>
          </cell>
          <cell r="F511" t="str">
            <v>N/A</v>
          </cell>
          <cell r="G511">
            <v>9000</v>
          </cell>
          <cell r="H511">
            <v>9000</v>
          </cell>
          <cell r="I511" t="str">
            <v>N/A</v>
          </cell>
          <cell r="J511" t="str">
            <v>N/A</v>
          </cell>
          <cell r="K511">
            <v>3654</v>
          </cell>
          <cell r="L511">
            <v>0</v>
          </cell>
          <cell r="M511">
            <v>75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35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3764</v>
          </cell>
        </row>
        <row r="512">
          <cell r="A512" t="str">
            <v>Peerless Pottery</v>
          </cell>
          <cell r="B512">
            <v>37438</v>
          </cell>
          <cell r="C512">
            <v>7856</v>
          </cell>
          <cell r="D512">
            <v>7856</v>
          </cell>
          <cell r="E512" t="str">
            <v>N/A</v>
          </cell>
          <cell r="F512" t="str">
            <v>N/A</v>
          </cell>
          <cell r="G512">
            <v>8200</v>
          </cell>
          <cell r="H512">
            <v>8200</v>
          </cell>
          <cell r="I512" t="str">
            <v>N/A</v>
          </cell>
          <cell r="J512" t="str">
            <v>N/A</v>
          </cell>
          <cell r="K512">
            <v>3329.2</v>
          </cell>
          <cell r="L512">
            <v>0</v>
          </cell>
          <cell r="M512">
            <v>75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35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3439.2</v>
          </cell>
        </row>
        <row r="513">
          <cell r="A513" t="str">
            <v>Perdue Farms – Clark Rd.</v>
          </cell>
          <cell r="B513">
            <v>37104</v>
          </cell>
          <cell r="C513">
            <v>6101</v>
          </cell>
          <cell r="D513">
            <v>6101</v>
          </cell>
          <cell r="E513" t="str">
            <v>N/A</v>
          </cell>
          <cell r="F513" t="str">
            <v>N/A</v>
          </cell>
          <cell r="G513">
            <v>6200</v>
          </cell>
          <cell r="H513">
            <v>6200</v>
          </cell>
          <cell r="I513" t="str">
            <v>N/A</v>
          </cell>
          <cell r="J513" t="str">
            <v>N/A</v>
          </cell>
          <cell r="K513">
            <v>2517.1999999999998</v>
          </cell>
          <cell r="L513">
            <v>0</v>
          </cell>
          <cell r="M513">
            <v>75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-161.19999999999999</v>
          </cell>
          <cell r="S513">
            <v>6200</v>
          </cell>
          <cell r="T513">
            <v>18.600000000000001</v>
          </cell>
          <cell r="U513">
            <v>0</v>
          </cell>
          <cell r="V513">
            <v>35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2484.6</v>
          </cell>
        </row>
        <row r="514">
          <cell r="A514" t="str">
            <v>Perdue Farms – Clark Rd.</v>
          </cell>
          <cell r="B514">
            <v>37135</v>
          </cell>
          <cell r="C514">
            <v>5875</v>
          </cell>
          <cell r="D514">
            <v>5875</v>
          </cell>
          <cell r="E514" t="str">
            <v>N/A</v>
          </cell>
          <cell r="F514" t="str">
            <v>N/A</v>
          </cell>
          <cell r="G514">
            <v>5971</v>
          </cell>
          <cell r="H514">
            <v>5971</v>
          </cell>
          <cell r="I514" t="str">
            <v>N/A</v>
          </cell>
          <cell r="J514" t="str">
            <v>N/A</v>
          </cell>
          <cell r="K514">
            <v>2424.23</v>
          </cell>
          <cell r="L514">
            <v>0</v>
          </cell>
          <cell r="M514">
            <v>75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-155.25</v>
          </cell>
          <cell r="S514">
            <v>5971</v>
          </cell>
          <cell r="T514">
            <v>17.91</v>
          </cell>
          <cell r="U514">
            <v>0</v>
          </cell>
          <cell r="V514">
            <v>35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2396.89</v>
          </cell>
        </row>
        <row r="515">
          <cell r="A515" t="str">
            <v>Perdue Farms – Clark Rd.</v>
          </cell>
          <cell r="B515">
            <v>37165</v>
          </cell>
          <cell r="C515">
            <v>7677</v>
          </cell>
          <cell r="D515">
            <v>7677</v>
          </cell>
          <cell r="E515" t="str">
            <v>N/A</v>
          </cell>
          <cell r="F515" t="str">
            <v>N/A</v>
          </cell>
          <cell r="G515">
            <v>7802</v>
          </cell>
          <cell r="H515">
            <v>7802</v>
          </cell>
          <cell r="I515" t="str">
            <v>N/A</v>
          </cell>
          <cell r="J515" t="str">
            <v>N/A</v>
          </cell>
          <cell r="K515">
            <v>3167.61</v>
          </cell>
          <cell r="L515">
            <v>0</v>
          </cell>
          <cell r="M515">
            <v>75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-202.85</v>
          </cell>
          <cell r="S515">
            <v>7802</v>
          </cell>
          <cell r="T515">
            <v>23.41</v>
          </cell>
          <cell r="U515">
            <v>0</v>
          </cell>
          <cell r="V515">
            <v>35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3098.17</v>
          </cell>
        </row>
        <row r="516">
          <cell r="A516" t="str">
            <v>Perdue Farms – Clark Rd.</v>
          </cell>
          <cell r="B516">
            <v>37196</v>
          </cell>
          <cell r="C516">
            <v>7039</v>
          </cell>
          <cell r="D516">
            <v>7039</v>
          </cell>
          <cell r="E516" t="str">
            <v>N/A</v>
          </cell>
          <cell r="F516" t="str">
            <v>N/A</v>
          </cell>
          <cell r="G516">
            <v>7153</v>
          </cell>
          <cell r="H516">
            <v>7153</v>
          </cell>
          <cell r="I516" t="str">
            <v>N/A</v>
          </cell>
          <cell r="J516" t="str">
            <v>N/A</v>
          </cell>
          <cell r="K516">
            <v>2904.12</v>
          </cell>
          <cell r="L516">
            <v>0</v>
          </cell>
          <cell r="M516">
            <v>75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-185.98</v>
          </cell>
          <cell r="S516">
            <v>7153</v>
          </cell>
          <cell r="T516">
            <v>21.46</v>
          </cell>
          <cell r="U516">
            <v>0</v>
          </cell>
          <cell r="V516">
            <v>35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2849.6</v>
          </cell>
        </row>
        <row r="517">
          <cell r="A517" t="str">
            <v>Perdue Farms – Clark Rd.</v>
          </cell>
          <cell r="B517">
            <v>37226</v>
          </cell>
          <cell r="C517">
            <v>7683</v>
          </cell>
          <cell r="D517">
            <v>7683</v>
          </cell>
          <cell r="E517" t="str">
            <v>N/A</v>
          </cell>
          <cell r="F517" t="str">
            <v>N/A</v>
          </cell>
          <cell r="G517">
            <v>7808</v>
          </cell>
          <cell r="H517">
            <v>7808</v>
          </cell>
          <cell r="I517" t="str">
            <v>N/A</v>
          </cell>
          <cell r="J517" t="str">
            <v>N/A</v>
          </cell>
          <cell r="K517">
            <v>3170.05</v>
          </cell>
          <cell r="L517">
            <v>0</v>
          </cell>
          <cell r="M517">
            <v>75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-203.01</v>
          </cell>
          <cell r="S517">
            <v>7808</v>
          </cell>
          <cell r="T517">
            <v>23.42</v>
          </cell>
          <cell r="U517">
            <v>0</v>
          </cell>
          <cell r="V517">
            <v>35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3100.46</v>
          </cell>
        </row>
        <row r="518">
          <cell r="A518" t="str">
            <v>Perdue Farms – Clark Rd.</v>
          </cell>
          <cell r="B518">
            <v>37257</v>
          </cell>
          <cell r="C518">
            <v>10429</v>
          </cell>
          <cell r="D518">
            <v>10429</v>
          </cell>
          <cell r="E518" t="str">
            <v>N/A</v>
          </cell>
          <cell r="F518" t="str">
            <v>N/A</v>
          </cell>
          <cell r="G518">
            <v>10600</v>
          </cell>
          <cell r="H518">
            <v>10600</v>
          </cell>
          <cell r="I518" t="str">
            <v>N/A</v>
          </cell>
          <cell r="J518" t="str">
            <v>N/A</v>
          </cell>
          <cell r="K518">
            <v>4303.6000000000004</v>
          </cell>
          <cell r="L518">
            <v>0</v>
          </cell>
          <cell r="M518">
            <v>75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-275.60000000000002</v>
          </cell>
          <cell r="S518">
            <v>10600</v>
          </cell>
          <cell r="T518">
            <v>31.8</v>
          </cell>
          <cell r="U518">
            <v>0</v>
          </cell>
          <cell r="V518">
            <v>35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4169.8</v>
          </cell>
        </row>
        <row r="519">
          <cell r="A519" t="str">
            <v>Perdue Farms – Clark Rd.</v>
          </cell>
          <cell r="B519">
            <v>37288</v>
          </cell>
          <cell r="C519">
            <v>8118</v>
          </cell>
          <cell r="D519">
            <v>8118</v>
          </cell>
          <cell r="E519" t="str">
            <v>N/A</v>
          </cell>
          <cell r="F519" t="str">
            <v>N/A</v>
          </cell>
          <cell r="G519">
            <v>8715</v>
          </cell>
          <cell r="H519">
            <v>8715</v>
          </cell>
          <cell r="I519" t="str">
            <v>N/A</v>
          </cell>
          <cell r="J519" t="str">
            <v>N/A</v>
          </cell>
          <cell r="K519">
            <v>3538.29</v>
          </cell>
          <cell r="L519">
            <v>0</v>
          </cell>
          <cell r="M519">
            <v>75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34.86</v>
          </cell>
          <cell r="S519">
            <v>8715</v>
          </cell>
          <cell r="T519">
            <v>-8.7100000000000009</v>
          </cell>
          <cell r="U519">
            <v>0</v>
          </cell>
          <cell r="V519">
            <v>35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3674.44</v>
          </cell>
        </row>
        <row r="520">
          <cell r="A520" t="str">
            <v>Perdue Farms – Clark Rd.</v>
          </cell>
          <cell r="B520">
            <v>37316</v>
          </cell>
          <cell r="C520">
            <v>7468</v>
          </cell>
          <cell r="D520">
            <v>7468</v>
          </cell>
          <cell r="E520" t="str">
            <v>N/A</v>
          </cell>
          <cell r="F520" t="str">
            <v>N/A</v>
          </cell>
          <cell r="G520">
            <v>7690</v>
          </cell>
          <cell r="H520">
            <v>7690</v>
          </cell>
          <cell r="I520" t="str">
            <v>N/A</v>
          </cell>
          <cell r="J520" t="str">
            <v>N/A</v>
          </cell>
          <cell r="K520">
            <v>3122.14</v>
          </cell>
          <cell r="L520">
            <v>0</v>
          </cell>
          <cell r="M520">
            <v>75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30.76</v>
          </cell>
          <cell r="S520">
            <v>7690</v>
          </cell>
          <cell r="T520">
            <v>-7.69</v>
          </cell>
          <cell r="U520">
            <v>0</v>
          </cell>
          <cell r="V520">
            <v>35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3255.21</v>
          </cell>
        </row>
        <row r="521">
          <cell r="A521" t="str">
            <v>Perdue Farms – Clark Rd.</v>
          </cell>
          <cell r="B521">
            <v>37347</v>
          </cell>
          <cell r="C521">
            <v>6816</v>
          </cell>
          <cell r="D521">
            <v>6816</v>
          </cell>
          <cell r="E521" t="str">
            <v>N/A</v>
          </cell>
          <cell r="F521" t="str">
            <v>N/A</v>
          </cell>
          <cell r="G521">
            <v>8310</v>
          </cell>
          <cell r="H521">
            <v>8310</v>
          </cell>
          <cell r="I521" t="str">
            <v>N/A</v>
          </cell>
          <cell r="J521" t="str">
            <v>N/A</v>
          </cell>
          <cell r="K521">
            <v>3373.86</v>
          </cell>
          <cell r="L521">
            <v>0</v>
          </cell>
          <cell r="M521">
            <v>75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33.24</v>
          </cell>
          <cell r="S521">
            <v>8310</v>
          </cell>
          <cell r="T521">
            <v>-8.31</v>
          </cell>
          <cell r="U521">
            <v>0</v>
          </cell>
          <cell r="V521">
            <v>35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3508.79</v>
          </cell>
        </row>
        <row r="522">
          <cell r="A522" t="str">
            <v>Perdue Farms – Clark Rd.</v>
          </cell>
          <cell r="B522">
            <v>37377</v>
          </cell>
          <cell r="C522">
            <v>6423</v>
          </cell>
          <cell r="D522">
            <v>6423</v>
          </cell>
          <cell r="E522" t="str">
            <v>N/A</v>
          </cell>
          <cell r="F522" t="str">
            <v>N/A</v>
          </cell>
          <cell r="G522">
            <v>6800</v>
          </cell>
          <cell r="H522">
            <v>6800</v>
          </cell>
          <cell r="I522" t="str">
            <v>N/A</v>
          </cell>
          <cell r="J522" t="str">
            <v>N/A</v>
          </cell>
          <cell r="K522">
            <v>2760.8</v>
          </cell>
          <cell r="L522">
            <v>0</v>
          </cell>
          <cell r="M522">
            <v>75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35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2870.8</v>
          </cell>
        </row>
        <row r="523">
          <cell r="A523" t="str">
            <v>Perdue Farms – Clark Rd.</v>
          </cell>
          <cell r="B523">
            <v>37408</v>
          </cell>
          <cell r="C523">
            <v>6745</v>
          </cell>
          <cell r="D523">
            <v>6745</v>
          </cell>
          <cell r="E523" t="str">
            <v>N/A</v>
          </cell>
          <cell r="F523" t="str">
            <v>N/A</v>
          </cell>
          <cell r="G523">
            <v>7500</v>
          </cell>
          <cell r="H523">
            <v>7500</v>
          </cell>
          <cell r="I523" t="str">
            <v>N/A</v>
          </cell>
          <cell r="J523" t="str">
            <v>N/A</v>
          </cell>
          <cell r="K523">
            <v>3045</v>
          </cell>
          <cell r="L523">
            <v>0</v>
          </cell>
          <cell r="M523">
            <v>75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35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3155</v>
          </cell>
        </row>
        <row r="524">
          <cell r="A524" t="str">
            <v>Perdue Farms – Clark Rd.</v>
          </cell>
          <cell r="B524">
            <v>37438</v>
          </cell>
          <cell r="C524">
            <v>7118</v>
          </cell>
          <cell r="D524">
            <v>7118</v>
          </cell>
          <cell r="E524" t="str">
            <v>N/A</v>
          </cell>
          <cell r="F524" t="str">
            <v>N/A</v>
          </cell>
          <cell r="G524">
            <v>6600</v>
          </cell>
          <cell r="H524">
            <v>6600</v>
          </cell>
          <cell r="I524" t="str">
            <v>N/A</v>
          </cell>
          <cell r="J524" t="str">
            <v>N/A</v>
          </cell>
          <cell r="K524">
            <v>2679.6</v>
          </cell>
          <cell r="L524">
            <v>0</v>
          </cell>
          <cell r="M524">
            <v>75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35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2789.6</v>
          </cell>
        </row>
        <row r="525">
          <cell r="A525" t="str">
            <v>Perdue Farms – Edwardsport Rd.</v>
          </cell>
          <cell r="B525">
            <v>37104</v>
          </cell>
          <cell r="C525">
            <v>2565</v>
          </cell>
          <cell r="D525">
            <v>2565</v>
          </cell>
          <cell r="E525" t="str">
            <v>N/A</v>
          </cell>
          <cell r="F525" t="str">
            <v>N/A</v>
          </cell>
          <cell r="G525">
            <v>2607</v>
          </cell>
          <cell r="H525">
            <v>2607</v>
          </cell>
          <cell r="I525" t="str">
            <v>N/A</v>
          </cell>
          <cell r="J525" t="str">
            <v>N/A</v>
          </cell>
          <cell r="K525">
            <v>1058.44</v>
          </cell>
          <cell r="L525">
            <v>0</v>
          </cell>
          <cell r="M525">
            <v>75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-67.78</v>
          </cell>
          <cell r="S525">
            <v>2607</v>
          </cell>
          <cell r="T525">
            <v>7.82</v>
          </cell>
          <cell r="U525">
            <v>0</v>
          </cell>
          <cell r="V525">
            <v>35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1108.48</v>
          </cell>
        </row>
        <row r="526">
          <cell r="A526" t="str">
            <v>Perdue Farms – Edwardsport Rd.</v>
          </cell>
          <cell r="B526">
            <v>37135</v>
          </cell>
          <cell r="C526">
            <v>5924</v>
          </cell>
          <cell r="D526">
            <v>5924</v>
          </cell>
          <cell r="E526" t="str">
            <v>N/A</v>
          </cell>
          <cell r="F526" t="str">
            <v>N/A</v>
          </cell>
          <cell r="G526">
            <v>6020</v>
          </cell>
          <cell r="H526">
            <v>6020</v>
          </cell>
          <cell r="I526" t="str">
            <v>N/A</v>
          </cell>
          <cell r="J526" t="str">
            <v>N/A</v>
          </cell>
          <cell r="K526">
            <v>2444.12</v>
          </cell>
          <cell r="L526">
            <v>0</v>
          </cell>
          <cell r="M526">
            <v>75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-156.52000000000001</v>
          </cell>
          <cell r="S526">
            <v>6020</v>
          </cell>
          <cell r="T526">
            <v>18.059999999999999</v>
          </cell>
          <cell r="U526">
            <v>0</v>
          </cell>
          <cell r="V526">
            <v>35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2415.66</v>
          </cell>
        </row>
        <row r="527">
          <cell r="A527" t="str">
            <v>Perdue Farms – Edwardsport Rd.</v>
          </cell>
          <cell r="B527">
            <v>37165</v>
          </cell>
          <cell r="C527">
            <v>4137</v>
          </cell>
          <cell r="D527">
            <v>4137</v>
          </cell>
          <cell r="E527" t="str">
            <v>N/A</v>
          </cell>
          <cell r="F527" t="str">
            <v>N/A</v>
          </cell>
          <cell r="G527">
            <v>4348</v>
          </cell>
          <cell r="H527">
            <v>4348</v>
          </cell>
          <cell r="I527" t="str">
            <v>N/A</v>
          </cell>
          <cell r="J527" t="str">
            <v>N/A</v>
          </cell>
          <cell r="K527">
            <v>1765.29</v>
          </cell>
          <cell r="L527">
            <v>0</v>
          </cell>
          <cell r="M527">
            <v>75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-113.05</v>
          </cell>
          <cell r="S527">
            <v>4348</v>
          </cell>
          <cell r="T527">
            <v>13.04</v>
          </cell>
          <cell r="U527">
            <v>0</v>
          </cell>
          <cell r="V527">
            <v>35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1775.28</v>
          </cell>
        </row>
        <row r="528">
          <cell r="A528" t="str">
            <v>Perdue Farms – Edwardsport Rd.</v>
          </cell>
          <cell r="B528">
            <v>37196</v>
          </cell>
          <cell r="C528">
            <v>3232</v>
          </cell>
          <cell r="D528">
            <v>3232</v>
          </cell>
          <cell r="E528" t="str">
            <v>N/A</v>
          </cell>
          <cell r="F528" t="str">
            <v>N/A</v>
          </cell>
          <cell r="G528">
            <v>3285</v>
          </cell>
          <cell r="H528">
            <v>3285</v>
          </cell>
          <cell r="I528" t="str">
            <v>N/A</v>
          </cell>
          <cell r="J528" t="str">
            <v>N/A</v>
          </cell>
          <cell r="K528">
            <v>1333.71</v>
          </cell>
          <cell r="L528">
            <v>0</v>
          </cell>
          <cell r="M528">
            <v>75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-85.41</v>
          </cell>
          <cell r="S528">
            <v>3285</v>
          </cell>
          <cell r="T528">
            <v>9.86</v>
          </cell>
          <cell r="U528">
            <v>0</v>
          </cell>
          <cell r="V528">
            <v>35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1368.16</v>
          </cell>
        </row>
        <row r="529">
          <cell r="A529" t="str">
            <v>Perdue Farms – Edwardsport Rd.</v>
          </cell>
          <cell r="B529">
            <v>37226</v>
          </cell>
          <cell r="C529">
            <v>3160</v>
          </cell>
          <cell r="D529">
            <v>3160</v>
          </cell>
          <cell r="E529" t="str">
            <v>N/A</v>
          </cell>
          <cell r="F529" t="str">
            <v>N/A</v>
          </cell>
          <cell r="G529">
            <v>3161</v>
          </cell>
          <cell r="H529">
            <v>3161</v>
          </cell>
          <cell r="I529" t="str">
            <v>N/A</v>
          </cell>
          <cell r="J529" t="str">
            <v>N/A</v>
          </cell>
          <cell r="K529">
            <v>1283.3699999999999</v>
          </cell>
          <cell r="L529">
            <v>0</v>
          </cell>
          <cell r="M529">
            <v>75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-82.19</v>
          </cell>
          <cell r="S529">
            <v>3161</v>
          </cell>
          <cell r="T529">
            <v>9.48</v>
          </cell>
          <cell r="U529">
            <v>0</v>
          </cell>
          <cell r="V529">
            <v>35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1320.66</v>
          </cell>
        </row>
        <row r="530">
          <cell r="A530" t="str">
            <v>Perdue Farms – Edwardsport Rd.</v>
          </cell>
          <cell r="B530">
            <v>37257</v>
          </cell>
          <cell r="C530">
            <v>4429</v>
          </cell>
          <cell r="D530">
            <v>4429</v>
          </cell>
          <cell r="E530" t="str">
            <v>N/A</v>
          </cell>
          <cell r="F530" t="str">
            <v>N/A</v>
          </cell>
          <cell r="G530">
            <v>4410</v>
          </cell>
          <cell r="H530">
            <v>4410</v>
          </cell>
          <cell r="I530" t="str">
            <v>N/A</v>
          </cell>
          <cell r="J530" t="str">
            <v>N/A</v>
          </cell>
          <cell r="K530">
            <v>1790.46</v>
          </cell>
          <cell r="L530">
            <v>0</v>
          </cell>
          <cell r="M530">
            <v>75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-114.66</v>
          </cell>
          <cell r="S530">
            <v>4410</v>
          </cell>
          <cell r="T530">
            <v>13.23</v>
          </cell>
          <cell r="U530">
            <v>0</v>
          </cell>
          <cell r="V530">
            <v>35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1799.03</v>
          </cell>
        </row>
        <row r="531">
          <cell r="A531" t="str">
            <v>Perdue Farms – Edwardsport Rd.</v>
          </cell>
          <cell r="B531">
            <v>37288</v>
          </cell>
          <cell r="C531">
            <v>3351</v>
          </cell>
          <cell r="D531">
            <v>3351</v>
          </cell>
          <cell r="E531" t="str">
            <v>N/A</v>
          </cell>
          <cell r="F531" t="str">
            <v>N/A</v>
          </cell>
          <cell r="G531">
            <v>3436</v>
          </cell>
          <cell r="H531">
            <v>3436</v>
          </cell>
          <cell r="I531" t="str">
            <v>N/A</v>
          </cell>
          <cell r="J531" t="str">
            <v>N/A</v>
          </cell>
          <cell r="K531">
            <v>1395.02</v>
          </cell>
          <cell r="L531">
            <v>0</v>
          </cell>
          <cell r="M531">
            <v>75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13.74</v>
          </cell>
          <cell r="S531">
            <v>3436</v>
          </cell>
          <cell r="T531">
            <v>-3.44</v>
          </cell>
          <cell r="U531">
            <v>0</v>
          </cell>
          <cell r="V531">
            <v>35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1515.32</v>
          </cell>
        </row>
        <row r="532">
          <cell r="A532" t="str">
            <v>Perdue Farms – Edwardsport Rd.</v>
          </cell>
          <cell r="B532">
            <v>37316</v>
          </cell>
          <cell r="C532">
            <v>3747</v>
          </cell>
          <cell r="D532">
            <v>3747</v>
          </cell>
          <cell r="E532" t="str">
            <v>N/A</v>
          </cell>
          <cell r="F532" t="str">
            <v>N/A</v>
          </cell>
          <cell r="G532">
            <v>4278</v>
          </cell>
          <cell r="H532">
            <v>4278</v>
          </cell>
          <cell r="I532" t="str">
            <v>N/A</v>
          </cell>
          <cell r="J532" t="str">
            <v>N/A</v>
          </cell>
          <cell r="K532">
            <v>1736.87</v>
          </cell>
          <cell r="L532">
            <v>0</v>
          </cell>
          <cell r="M532">
            <v>75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17.11</v>
          </cell>
          <cell r="S532">
            <v>4278</v>
          </cell>
          <cell r="T532">
            <v>-4.28</v>
          </cell>
          <cell r="U532">
            <v>0</v>
          </cell>
          <cell r="V532">
            <v>35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1859.7</v>
          </cell>
        </row>
        <row r="533">
          <cell r="A533" t="str">
            <v>Perdue Farms – Edwardsport Rd.</v>
          </cell>
          <cell r="B533">
            <v>37347</v>
          </cell>
          <cell r="C533">
            <v>4206</v>
          </cell>
          <cell r="D533">
            <v>4206</v>
          </cell>
          <cell r="E533" t="str">
            <v>N/A</v>
          </cell>
          <cell r="F533" t="str">
            <v>N/A</v>
          </cell>
          <cell r="G533">
            <v>3690</v>
          </cell>
          <cell r="H533">
            <v>3690</v>
          </cell>
          <cell r="I533" t="str">
            <v>N/A</v>
          </cell>
          <cell r="J533" t="str">
            <v>N/A</v>
          </cell>
          <cell r="K533">
            <v>1498.14</v>
          </cell>
          <cell r="L533">
            <v>0</v>
          </cell>
          <cell r="M533">
            <v>75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14.76</v>
          </cell>
          <cell r="S533">
            <v>3690</v>
          </cell>
          <cell r="T533">
            <v>-3.69</v>
          </cell>
          <cell r="U533">
            <v>0</v>
          </cell>
          <cell r="V533">
            <v>35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1619.21</v>
          </cell>
        </row>
        <row r="534">
          <cell r="A534" t="str">
            <v>Perdue Farms – Edwardsport Rd.</v>
          </cell>
          <cell r="B534">
            <v>37377</v>
          </cell>
          <cell r="C534">
            <v>4155</v>
          </cell>
          <cell r="D534">
            <v>4155</v>
          </cell>
          <cell r="E534" t="str">
            <v>N/A</v>
          </cell>
          <cell r="F534" t="str">
            <v>N/A</v>
          </cell>
          <cell r="G534">
            <v>4200</v>
          </cell>
          <cell r="H534">
            <v>4200</v>
          </cell>
          <cell r="I534" t="str">
            <v>N/A</v>
          </cell>
          <cell r="J534" t="str">
            <v>N/A</v>
          </cell>
          <cell r="K534">
            <v>1705.2</v>
          </cell>
          <cell r="L534">
            <v>0</v>
          </cell>
          <cell r="M534">
            <v>75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35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1815.2</v>
          </cell>
        </row>
        <row r="535">
          <cell r="A535" t="str">
            <v>Perdue Farms – Edwardsport Rd.</v>
          </cell>
          <cell r="B535">
            <v>37408</v>
          </cell>
          <cell r="C535">
            <v>2754</v>
          </cell>
          <cell r="D535">
            <v>2754</v>
          </cell>
          <cell r="E535" t="str">
            <v>N/A</v>
          </cell>
          <cell r="F535" t="str">
            <v>N/A</v>
          </cell>
          <cell r="G535">
            <v>3300</v>
          </cell>
          <cell r="H535">
            <v>3300</v>
          </cell>
          <cell r="I535" t="str">
            <v>N/A</v>
          </cell>
          <cell r="J535" t="str">
            <v>N/A</v>
          </cell>
          <cell r="K535">
            <v>1339.8</v>
          </cell>
          <cell r="L535">
            <v>0</v>
          </cell>
          <cell r="M535">
            <v>75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35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1449.8</v>
          </cell>
        </row>
        <row r="536">
          <cell r="A536" t="str">
            <v>Perdue Farms – Edwardsport Rd.</v>
          </cell>
          <cell r="B536">
            <v>37438</v>
          </cell>
          <cell r="C536">
            <v>2455</v>
          </cell>
          <cell r="D536">
            <v>2455</v>
          </cell>
          <cell r="E536" t="str">
            <v>N/A</v>
          </cell>
          <cell r="F536" t="str">
            <v>N/A</v>
          </cell>
          <cell r="G536">
            <v>2800</v>
          </cell>
          <cell r="H536">
            <v>2800</v>
          </cell>
          <cell r="I536" t="str">
            <v>N/A</v>
          </cell>
          <cell r="J536" t="str">
            <v>N/A</v>
          </cell>
          <cell r="K536">
            <v>1136.8</v>
          </cell>
          <cell r="L536">
            <v>0</v>
          </cell>
          <cell r="M536">
            <v>75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35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1246.8</v>
          </cell>
        </row>
        <row r="537">
          <cell r="A537" t="str">
            <v>PPG Industries, Inc.</v>
          </cell>
          <cell r="B537">
            <v>37104</v>
          </cell>
          <cell r="C537">
            <v>6317</v>
          </cell>
          <cell r="D537">
            <v>6317</v>
          </cell>
          <cell r="E537" t="str">
            <v>N/A</v>
          </cell>
          <cell r="F537" t="str">
            <v>N/A</v>
          </cell>
          <cell r="G537">
            <v>6500</v>
          </cell>
          <cell r="H537">
            <v>6500</v>
          </cell>
          <cell r="I537" t="str">
            <v>N/A</v>
          </cell>
          <cell r="J537" t="str">
            <v>N/A</v>
          </cell>
          <cell r="K537">
            <v>2639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6500</v>
          </cell>
          <cell r="T537">
            <v>19.5</v>
          </cell>
          <cell r="U537">
            <v>0</v>
          </cell>
          <cell r="V537">
            <v>35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2768.5</v>
          </cell>
        </row>
        <row r="538">
          <cell r="A538" t="str">
            <v>PPG Industries, Inc.</v>
          </cell>
          <cell r="B538">
            <v>37135</v>
          </cell>
          <cell r="C538">
            <v>6183</v>
          </cell>
          <cell r="D538">
            <v>6183</v>
          </cell>
          <cell r="E538" t="str">
            <v>N/A</v>
          </cell>
          <cell r="F538" t="str">
            <v>N/A</v>
          </cell>
          <cell r="G538">
            <v>6500</v>
          </cell>
          <cell r="H538">
            <v>6500</v>
          </cell>
          <cell r="I538" t="str">
            <v>N/A</v>
          </cell>
          <cell r="J538" t="str">
            <v>N/A</v>
          </cell>
          <cell r="K538">
            <v>2639</v>
          </cell>
          <cell r="L538">
            <v>0</v>
          </cell>
          <cell r="M538">
            <v>75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6500</v>
          </cell>
          <cell r="T538">
            <v>19.5</v>
          </cell>
          <cell r="U538">
            <v>0</v>
          </cell>
          <cell r="V538">
            <v>35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2768.5</v>
          </cell>
        </row>
        <row r="539">
          <cell r="A539" t="str">
            <v>PPG Industries, Inc.</v>
          </cell>
          <cell r="B539">
            <v>37165</v>
          </cell>
          <cell r="C539">
            <v>8037</v>
          </cell>
          <cell r="D539">
            <v>8037</v>
          </cell>
          <cell r="E539" t="str">
            <v>N/A</v>
          </cell>
          <cell r="F539" t="str">
            <v>N/A</v>
          </cell>
          <cell r="G539">
            <v>8500</v>
          </cell>
          <cell r="H539">
            <v>8500</v>
          </cell>
          <cell r="I539" t="str">
            <v>N/A</v>
          </cell>
          <cell r="J539" t="str">
            <v>N/A</v>
          </cell>
          <cell r="K539">
            <v>3451</v>
          </cell>
          <cell r="L539">
            <v>0</v>
          </cell>
          <cell r="M539">
            <v>75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8500</v>
          </cell>
          <cell r="T539">
            <v>25.5</v>
          </cell>
          <cell r="U539">
            <v>0</v>
          </cell>
          <cell r="V539">
            <v>35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3586.5</v>
          </cell>
        </row>
        <row r="540">
          <cell r="A540" t="str">
            <v>PPG Industries, Inc.</v>
          </cell>
          <cell r="B540">
            <v>37196</v>
          </cell>
          <cell r="C540">
            <v>8863</v>
          </cell>
          <cell r="D540">
            <v>8863</v>
          </cell>
          <cell r="E540" t="str">
            <v>N/A</v>
          </cell>
          <cell r="F540" t="str">
            <v>N/A</v>
          </cell>
          <cell r="G540">
            <v>7650</v>
          </cell>
          <cell r="H540">
            <v>7650</v>
          </cell>
          <cell r="I540" t="str">
            <v>N/A</v>
          </cell>
          <cell r="J540" t="str">
            <v>N/A</v>
          </cell>
          <cell r="K540">
            <v>3105.9</v>
          </cell>
          <cell r="L540">
            <v>0</v>
          </cell>
          <cell r="M540">
            <v>75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7650</v>
          </cell>
          <cell r="T540">
            <v>22.95</v>
          </cell>
          <cell r="U540">
            <v>0</v>
          </cell>
          <cell r="V540">
            <v>35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3238.85</v>
          </cell>
        </row>
        <row r="541">
          <cell r="A541" t="str">
            <v>PPG Industries, Inc.</v>
          </cell>
          <cell r="B541">
            <v>37226</v>
          </cell>
          <cell r="C541">
            <v>9343</v>
          </cell>
          <cell r="D541">
            <v>9343</v>
          </cell>
          <cell r="E541" t="str">
            <v>N/A</v>
          </cell>
          <cell r="F541" t="str">
            <v>N/A</v>
          </cell>
          <cell r="G541">
            <v>9491</v>
          </cell>
          <cell r="H541">
            <v>9491</v>
          </cell>
          <cell r="I541" t="str">
            <v>N/A</v>
          </cell>
          <cell r="J541" t="str">
            <v>N/A</v>
          </cell>
          <cell r="K541">
            <v>3853.35</v>
          </cell>
          <cell r="L541">
            <v>0</v>
          </cell>
          <cell r="M541">
            <v>75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9491</v>
          </cell>
          <cell r="T541">
            <v>28.47</v>
          </cell>
          <cell r="U541">
            <v>0</v>
          </cell>
          <cell r="V541">
            <v>35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3991.82</v>
          </cell>
        </row>
        <row r="542">
          <cell r="A542" t="str">
            <v>PPG Industries, Inc.</v>
          </cell>
          <cell r="B542">
            <v>37257</v>
          </cell>
          <cell r="C542">
            <v>10381</v>
          </cell>
          <cell r="D542">
            <v>10381</v>
          </cell>
          <cell r="E542" t="str">
            <v>N/A</v>
          </cell>
          <cell r="F542" t="str">
            <v>N/A</v>
          </cell>
          <cell r="G542">
            <v>10550</v>
          </cell>
          <cell r="H542">
            <v>10550</v>
          </cell>
          <cell r="I542" t="str">
            <v>N/A</v>
          </cell>
          <cell r="J542" t="str">
            <v>N/A</v>
          </cell>
          <cell r="K542">
            <v>4283.3</v>
          </cell>
          <cell r="L542">
            <v>0</v>
          </cell>
          <cell r="M542">
            <v>75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10550</v>
          </cell>
          <cell r="T542">
            <v>31.65</v>
          </cell>
          <cell r="U542">
            <v>0</v>
          </cell>
          <cell r="V542">
            <v>35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4424.95</v>
          </cell>
        </row>
        <row r="543">
          <cell r="A543" t="str">
            <v>PPG Industries, Inc.</v>
          </cell>
          <cell r="B543">
            <v>37288</v>
          </cell>
          <cell r="C543">
            <v>8537</v>
          </cell>
          <cell r="D543">
            <v>8537</v>
          </cell>
          <cell r="E543" t="str">
            <v>N/A</v>
          </cell>
          <cell r="F543" t="str">
            <v>N/A</v>
          </cell>
          <cell r="G543">
            <v>8682</v>
          </cell>
          <cell r="H543">
            <v>8682</v>
          </cell>
          <cell r="I543" t="str">
            <v>N/A</v>
          </cell>
          <cell r="J543" t="str">
            <v>N/A</v>
          </cell>
          <cell r="K543">
            <v>3524.89</v>
          </cell>
          <cell r="L543">
            <v>0</v>
          </cell>
          <cell r="M543">
            <v>75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8682</v>
          </cell>
          <cell r="T543">
            <v>-8.68</v>
          </cell>
          <cell r="U543">
            <v>0</v>
          </cell>
          <cell r="V543">
            <v>35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3626.21</v>
          </cell>
        </row>
        <row r="544">
          <cell r="A544" t="str">
            <v>PPG Industries, Inc.</v>
          </cell>
          <cell r="B544">
            <v>37316</v>
          </cell>
          <cell r="C544">
            <v>8907</v>
          </cell>
          <cell r="D544">
            <v>8907</v>
          </cell>
          <cell r="E544" t="str">
            <v>N/A</v>
          </cell>
          <cell r="F544" t="str">
            <v>N/A</v>
          </cell>
          <cell r="G544">
            <v>9060</v>
          </cell>
          <cell r="H544">
            <v>9060</v>
          </cell>
          <cell r="I544" t="str">
            <v>N/A</v>
          </cell>
          <cell r="J544" t="str">
            <v>N/A</v>
          </cell>
          <cell r="K544">
            <v>3678.36</v>
          </cell>
          <cell r="L544">
            <v>0</v>
          </cell>
          <cell r="M544">
            <v>75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9060</v>
          </cell>
          <cell r="T544">
            <v>-9.06</v>
          </cell>
          <cell r="U544">
            <v>0</v>
          </cell>
          <cell r="V544">
            <v>35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3779.3</v>
          </cell>
        </row>
        <row r="545">
          <cell r="A545" t="str">
            <v>PPG Industries, Inc.</v>
          </cell>
          <cell r="B545">
            <v>37347</v>
          </cell>
          <cell r="C545">
            <v>7199</v>
          </cell>
          <cell r="D545">
            <v>7199</v>
          </cell>
          <cell r="E545" t="str">
            <v>N/A</v>
          </cell>
          <cell r="F545" t="str">
            <v>N/A</v>
          </cell>
          <cell r="G545">
            <v>7363</v>
          </cell>
          <cell r="H545">
            <v>7363</v>
          </cell>
          <cell r="I545" t="str">
            <v>N/A</v>
          </cell>
          <cell r="J545" t="str">
            <v>N/A</v>
          </cell>
          <cell r="K545">
            <v>2989.38</v>
          </cell>
          <cell r="L545">
            <v>0</v>
          </cell>
          <cell r="M545">
            <v>75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7363</v>
          </cell>
          <cell r="T545">
            <v>-7.36</v>
          </cell>
          <cell r="U545">
            <v>0</v>
          </cell>
          <cell r="V545">
            <v>35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3092.02</v>
          </cell>
        </row>
        <row r="546">
          <cell r="A546" t="str">
            <v>PPG Industries, Inc.</v>
          </cell>
          <cell r="B546">
            <v>37377</v>
          </cell>
          <cell r="C546">
            <v>5559</v>
          </cell>
          <cell r="D546">
            <v>5559</v>
          </cell>
          <cell r="E546" t="str">
            <v>N/A</v>
          </cell>
          <cell r="F546" t="str">
            <v>N/A</v>
          </cell>
          <cell r="G546">
            <v>6500</v>
          </cell>
          <cell r="H546">
            <v>6500</v>
          </cell>
          <cell r="I546" t="str">
            <v>N/A</v>
          </cell>
          <cell r="J546" t="str">
            <v>N/A</v>
          </cell>
          <cell r="K546">
            <v>2639</v>
          </cell>
          <cell r="L546">
            <v>0</v>
          </cell>
          <cell r="M546">
            <v>75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35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2749</v>
          </cell>
        </row>
        <row r="547">
          <cell r="A547" t="str">
            <v>PPG Industries, Inc.</v>
          </cell>
          <cell r="B547">
            <v>37408</v>
          </cell>
          <cell r="C547">
            <v>4919</v>
          </cell>
          <cell r="D547">
            <v>4919</v>
          </cell>
          <cell r="E547" t="str">
            <v>N/A</v>
          </cell>
          <cell r="F547" t="str">
            <v>N/A</v>
          </cell>
          <cell r="G547">
            <v>6000</v>
          </cell>
          <cell r="H547">
            <v>6000</v>
          </cell>
          <cell r="I547" t="str">
            <v>N/A</v>
          </cell>
          <cell r="J547" t="str">
            <v>N/A</v>
          </cell>
          <cell r="K547">
            <v>2436</v>
          </cell>
          <cell r="L547">
            <v>0</v>
          </cell>
          <cell r="M547">
            <v>75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35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2546</v>
          </cell>
        </row>
        <row r="548">
          <cell r="A548" t="str">
            <v>PPG Industries, Inc.</v>
          </cell>
          <cell r="B548">
            <v>37438</v>
          </cell>
          <cell r="C548">
            <v>4376</v>
          </cell>
          <cell r="D548">
            <v>4376</v>
          </cell>
          <cell r="E548" t="str">
            <v>N/A</v>
          </cell>
          <cell r="F548" t="str">
            <v>N/A</v>
          </cell>
          <cell r="G548">
            <v>6500</v>
          </cell>
          <cell r="H548">
            <v>6500</v>
          </cell>
          <cell r="I548" t="str">
            <v>N/A</v>
          </cell>
          <cell r="J548" t="str">
            <v>N/A</v>
          </cell>
          <cell r="K548">
            <v>2639</v>
          </cell>
          <cell r="L548">
            <v>0</v>
          </cell>
          <cell r="M548">
            <v>75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2749</v>
          </cell>
        </row>
        <row r="549">
          <cell r="A549" t="str">
            <v>Silgan Container Corp.(Am Nat’l Can)</v>
          </cell>
          <cell r="B549">
            <v>37104</v>
          </cell>
          <cell r="C549">
            <v>12670</v>
          </cell>
          <cell r="D549">
            <v>12670</v>
          </cell>
          <cell r="E549" t="str">
            <v>N/A</v>
          </cell>
          <cell r="F549" t="str">
            <v>N/A</v>
          </cell>
          <cell r="G549">
            <v>12800</v>
          </cell>
          <cell r="H549">
            <v>12800</v>
          </cell>
          <cell r="I549" t="str">
            <v>N/A</v>
          </cell>
          <cell r="J549" t="str">
            <v>N/A</v>
          </cell>
          <cell r="K549">
            <v>5196.8</v>
          </cell>
          <cell r="L549">
            <v>0</v>
          </cell>
          <cell r="M549">
            <v>75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12800</v>
          </cell>
          <cell r="T549">
            <v>38.4</v>
          </cell>
          <cell r="U549">
            <v>0</v>
          </cell>
          <cell r="V549">
            <v>35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5345.2</v>
          </cell>
        </row>
        <row r="550">
          <cell r="A550" t="str">
            <v>Silgan Container Corp.(Am Nat’l Can)</v>
          </cell>
          <cell r="B550">
            <v>37135</v>
          </cell>
          <cell r="C550">
            <v>8759</v>
          </cell>
          <cell r="D550">
            <v>8759</v>
          </cell>
          <cell r="E550" t="str">
            <v>N/A</v>
          </cell>
          <cell r="F550" t="str">
            <v>N/A</v>
          </cell>
          <cell r="G550">
            <v>8100</v>
          </cell>
          <cell r="H550">
            <v>8100</v>
          </cell>
          <cell r="I550" t="str">
            <v>N/A</v>
          </cell>
          <cell r="J550" t="str">
            <v>N/A</v>
          </cell>
          <cell r="K550">
            <v>3288.6</v>
          </cell>
          <cell r="L550">
            <v>0</v>
          </cell>
          <cell r="M550">
            <v>75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8100</v>
          </cell>
          <cell r="T550">
            <v>24.3</v>
          </cell>
          <cell r="U550">
            <v>0</v>
          </cell>
          <cell r="V550">
            <v>35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3422.9</v>
          </cell>
        </row>
        <row r="551">
          <cell r="A551" t="str">
            <v>Silgan Container Corp.(Am Nat’l Can)</v>
          </cell>
          <cell r="B551">
            <v>37165</v>
          </cell>
          <cell r="C551">
            <v>13320</v>
          </cell>
          <cell r="D551">
            <v>13320</v>
          </cell>
          <cell r="E551" t="str">
            <v>N/A</v>
          </cell>
          <cell r="F551" t="str">
            <v>N/A</v>
          </cell>
          <cell r="G551">
            <v>13280</v>
          </cell>
          <cell r="H551">
            <v>13280</v>
          </cell>
          <cell r="I551" t="str">
            <v>N/A</v>
          </cell>
          <cell r="J551" t="str">
            <v>N/A</v>
          </cell>
          <cell r="K551">
            <v>5391.68</v>
          </cell>
          <cell r="L551">
            <v>0</v>
          </cell>
          <cell r="M551">
            <v>75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13280</v>
          </cell>
          <cell r="T551">
            <v>39.840000000000003</v>
          </cell>
          <cell r="U551">
            <v>0</v>
          </cell>
          <cell r="V551">
            <v>35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5541.52</v>
          </cell>
        </row>
        <row r="552">
          <cell r="A552" t="str">
            <v>Silgan Container Corp.(Am Nat’l Can)</v>
          </cell>
          <cell r="B552">
            <v>37196</v>
          </cell>
          <cell r="C552">
            <v>12414</v>
          </cell>
          <cell r="D552">
            <v>12414</v>
          </cell>
          <cell r="E552" t="str">
            <v>N/A</v>
          </cell>
          <cell r="F552" t="str">
            <v>N/A</v>
          </cell>
          <cell r="G552">
            <v>12525</v>
          </cell>
          <cell r="H552">
            <v>12525</v>
          </cell>
          <cell r="I552" t="str">
            <v>N/A</v>
          </cell>
          <cell r="J552" t="str">
            <v>N/A</v>
          </cell>
          <cell r="K552">
            <v>5085.1499999999996</v>
          </cell>
          <cell r="L552">
            <v>0</v>
          </cell>
          <cell r="M552">
            <v>75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12525</v>
          </cell>
          <cell r="T552">
            <v>37.58</v>
          </cell>
          <cell r="U552">
            <v>0</v>
          </cell>
          <cell r="V552">
            <v>35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5232.7299999999996</v>
          </cell>
        </row>
        <row r="553">
          <cell r="A553" t="str">
            <v>Silgan Container Corp.(Am Nat’l Can)</v>
          </cell>
          <cell r="B553">
            <v>37226</v>
          </cell>
          <cell r="C553">
            <v>12116</v>
          </cell>
          <cell r="D553">
            <v>12116</v>
          </cell>
          <cell r="E553" t="str">
            <v>N/A</v>
          </cell>
          <cell r="F553" t="str">
            <v>N/A</v>
          </cell>
          <cell r="G553">
            <v>12000</v>
          </cell>
          <cell r="H553">
            <v>12000</v>
          </cell>
          <cell r="I553" t="str">
            <v>N/A</v>
          </cell>
          <cell r="J553" t="str">
            <v>N/A</v>
          </cell>
          <cell r="K553">
            <v>4872</v>
          </cell>
          <cell r="L553">
            <v>0</v>
          </cell>
          <cell r="M553">
            <v>75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12000</v>
          </cell>
          <cell r="T553">
            <v>36</v>
          </cell>
          <cell r="U553">
            <v>0</v>
          </cell>
          <cell r="V553">
            <v>35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5018</v>
          </cell>
        </row>
        <row r="554">
          <cell r="A554" t="str">
            <v>Silgan Container Corp.(Am Nat’l Can)</v>
          </cell>
          <cell r="B554">
            <v>37257</v>
          </cell>
          <cell r="C554">
            <v>20136</v>
          </cell>
          <cell r="D554">
            <v>20136</v>
          </cell>
          <cell r="E554" t="str">
            <v>N/A</v>
          </cell>
          <cell r="F554" t="str">
            <v>N/A</v>
          </cell>
          <cell r="G554">
            <v>21850</v>
          </cell>
          <cell r="H554">
            <v>21850</v>
          </cell>
          <cell r="I554" t="str">
            <v>N/A</v>
          </cell>
          <cell r="J554" t="str">
            <v>N/A</v>
          </cell>
          <cell r="K554">
            <v>8871.1</v>
          </cell>
          <cell r="L554">
            <v>0</v>
          </cell>
          <cell r="M554">
            <v>75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21850</v>
          </cell>
          <cell r="T554">
            <v>65.55</v>
          </cell>
          <cell r="U554">
            <v>0</v>
          </cell>
          <cell r="V554">
            <v>35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9046.65</v>
          </cell>
        </row>
        <row r="555">
          <cell r="A555" t="str">
            <v>Silgan Container Corp.(Am Nat’l Can)</v>
          </cell>
          <cell r="B555">
            <v>37288</v>
          </cell>
          <cell r="C555">
            <v>18396</v>
          </cell>
          <cell r="D555">
            <v>18396</v>
          </cell>
          <cell r="E555" t="str">
            <v>N/A</v>
          </cell>
          <cell r="F555" t="str">
            <v>N/A</v>
          </cell>
          <cell r="G555">
            <v>16800</v>
          </cell>
          <cell r="H555">
            <v>16800</v>
          </cell>
          <cell r="I555" t="str">
            <v>N/A</v>
          </cell>
          <cell r="J555" t="str">
            <v>N/A</v>
          </cell>
          <cell r="K555">
            <v>6820.8</v>
          </cell>
          <cell r="L555">
            <v>0</v>
          </cell>
          <cell r="M555">
            <v>75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16800</v>
          </cell>
          <cell r="T555">
            <v>-16.8</v>
          </cell>
          <cell r="U555">
            <v>0</v>
          </cell>
          <cell r="V555">
            <v>35</v>
          </cell>
          <cell r="W555">
            <v>0</v>
          </cell>
          <cell r="X555">
            <v>-5168.54</v>
          </cell>
          <cell r="Y555">
            <v>0</v>
          </cell>
          <cell r="Z555">
            <v>0</v>
          </cell>
          <cell r="AA555">
            <v>1745.46</v>
          </cell>
        </row>
        <row r="556">
          <cell r="A556" t="str">
            <v>Silgan Container Corp.(Am Nat’l Can)</v>
          </cell>
          <cell r="B556">
            <v>37316</v>
          </cell>
          <cell r="C556">
            <v>18788</v>
          </cell>
          <cell r="D556">
            <v>18788</v>
          </cell>
          <cell r="E556" t="str">
            <v>N/A</v>
          </cell>
          <cell r="F556" t="str">
            <v>N/A</v>
          </cell>
          <cell r="G556">
            <v>21100</v>
          </cell>
          <cell r="H556">
            <v>21100</v>
          </cell>
          <cell r="I556" t="str">
            <v>N/A</v>
          </cell>
          <cell r="J556" t="str">
            <v>N/A</v>
          </cell>
          <cell r="K556">
            <v>8566.6</v>
          </cell>
          <cell r="L556">
            <v>0</v>
          </cell>
          <cell r="M556">
            <v>75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21100</v>
          </cell>
          <cell r="T556">
            <v>-21.1</v>
          </cell>
          <cell r="U556">
            <v>0</v>
          </cell>
          <cell r="V556">
            <v>35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8655.5</v>
          </cell>
        </row>
        <row r="557">
          <cell r="A557" t="str">
            <v>Silgan Container Corp.(Am Nat’l Can)</v>
          </cell>
          <cell r="B557">
            <v>37347</v>
          </cell>
          <cell r="C557">
            <v>15177</v>
          </cell>
          <cell r="D557">
            <v>15177</v>
          </cell>
          <cell r="E557" t="str">
            <v>N/A</v>
          </cell>
          <cell r="F557" t="str">
            <v>N/A</v>
          </cell>
          <cell r="G557">
            <v>14690</v>
          </cell>
          <cell r="H557">
            <v>14690</v>
          </cell>
          <cell r="I557" t="str">
            <v>N/A</v>
          </cell>
          <cell r="J557" t="str">
            <v>N/A</v>
          </cell>
          <cell r="K557">
            <v>5964.26</v>
          </cell>
          <cell r="L557">
            <v>0</v>
          </cell>
          <cell r="M557">
            <v>75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14690</v>
          </cell>
          <cell r="T557">
            <v>-14.21</v>
          </cell>
          <cell r="U557">
            <v>0</v>
          </cell>
          <cell r="V557">
            <v>35</v>
          </cell>
          <cell r="W557">
            <v>0</v>
          </cell>
          <cell r="X557">
            <v>8656</v>
          </cell>
          <cell r="Y557">
            <v>0</v>
          </cell>
          <cell r="Z557">
            <v>0</v>
          </cell>
          <cell r="AA557">
            <v>14715.05</v>
          </cell>
        </row>
        <row r="558">
          <cell r="A558" t="str">
            <v>Silgan Container Corp.(Am Nat’l Can)</v>
          </cell>
          <cell r="B558">
            <v>37377</v>
          </cell>
          <cell r="C558">
            <v>12947</v>
          </cell>
          <cell r="D558">
            <v>12947</v>
          </cell>
          <cell r="E558" t="str">
            <v>N/A</v>
          </cell>
          <cell r="F558" t="str">
            <v>N/A</v>
          </cell>
          <cell r="G558">
            <v>13950</v>
          </cell>
          <cell r="H558">
            <v>13950</v>
          </cell>
          <cell r="I558" t="str">
            <v>N/A</v>
          </cell>
          <cell r="J558" t="str">
            <v>N/A</v>
          </cell>
          <cell r="K558">
            <v>5663.7</v>
          </cell>
          <cell r="L558">
            <v>0</v>
          </cell>
          <cell r="M558">
            <v>75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35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5773.7</v>
          </cell>
        </row>
        <row r="559">
          <cell r="A559" t="str">
            <v>Silgan Container Corp.(Am Nat’l Can)</v>
          </cell>
          <cell r="B559">
            <v>37408</v>
          </cell>
          <cell r="C559">
            <v>11308</v>
          </cell>
          <cell r="D559">
            <v>11308</v>
          </cell>
          <cell r="E559" t="str">
            <v>N/A</v>
          </cell>
          <cell r="F559" t="str">
            <v>N/A</v>
          </cell>
          <cell r="G559">
            <v>10360</v>
          </cell>
          <cell r="H559">
            <v>10360</v>
          </cell>
          <cell r="I559" t="str">
            <v>N/A</v>
          </cell>
          <cell r="J559" t="str">
            <v>N/A</v>
          </cell>
          <cell r="K559">
            <v>4206.16</v>
          </cell>
          <cell r="L559">
            <v>0</v>
          </cell>
          <cell r="M559">
            <v>75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35</v>
          </cell>
          <cell r="W559">
            <v>0</v>
          </cell>
          <cell r="X559">
            <v>8655.5</v>
          </cell>
          <cell r="Y559">
            <v>0</v>
          </cell>
          <cell r="Z559">
            <v>0</v>
          </cell>
          <cell r="AA559">
            <v>12971.66</v>
          </cell>
        </row>
        <row r="560">
          <cell r="A560" t="str">
            <v>Silgan Container Corp.(Am Nat’l Can)</v>
          </cell>
          <cell r="B560">
            <v>37438</v>
          </cell>
          <cell r="C560">
            <v>7466</v>
          </cell>
          <cell r="D560">
            <v>7466</v>
          </cell>
          <cell r="E560" t="str">
            <v>N/A</v>
          </cell>
          <cell r="F560" t="str">
            <v>N/A</v>
          </cell>
          <cell r="G560">
            <v>7550</v>
          </cell>
          <cell r="H560">
            <v>7550</v>
          </cell>
          <cell r="I560" t="str">
            <v>N/A</v>
          </cell>
          <cell r="J560" t="str">
            <v>N/A</v>
          </cell>
          <cell r="K560">
            <v>3065.3</v>
          </cell>
          <cell r="L560">
            <v>0</v>
          </cell>
          <cell r="M560">
            <v>75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35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3175.3</v>
          </cell>
        </row>
        <row r="561">
          <cell r="A561" t="str">
            <v>St. Mary’s Medical Center, St. Mary's Campus</v>
          </cell>
          <cell r="B561">
            <v>37104</v>
          </cell>
          <cell r="C561">
            <v>7291</v>
          </cell>
          <cell r="D561">
            <v>7291</v>
          </cell>
          <cell r="E561" t="str">
            <v>N/A</v>
          </cell>
          <cell r="F561" t="str">
            <v>N/A</v>
          </cell>
          <cell r="G561">
            <v>7500</v>
          </cell>
          <cell r="H561">
            <v>7500</v>
          </cell>
          <cell r="I561" t="str">
            <v>N/A</v>
          </cell>
          <cell r="J561" t="str">
            <v>N/A</v>
          </cell>
          <cell r="K561">
            <v>3045</v>
          </cell>
          <cell r="L561">
            <v>0</v>
          </cell>
          <cell r="M561">
            <v>75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7500</v>
          </cell>
          <cell r="T561">
            <v>22.5</v>
          </cell>
          <cell r="U561">
            <v>0</v>
          </cell>
          <cell r="V561">
            <v>35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3177.5</v>
          </cell>
        </row>
        <row r="562">
          <cell r="A562" t="str">
            <v>St. Mary’s Medical Center, St. Mary's Campus</v>
          </cell>
          <cell r="B562">
            <v>37135</v>
          </cell>
          <cell r="C562">
            <v>7784</v>
          </cell>
          <cell r="D562">
            <v>7784</v>
          </cell>
          <cell r="E562" t="str">
            <v>N/A</v>
          </cell>
          <cell r="F562" t="str">
            <v>N/A</v>
          </cell>
          <cell r="G562">
            <v>7911</v>
          </cell>
          <cell r="H562">
            <v>7911</v>
          </cell>
          <cell r="I562" t="str">
            <v>N/A</v>
          </cell>
          <cell r="J562" t="str">
            <v>N/A</v>
          </cell>
          <cell r="K562">
            <v>3211.87</v>
          </cell>
          <cell r="L562">
            <v>0</v>
          </cell>
          <cell r="M562">
            <v>75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7911</v>
          </cell>
          <cell r="T562">
            <v>23.73</v>
          </cell>
          <cell r="U562">
            <v>0</v>
          </cell>
          <cell r="V562">
            <v>35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3345.6</v>
          </cell>
        </row>
        <row r="563">
          <cell r="A563" t="str">
            <v>St. Mary’s Medical Center, St. Mary's Campus</v>
          </cell>
          <cell r="B563">
            <v>37165</v>
          </cell>
          <cell r="C563">
            <v>9404</v>
          </cell>
          <cell r="D563">
            <v>9404</v>
          </cell>
          <cell r="E563" t="str">
            <v>N/A</v>
          </cell>
          <cell r="F563" t="str">
            <v>N/A</v>
          </cell>
          <cell r="G563">
            <v>9500</v>
          </cell>
          <cell r="H563">
            <v>9500</v>
          </cell>
          <cell r="I563" t="str">
            <v>N/A</v>
          </cell>
          <cell r="J563" t="str">
            <v>N/A</v>
          </cell>
          <cell r="K563">
            <v>3857</v>
          </cell>
          <cell r="L563">
            <v>0</v>
          </cell>
          <cell r="M563">
            <v>75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9500</v>
          </cell>
          <cell r="T563">
            <v>28.5</v>
          </cell>
          <cell r="U563">
            <v>0</v>
          </cell>
          <cell r="V563">
            <v>35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3995.5</v>
          </cell>
        </row>
        <row r="564">
          <cell r="A564" t="str">
            <v>St. Mary’s Medical Center, St. Mary's Campus</v>
          </cell>
          <cell r="B564">
            <v>37196</v>
          </cell>
          <cell r="C564">
            <v>10227</v>
          </cell>
          <cell r="D564">
            <v>10227</v>
          </cell>
          <cell r="E564" t="str">
            <v>N/A</v>
          </cell>
          <cell r="F564" t="str">
            <v>N/A</v>
          </cell>
          <cell r="G564">
            <v>11000</v>
          </cell>
          <cell r="H564">
            <v>11000</v>
          </cell>
          <cell r="I564" t="str">
            <v>N/A</v>
          </cell>
          <cell r="J564" t="str">
            <v>N/A</v>
          </cell>
          <cell r="K564">
            <v>4466</v>
          </cell>
          <cell r="L564">
            <v>0</v>
          </cell>
          <cell r="M564">
            <v>75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11000</v>
          </cell>
          <cell r="T564">
            <v>33</v>
          </cell>
          <cell r="U564">
            <v>0</v>
          </cell>
          <cell r="V564">
            <v>35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4609</v>
          </cell>
        </row>
        <row r="565">
          <cell r="A565" t="str">
            <v>St. Mary’s Medical Center, St. Mary's Campus</v>
          </cell>
          <cell r="B565">
            <v>37226</v>
          </cell>
          <cell r="C565">
            <v>13008</v>
          </cell>
          <cell r="D565">
            <v>13008</v>
          </cell>
          <cell r="E565" t="str">
            <v>N/A</v>
          </cell>
          <cell r="F565" t="str">
            <v>N/A</v>
          </cell>
          <cell r="G565">
            <v>14000</v>
          </cell>
          <cell r="H565">
            <v>14000</v>
          </cell>
          <cell r="I565" t="str">
            <v>N/A</v>
          </cell>
          <cell r="J565" t="str">
            <v>N/A</v>
          </cell>
          <cell r="K565">
            <v>5684</v>
          </cell>
          <cell r="L565">
            <v>0</v>
          </cell>
          <cell r="M565">
            <v>75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14000</v>
          </cell>
          <cell r="T565">
            <v>42</v>
          </cell>
          <cell r="U565">
            <v>0</v>
          </cell>
          <cell r="V565">
            <v>35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5836</v>
          </cell>
        </row>
        <row r="566">
          <cell r="A566" t="str">
            <v>St. Mary’s Medical Center, St. Mary's Campus</v>
          </cell>
          <cell r="B566">
            <v>37257</v>
          </cell>
          <cell r="C566">
            <v>14002</v>
          </cell>
          <cell r="D566">
            <v>14002</v>
          </cell>
          <cell r="E566" t="str">
            <v>N/A</v>
          </cell>
          <cell r="F566" t="str">
            <v>N/A</v>
          </cell>
          <cell r="G566">
            <v>13000</v>
          </cell>
          <cell r="H566">
            <v>13000</v>
          </cell>
          <cell r="I566" t="str">
            <v>N/A</v>
          </cell>
          <cell r="J566" t="str">
            <v>N/A</v>
          </cell>
          <cell r="K566">
            <v>5278</v>
          </cell>
          <cell r="L566">
            <v>0</v>
          </cell>
          <cell r="M566">
            <v>75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13000</v>
          </cell>
          <cell r="T566">
            <v>39</v>
          </cell>
          <cell r="U566">
            <v>0</v>
          </cell>
          <cell r="V566">
            <v>35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5427</v>
          </cell>
        </row>
        <row r="567">
          <cell r="A567" t="str">
            <v>St. Mary’s Medical Center, St. Mary's Campus</v>
          </cell>
          <cell r="B567">
            <v>37288</v>
          </cell>
          <cell r="C567">
            <v>12424</v>
          </cell>
          <cell r="D567">
            <v>12424</v>
          </cell>
          <cell r="E567" t="str">
            <v>N/A</v>
          </cell>
          <cell r="F567" t="str">
            <v>N/A</v>
          </cell>
          <cell r="G567">
            <v>12651</v>
          </cell>
          <cell r="H567">
            <v>12651</v>
          </cell>
          <cell r="I567" t="str">
            <v>N/A</v>
          </cell>
          <cell r="J567" t="str">
            <v>N/A</v>
          </cell>
          <cell r="K567">
            <v>5136.3100000000004</v>
          </cell>
          <cell r="L567">
            <v>0</v>
          </cell>
          <cell r="M567">
            <v>75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12651</v>
          </cell>
          <cell r="T567">
            <v>-12.65</v>
          </cell>
          <cell r="U567">
            <v>0</v>
          </cell>
          <cell r="V567">
            <v>35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5233.66</v>
          </cell>
        </row>
        <row r="568">
          <cell r="A568" t="str">
            <v>St. Mary’s Medical Center, St. Mary's Campus</v>
          </cell>
          <cell r="B568">
            <v>37316</v>
          </cell>
          <cell r="C568">
            <v>12913</v>
          </cell>
          <cell r="D568">
            <v>12913</v>
          </cell>
          <cell r="E568" t="str">
            <v>N/A</v>
          </cell>
          <cell r="F568" t="str">
            <v>N/A</v>
          </cell>
          <cell r="G568">
            <v>13119</v>
          </cell>
          <cell r="H568">
            <v>13119</v>
          </cell>
          <cell r="I568" t="str">
            <v>N/A</v>
          </cell>
          <cell r="J568" t="str">
            <v>N/A</v>
          </cell>
          <cell r="K568">
            <v>5326.31</v>
          </cell>
          <cell r="L568">
            <v>0</v>
          </cell>
          <cell r="M568">
            <v>75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13119</v>
          </cell>
          <cell r="T568">
            <v>-13.12</v>
          </cell>
          <cell r="U568">
            <v>0</v>
          </cell>
          <cell r="V568">
            <v>35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5423.19</v>
          </cell>
        </row>
        <row r="569">
          <cell r="A569" t="str">
            <v>St. Mary’s Medical Center, St. Mary's Campus</v>
          </cell>
          <cell r="B569">
            <v>37347</v>
          </cell>
          <cell r="C569">
            <v>8915</v>
          </cell>
          <cell r="D569">
            <v>8915</v>
          </cell>
          <cell r="E569" t="str">
            <v>N/A</v>
          </cell>
          <cell r="F569" t="str">
            <v>N/A</v>
          </cell>
          <cell r="G569">
            <v>9122</v>
          </cell>
          <cell r="H569">
            <v>9122</v>
          </cell>
          <cell r="I569" t="str">
            <v>N/A</v>
          </cell>
          <cell r="J569" t="str">
            <v>N/A</v>
          </cell>
          <cell r="K569">
            <v>3703.53</v>
          </cell>
          <cell r="L569">
            <v>0</v>
          </cell>
          <cell r="M569">
            <v>75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9122</v>
          </cell>
          <cell r="T569">
            <v>-9.1199999999999992</v>
          </cell>
          <cell r="U569">
            <v>0</v>
          </cell>
          <cell r="V569">
            <v>35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3804.41</v>
          </cell>
        </row>
        <row r="570">
          <cell r="A570" t="str">
            <v>St. Mary’s Medical Center, St. Mary's Campus</v>
          </cell>
          <cell r="B570">
            <v>37377</v>
          </cell>
          <cell r="C570">
            <v>8199</v>
          </cell>
          <cell r="D570">
            <v>8199</v>
          </cell>
          <cell r="E570" t="str">
            <v>N/A</v>
          </cell>
          <cell r="F570" t="str">
            <v>N/A</v>
          </cell>
          <cell r="G570">
            <v>9000</v>
          </cell>
          <cell r="H570">
            <v>9000</v>
          </cell>
          <cell r="I570" t="str">
            <v>N/A</v>
          </cell>
          <cell r="J570" t="str">
            <v>N/A</v>
          </cell>
          <cell r="K570">
            <v>3654</v>
          </cell>
          <cell r="L570">
            <v>0</v>
          </cell>
          <cell r="M570">
            <v>75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35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3764</v>
          </cell>
        </row>
        <row r="571">
          <cell r="A571" t="str">
            <v>St. Mary’s Medical Center, St. Mary's Campus</v>
          </cell>
          <cell r="B571">
            <v>37408</v>
          </cell>
          <cell r="C571">
            <v>6861</v>
          </cell>
          <cell r="D571">
            <v>6861</v>
          </cell>
          <cell r="E571" t="str">
            <v>N/A</v>
          </cell>
          <cell r="F571" t="str">
            <v>N/A</v>
          </cell>
          <cell r="G571">
            <v>7600</v>
          </cell>
          <cell r="H571">
            <v>7600</v>
          </cell>
          <cell r="I571" t="str">
            <v>N/A</v>
          </cell>
          <cell r="J571" t="str">
            <v>N/A</v>
          </cell>
          <cell r="K571">
            <v>3085.6</v>
          </cell>
          <cell r="L571">
            <v>0</v>
          </cell>
          <cell r="M571">
            <v>75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35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3195.6</v>
          </cell>
        </row>
        <row r="572">
          <cell r="A572" t="str">
            <v>St. Mary’s Medical Center, St. Mary's Campus</v>
          </cell>
          <cell r="B572">
            <v>37438</v>
          </cell>
          <cell r="C572">
            <v>6552</v>
          </cell>
          <cell r="D572">
            <v>6552</v>
          </cell>
          <cell r="E572" t="str">
            <v>N/A</v>
          </cell>
          <cell r="F572" t="str">
            <v>N/A</v>
          </cell>
          <cell r="G572">
            <v>6710</v>
          </cell>
          <cell r="H572">
            <v>6710</v>
          </cell>
          <cell r="I572" t="str">
            <v>N/A</v>
          </cell>
          <cell r="J572" t="str">
            <v>N/A</v>
          </cell>
          <cell r="K572">
            <v>2724.26</v>
          </cell>
          <cell r="L572">
            <v>0</v>
          </cell>
          <cell r="M572">
            <v>75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35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2834.26</v>
          </cell>
        </row>
        <row r="573">
          <cell r="A573" t="str">
            <v>St. Mary's Medical Center, Welborn Campus</v>
          </cell>
          <cell r="B573">
            <v>37104</v>
          </cell>
          <cell r="C573">
            <v>3275</v>
          </cell>
          <cell r="D573">
            <v>3275</v>
          </cell>
          <cell r="E573" t="str">
            <v>N/A</v>
          </cell>
          <cell r="F573" t="str">
            <v>N/A</v>
          </cell>
          <cell r="G573">
            <v>3200</v>
          </cell>
          <cell r="H573">
            <v>3200</v>
          </cell>
          <cell r="I573" t="str">
            <v>N/A</v>
          </cell>
          <cell r="J573" t="str">
            <v>N/A</v>
          </cell>
          <cell r="K573">
            <v>1299.2</v>
          </cell>
          <cell r="L573">
            <v>0</v>
          </cell>
          <cell r="M573">
            <v>75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3200</v>
          </cell>
          <cell r="T573">
            <v>9.6</v>
          </cell>
          <cell r="U573">
            <v>0</v>
          </cell>
          <cell r="V573">
            <v>35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1418.8</v>
          </cell>
        </row>
        <row r="574">
          <cell r="A574" t="str">
            <v>St. Mary's Medical Center, Welborn Campus</v>
          </cell>
          <cell r="B574">
            <v>37135</v>
          </cell>
          <cell r="C574">
            <v>3374</v>
          </cell>
          <cell r="D574">
            <v>3374</v>
          </cell>
          <cell r="E574" t="str">
            <v>N/A</v>
          </cell>
          <cell r="F574" t="str">
            <v>N/A</v>
          </cell>
          <cell r="G574">
            <v>3200</v>
          </cell>
          <cell r="H574">
            <v>3200</v>
          </cell>
          <cell r="I574" t="str">
            <v>N/A</v>
          </cell>
          <cell r="J574" t="str">
            <v>N/A</v>
          </cell>
          <cell r="K574">
            <v>1299.2</v>
          </cell>
          <cell r="L574">
            <v>0</v>
          </cell>
          <cell r="M574">
            <v>75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3200</v>
          </cell>
          <cell r="T574">
            <v>9.6</v>
          </cell>
          <cell r="U574">
            <v>0</v>
          </cell>
          <cell r="V574">
            <v>35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1418.8</v>
          </cell>
        </row>
        <row r="575">
          <cell r="A575" t="str">
            <v>St. Mary's Medical Center, Welborn Campus</v>
          </cell>
          <cell r="B575">
            <v>37165</v>
          </cell>
          <cell r="C575">
            <v>5111</v>
          </cell>
          <cell r="D575">
            <v>5111</v>
          </cell>
          <cell r="E575" t="str">
            <v>N/A</v>
          </cell>
          <cell r="F575" t="str">
            <v>N/A</v>
          </cell>
          <cell r="G575">
            <v>4900</v>
          </cell>
          <cell r="H575">
            <v>4900</v>
          </cell>
          <cell r="I575" t="str">
            <v>N/A</v>
          </cell>
          <cell r="J575" t="str">
            <v>N/A</v>
          </cell>
          <cell r="K575">
            <v>1989.4</v>
          </cell>
          <cell r="L575">
            <v>0</v>
          </cell>
          <cell r="M575">
            <v>75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4900</v>
          </cell>
          <cell r="T575">
            <v>14.7</v>
          </cell>
          <cell r="U575">
            <v>0</v>
          </cell>
          <cell r="V575">
            <v>35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2114.1</v>
          </cell>
        </row>
        <row r="576">
          <cell r="A576" t="str">
            <v>St. Mary's Medical Center, Welborn Campus</v>
          </cell>
          <cell r="B576">
            <v>37196</v>
          </cell>
          <cell r="C576">
            <v>5220</v>
          </cell>
          <cell r="D576">
            <v>5220</v>
          </cell>
          <cell r="E576" t="str">
            <v>N/A</v>
          </cell>
          <cell r="F576" t="str">
            <v>N/A</v>
          </cell>
          <cell r="G576">
            <v>6800</v>
          </cell>
          <cell r="H576">
            <v>6800</v>
          </cell>
          <cell r="I576" t="str">
            <v>N/A</v>
          </cell>
          <cell r="J576" t="str">
            <v>N/A</v>
          </cell>
          <cell r="K576">
            <v>2760.8</v>
          </cell>
          <cell r="L576">
            <v>0</v>
          </cell>
          <cell r="M576">
            <v>75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6800</v>
          </cell>
          <cell r="T576">
            <v>20.399999999999999</v>
          </cell>
          <cell r="U576">
            <v>0</v>
          </cell>
          <cell r="V576">
            <v>35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2891.2</v>
          </cell>
        </row>
        <row r="577">
          <cell r="A577" t="str">
            <v>St. Mary's Medical Center, Welborn Campus</v>
          </cell>
          <cell r="B577">
            <v>37226</v>
          </cell>
          <cell r="C577">
            <v>6097</v>
          </cell>
          <cell r="D577">
            <v>6097</v>
          </cell>
          <cell r="E577" t="str">
            <v>N/A</v>
          </cell>
          <cell r="F577" t="str">
            <v>N/A</v>
          </cell>
          <cell r="G577">
            <v>8000</v>
          </cell>
          <cell r="H577">
            <v>8000</v>
          </cell>
          <cell r="I577" t="str">
            <v>N/A</v>
          </cell>
          <cell r="J577" t="str">
            <v>N/A</v>
          </cell>
          <cell r="K577">
            <v>3248</v>
          </cell>
          <cell r="L577">
            <v>0</v>
          </cell>
          <cell r="M577">
            <v>75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8000</v>
          </cell>
          <cell r="T577">
            <v>24</v>
          </cell>
          <cell r="U577">
            <v>0</v>
          </cell>
          <cell r="V577">
            <v>35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3382</v>
          </cell>
        </row>
        <row r="578">
          <cell r="A578" t="str">
            <v>St. Mary's Medical Center, Welborn Campus</v>
          </cell>
          <cell r="B578">
            <v>37257</v>
          </cell>
          <cell r="C578">
            <v>7678</v>
          </cell>
          <cell r="D578">
            <v>7678</v>
          </cell>
          <cell r="E578" t="str">
            <v>N/A</v>
          </cell>
          <cell r="F578" t="str">
            <v>N/A</v>
          </cell>
          <cell r="G578">
            <v>9000</v>
          </cell>
          <cell r="H578">
            <v>9000</v>
          </cell>
          <cell r="I578" t="str">
            <v>N/A</v>
          </cell>
          <cell r="J578" t="str">
            <v>N/A</v>
          </cell>
          <cell r="K578">
            <v>3654</v>
          </cell>
          <cell r="L578">
            <v>0</v>
          </cell>
          <cell r="M578">
            <v>75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9000</v>
          </cell>
          <cell r="T578">
            <v>27</v>
          </cell>
          <cell r="U578">
            <v>0</v>
          </cell>
          <cell r="V578">
            <v>35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3791</v>
          </cell>
        </row>
        <row r="579">
          <cell r="A579" t="str">
            <v>St. Mary's Medical Center, Welborn Campus</v>
          </cell>
          <cell r="B579">
            <v>37288</v>
          </cell>
          <cell r="C579">
            <v>6653</v>
          </cell>
          <cell r="D579">
            <v>6653</v>
          </cell>
          <cell r="E579" t="str">
            <v>N/A</v>
          </cell>
          <cell r="F579" t="str">
            <v>N/A</v>
          </cell>
          <cell r="G579">
            <v>10000</v>
          </cell>
          <cell r="H579">
            <v>10000</v>
          </cell>
          <cell r="I579" t="str">
            <v>N/A</v>
          </cell>
          <cell r="J579" t="str">
            <v>N/A</v>
          </cell>
          <cell r="K579">
            <v>4060</v>
          </cell>
          <cell r="L579">
            <v>0</v>
          </cell>
          <cell r="M579">
            <v>75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10000</v>
          </cell>
          <cell r="T579">
            <v>-10</v>
          </cell>
          <cell r="U579">
            <v>0</v>
          </cell>
          <cell r="V579">
            <v>35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4160</v>
          </cell>
        </row>
        <row r="580">
          <cell r="A580" t="str">
            <v>St. Mary's Medical Center, Welborn Campus</v>
          </cell>
          <cell r="B580">
            <v>37316</v>
          </cell>
          <cell r="C580">
            <v>6383</v>
          </cell>
          <cell r="D580">
            <v>6383</v>
          </cell>
          <cell r="E580" t="str">
            <v>N/A</v>
          </cell>
          <cell r="F580" t="str">
            <v>N/A</v>
          </cell>
          <cell r="G580">
            <v>2046</v>
          </cell>
          <cell r="H580">
            <v>2046</v>
          </cell>
          <cell r="I580" t="str">
            <v>N/A</v>
          </cell>
          <cell r="J580" t="str">
            <v>N/A</v>
          </cell>
          <cell r="K580">
            <v>830.68</v>
          </cell>
          <cell r="L580">
            <v>0</v>
          </cell>
          <cell r="M580">
            <v>75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2046</v>
          </cell>
          <cell r="T580">
            <v>-2.0499999999999998</v>
          </cell>
          <cell r="U580">
            <v>0</v>
          </cell>
          <cell r="V580">
            <v>35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938.63</v>
          </cell>
        </row>
        <row r="581">
          <cell r="A581" t="str">
            <v>St. Mary's Medical Center, Welborn Campus</v>
          </cell>
          <cell r="B581">
            <v>37347</v>
          </cell>
          <cell r="C581">
            <v>4238</v>
          </cell>
          <cell r="D581">
            <v>4238</v>
          </cell>
          <cell r="E581" t="str">
            <v>N/A</v>
          </cell>
          <cell r="F581" t="str">
            <v>N/A</v>
          </cell>
          <cell r="G581">
            <v>4316</v>
          </cell>
          <cell r="H581">
            <v>4316</v>
          </cell>
          <cell r="I581" t="str">
            <v>N/A</v>
          </cell>
          <cell r="J581" t="str">
            <v>N/A</v>
          </cell>
          <cell r="K581">
            <v>1752.3</v>
          </cell>
          <cell r="L581">
            <v>0</v>
          </cell>
          <cell r="M581">
            <v>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4316</v>
          </cell>
          <cell r="T581">
            <v>-4.32</v>
          </cell>
          <cell r="U581">
            <v>0</v>
          </cell>
          <cell r="V581">
            <v>35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1857.98</v>
          </cell>
        </row>
        <row r="582">
          <cell r="A582" t="str">
            <v>St. Mary's Medical Center, Welborn Campus</v>
          </cell>
          <cell r="B582">
            <v>37377</v>
          </cell>
          <cell r="C582">
            <v>3610</v>
          </cell>
          <cell r="D582">
            <v>3610</v>
          </cell>
          <cell r="E582" t="str">
            <v>N/A</v>
          </cell>
          <cell r="F582" t="str">
            <v>N/A</v>
          </cell>
          <cell r="G582">
            <v>4100</v>
          </cell>
          <cell r="H582">
            <v>4100</v>
          </cell>
          <cell r="I582" t="str">
            <v>N/A</v>
          </cell>
          <cell r="J582" t="str">
            <v>N/A</v>
          </cell>
          <cell r="K582">
            <v>1664.6</v>
          </cell>
          <cell r="L582">
            <v>0</v>
          </cell>
          <cell r="M582">
            <v>75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35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1774.6</v>
          </cell>
        </row>
        <row r="583">
          <cell r="A583" t="str">
            <v>St. Mary's Medical Center, Welborn Campus</v>
          </cell>
          <cell r="B583">
            <v>37408</v>
          </cell>
          <cell r="C583">
            <v>2850</v>
          </cell>
          <cell r="D583">
            <v>2850</v>
          </cell>
          <cell r="E583" t="str">
            <v>N/A</v>
          </cell>
          <cell r="F583" t="str">
            <v>N/A</v>
          </cell>
          <cell r="G583">
            <v>3400</v>
          </cell>
          <cell r="H583">
            <v>3400</v>
          </cell>
          <cell r="I583" t="str">
            <v>N/A</v>
          </cell>
          <cell r="J583" t="str">
            <v>N/A</v>
          </cell>
          <cell r="K583">
            <v>1380.4</v>
          </cell>
          <cell r="L583">
            <v>0</v>
          </cell>
          <cell r="M583">
            <v>75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1490.4</v>
          </cell>
        </row>
        <row r="584">
          <cell r="A584" t="str">
            <v>St. Mary's Medical Center, Welborn Campus</v>
          </cell>
          <cell r="B584">
            <v>37438</v>
          </cell>
          <cell r="C584">
            <v>2466</v>
          </cell>
          <cell r="D584">
            <v>2466</v>
          </cell>
          <cell r="E584" t="str">
            <v>N/A</v>
          </cell>
          <cell r="F584" t="str">
            <v>N/A</v>
          </cell>
          <cell r="G584">
            <v>3400</v>
          </cell>
          <cell r="H584">
            <v>3400</v>
          </cell>
          <cell r="I584" t="str">
            <v>N/A</v>
          </cell>
          <cell r="J584" t="str">
            <v>N/A</v>
          </cell>
          <cell r="K584">
            <v>1380.4</v>
          </cell>
          <cell r="L584">
            <v>0</v>
          </cell>
          <cell r="M584">
            <v>75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35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1490.4</v>
          </cell>
        </row>
        <row r="585">
          <cell r="A585" t="str">
            <v>Star Metals</v>
          </cell>
          <cell r="B585">
            <v>37104</v>
          </cell>
          <cell r="C585">
            <v>1284</v>
          </cell>
          <cell r="D585">
            <v>1284</v>
          </cell>
          <cell r="E585" t="str">
            <v>N/A</v>
          </cell>
          <cell r="F585" t="str">
            <v>N/A</v>
          </cell>
          <cell r="G585">
            <v>7500</v>
          </cell>
          <cell r="H585">
            <v>7500</v>
          </cell>
          <cell r="I585" t="str">
            <v>N/A</v>
          </cell>
          <cell r="J585" t="str">
            <v>N/A</v>
          </cell>
          <cell r="K585">
            <v>3045</v>
          </cell>
          <cell r="L585">
            <v>0</v>
          </cell>
          <cell r="M585">
            <v>75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-195</v>
          </cell>
          <cell r="S585">
            <v>7500</v>
          </cell>
          <cell r="T585">
            <v>22.5</v>
          </cell>
          <cell r="U585">
            <v>0</v>
          </cell>
          <cell r="V585">
            <v>35</v>
          </cell>
          <cell r="W585">
            <v>1.75</v>
          </cell>
          <cell r="X585">
            <v>0</v>
          </cell>
          <cell r="Y585">
            <v>0</v>
          </cell>
          <cell r="Z585">
            <v>0</v>
          </cell>
          <cell r="AA585">
            <v>2984.25</v>
          </cell>
        </row>
        <row r="586">
          <cell r="A586" t="str">
            <v>Star Metals</v>
          </cell>
          <cell r="B586">
            <v>37135</v>
          </cell>
          <cell r="C586">
            <v>1359</v>
          </cell>
          <cell r="D586">
            <v>1359</v>
          </cell>
          <cell r="E586" t="str">
            <v>N/A</v>
          </cell>
          <cell r="F586" t="str">
            <v>N/A</v>
          </cell>
          <cell r="G586">
            <v>0</v>
          </cell>
          <cell r="H586">
            <v>0</v>
          </cell>
          <cell r="I586" t="str">
            <v>N/A</v>
          </cell>
          <cell r="J586" t="str">
            <v>N/A</v>
          </cell>
          <cell r="K586">
            <v>0</v>
          </cell>
          <cell r="L586">
            <v>0</v>
          </cell>
          <cell r="M586">
            <v>75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35</v>
          </cell>
          <cell r="W586">
            <v>1.75</v>
          </cell>
          <cell r="X586">
            <v>0</v>
          </cell>
          <cell r="Y586">
            <v>0</v>
          </cell>
          <cell r="Z586">
            <v>0</v>
          </cell>
          <cell r="AA586">
            <v>111.75</v>
          </cell>
        </row>
        <row r="587">
          <cell r="A587" t="str">
            <v>Star Metals</v>
          </cell>
          <cell r="B587">
            <v>37165</v>
          </cell>
          <cell r="C587">
            <v>3113</v>
          </cell>
          <cell r="D587">
            <v>3113</v>
          </cell>
          <cell r="E587" t="str">
            <v>N/A</v>
          </cell>
          <cell r="F587" t="str">
            <v>N/A</v>
          </cell>
          <cell r="G587">
            <v>0</v>
          </cell>
          <cell r="H587">
            <v>0</v>
          </cell>
          <cell r="I587" t="str">
            <v>N/A</v>
          </cell>
          <cell r="J587" t="str">
            <v>N/A</v>
          </cell>
          <cell r="K587">
            <v>0</v>
          </cell>
          <cell r="L587">
            <v>0</v>
          </cell>
          <cell r="M587">
            <v>75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35</v>
          </cell>
          <cell r="W587">
            <v>1.75</v>
          </cell>
          <cell r="X587">
            <v>0</v>
          </cell>
          <cell r="Y587">
            <v>0</v>
          </cell>
          <cell r="Z587">
            <v>0</v>
          </cell>
          <cell r="AA587">
            <v>111.75</v>
          </cell>
        </row>
        <row r="588">
          <cell r="A588" t="str">
            <v>Star Metals</v>
          </cell>
          <cell r="B588">
            <v>37196</v>
          </cell>
          <cell r="C588">
            <v>5</v>
          </cell>
          <cell r="D588">
            <v>5</v>
          </cell>
          <cell r="E588" t="str">
            <v>N/A</v>
          </cell>
          <cell r="F588" t="str">
            <v>N/A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>
            <v>0</v>
          </cell>
          <cell r="L588">
            <v>0</v>
          </cell>
          <cell r="M588">
            <v>75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35</v>
          </cell>
          <cell r="W588">
            <v>1.75</v>
          </cell>
          <cell r="X588">
            <v>0</v>
          </cell>
          <cell r="Y588">
            <v>0</v>
          </cell>
          <cell r="Z588">
            <v>0</v>
          </cell>
          <cell r="AA588">
            <v>111.75</v>
          </cell>
        </row>
        <row r="589">
          <cell r="A589" t="str">
            <v>Star Metals</v>
          </cell>
          <cell r="B589">
            <v>37226</v>
          </cell>
          <cell r="C589">
            <v>1942</v>
          </cell>
          <cell r="D589">
            <v>1942</v>
          </cell>
          <cell r="E589" t="str">
            <v>N/A</v>
          </cell>
          <cell r="F589" t="str">
            <v>N/A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>
            <v>0</v>
          </cell>
          <cell r="L589">
            <v>0</v>
          </cell>
          <cell r="M589">
            <v>75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35</v>
          </cell>
          <cell r="W589">
            <v>1.75</v>
          </cell>
          <cell r="X589">
            <v>0</v>
          </cell>
          <cell r="Y589">
            <v>0</v>
          </cell>
          <cell r="Z589">
            <v>0</v>
          </cell>
          <cell r="AA589">
            <v>111.75</v>
          </cell>
        </row>
        <row r="590">
          <cell r="A590" t="str">
            <v>Star Metals</v>
          </cell>
          <cell r="B590">
            <v>37257</v>
          </cell>
          <cell r="C590">
            <v>4026</v>
          </cell>
          <cell r="D590">
            <v>4026</v>
          </cell>
          <cell r="E590" t="str">
            <v>N/A</v>
          </cell>
          <cell r="F590" t="str">
            <v>N/A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>
            <v>0</v>
          </cell>
          <cell r="L590">
            <v>0</v>
          </cell>
          <cell r="M590">
            <v>75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35</v>
          </cell>
          <cell r="W590">
            <v>1.75</v>
          </cell>
          <cell r="X590">
            <v>0</v>
          </cell>
          <cell r="Y590">
            <v>0</v>
          </cell>
          <cell r="Z590">
            <v>0</v>
          </cell>
          <cell r="AA590">
            <v>111.75</v>
          </cell>
        </row>
        <row r="591">
          <cell r="A591" t="str">
            <v>Star Metals</v>
          </cell>
          <cell r="B591">
            <v>37288</v>
          </cell>
          <cell r="C591">
            <v>3582</v>
          </cell>
          <cell r="D591">
            <v>3582</v>
          </cell>
          <cell r="E591" t="str">
            <v>N/A</v>
          </cell>
          <cell r="F591" t="str">
            <v>N/A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>
            <v>0</v>
          </cell>
          <cell r="L591">
            <v>0</v>
          </cell>
          <cell r="M591">
            <v>75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35</v>
          </cell>
          <cell r="W591">
            <v>1.75</v>
          </cell>
          <cell r="X591">
            <v>0</v>
          </cell>
          <cell r="Y591">
            <v>0</v>
          </cell>
          <cell r="Z591">
            <v>0</v>
          </cell>
          <cell r="AA591">
            <v>111.75</v>
          </cell>
        </row>
        <row r="592">
          <cell r="A592" t="str">
            <v>Star Metals</v>
          </cell>
          <cell r="B592">
            <v>37316</v>
          </cell>
          <cell r="C592">
            <v>1129</v>
          </cell>
          <cell r="D592">
            <v>1129</v>
          </cell>
          <cell r="E592" t="str">
            <v>N/A</v>
          </cell>
          <cell r="F592" t="str">
            <v>N/A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>
            <v>0</v>
          </cell>
          <cell r="L592">
            <v>0</v>
          </cell>
          <cell r="M592">
            <v>75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35</v>
          </cell>
          <cell r="W592">
            <v>1.75</v>
          </cell>
          <cell r="X592">
            <v>0</v>
          </cell>
          <cell r="Y592">
            <v>0</v>
          </cell>
          <cell r="Z592">
            <v>0</v>
          </cell>
          <cell r="AA592">
            <v>111.75</v>
          </cell>
        </row>
        <row r="593">
          <cell r="A593" t="str">
            <v>Star Metals</v>
          </cell>
          <cell r="B593">
            <v>37347</v>
          </cell>
          <cell r="C593">
            <v>0</v>
          </cell>
          <cell r="D593">
            <v>0</v>
          </cell>
          <cell r="E593" t="str">
            <v>N/A</v>
          </cell>
          <cell r="F593" t="str">
            <v>N/A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>
            <v>0</v>
          </cell>
          <cell r="L593">
            <v>0</v>
          </cell>
          <cell r="M593">
            <v>75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35</v>
          </cell>
          <cell r="W593">
            <v>1.75</v>
          </cell>
          <cell r="X593">
            <v>0</v>
          </cell>
          <cell r="Y593">
            <v>0</v>
          </cell>
          <cell r="Z593">
            <v>0</v>
          </cell>
          <cell r="AA593">
            <v>111.75</v>
          </cell>
        </row>
        <row r="594">
          <cell r="A594" t="str">
            <v>Star Metals</v>
          </cell>
          <cell r="B594">
            <v>37377</v>
          </cell>
          <cell r="C594">
            <v>2405</v>
          </cell>
          <cell r="D594">
            <v>2405</v>
          </cell>
          <cell r="E594" t="str">
            <v>N/A</v>
          </cell>
          <cell r="F594" t="str">
            <v>N/A</v>
          </cell>
          <cell r="G594">
            <v>500</v>
          </cell>
          <cell r="H594">
            <v>500</v>
          </cell>
          <cell r="I594" t="str">
            <v>N/A</v>
          </cell>
          <cell r="J594" t="str">
            <v>N/A</v>
          </cell>
          <cell r="K594">
            <v>203</v>
          </cell>
          <cell r="L594">
            <v>0</v>
          </cell>
          <cell r="M594">
            <v>75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35</v>
          </cell>
          <cell r="W594">
            <v>1.75</v>
          </cell>
          <cell r="X594">
            <v>0</v>
          </cell>
          <cell r="Y594">
            <v>0</v>
          </cell>
          <cell r="Z594">
            <v>0</v>
          </cell>
          <cell r="AA594">
            <v>314.75</v>
          </cell>
        </row>
        <row r="595">
          <cell r="A595" t="str">
            <v>Star Metals</v>
          </cell>
          <cell r="B595">
            <v>37408</v>
          </cell>
          <cell r="C595">
            <v>3383</v>
          </cell>
          <cell r="D595">
            <v>3383</v>
          </cell>
          <cell r="E595" t="str">
            <v>N/A</v>
          </cell>
          <cell r="F595" t="str">
            <v>N/A</v>
          </cell>
          <cell r="G595">
            <v>3400</v>
          </cell>
          <cell r="H595">
            <v>3400</v>
          </cell>
          <cell r="I595" t="str">
            <v>N/A</v>
          </cell>
          <cell r="J595" t="str">
            <v>N/A</v>
          </cell>
          <cell r="K595">
            <v>1380.4</v>
          </cell>
          <cell r="L595">
            <v>0</v>
          </cell>
          <cell r="M595">
            <v>75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35</v>
          </cell>
          <cell r="W595">
            <v>1.75</v>
          </cell>
          <cell r="X595">
            <v>0</v>
          </cell>
          <cell r="Y595">
            <v>0</v>
          </cell>
          <cell r="Z595">
            <v>0</v>
          </cell>
          <cell r="AA595">
            <v>1492.15</v>
          </cell>
        </row>
        <row r="596">
          <cell r="A596" t="str">
            <v>Star Metals</v>
          </cell>
          <cell r="B596">
            <v>37438</v>
          </cell>
          <cell r="C596">
            <v>3355</v>
          </cell>
          <cell r="D596">
            <v>3355</v>
          </cell>
          <cell r="E596" t="str">
            <v>N/A</v>
          </cell>
          <cell r="F596" t="str">
            <v>N/A</v>
          </cell>
          <cell r="G596">
            <v>3503</v>
          </cell>
          <cell r="H596">
            <v>3503</v>
          </cell>
          <cell r="I596" t="str">
            <v>N/A</v>
          </cell>
          <cell r="J596" t="str">
            <v>N/A</v>
          </cell>
          <cell r="K596">
            <v>1422.22</v>
          </cell>
          <cell r="L596">
            <v>0</v>
          </cell>
          <cell r="M596">
            <v>75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35</v>
          </cell>
          <cell r="W596">
            <v>1.75</v>
          </cell>
          <cell r="X596">
            <v>0</v>
          </cell>
          <cell r="Y596">
            <v>0</v>
          </cell>
          <cell r="Z596">
            <v>0</v>
          </cell>
          <cell r="AA596">
            <v>1533.97</v>
          </cell>
        </row>
        <row r="597">
          <cell r="A597" t="str">
            <v>Superior Essex Wire</v>
          </cell>
          <cell r="B597">
            <v>37104</v>
          </cell>
          <cell r="C597">
            <v>34822</v>
          </cell>
          <cell r="D597">
            <v>34822</v>
          </cell>
          <cell r="E597" t="str">
            <v>N/A</v>
          </cell>
          <cell r="F597" t="str">
            <v>N/A</v>
          </cell>
          <cell r="G597">
            <v>30000</v>
          </cell>
          <cell r="H597">
            <v>30000</v>
          </cell>
          <cell r="I597" t="str">
            <v>N/A</v>
          </cell>
          <cell r="J597" t="str">
            <v>N/A</v>
          </cell>
          <cell r="K597">
            <v>12180</v>
          </cell>
          <cell r="L597">
            <v>0</v>
          </cell>
          <cell r="M597">
            <v>75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-780</v>
          </cell>
          <cell r="S597">
            <v>30000</v>
          </cell>
          <cell r="T597">
            <v>90</v>
          </cell>
          <cell r="U597">
            <v>0</v>
          </cell>
          <cell r="V597">
            <v>35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11600</v>
          </cell>
        </row>
        <row r="598">
          <cell r="A598" t="str">
            <v>Superior Essex Wire</v>
          </cell>
          <cell r="B598">
            <v>37135</v>
          </cell>
          <cell r="C598">
            <v>34143</v>
          </cell>
          <cell r="D598">
            <v>34143</v>
          </cell>
          <cell r="E598" t="str">
            <v>N/A</v>
          </cell>
          <cell r="F598" t="str">
            <v>N/A</v>
          </cell>
          <cell r="G598">
            <v>35000</v>
          </cell>
          <cell r="H598">
            <v>35000</v>
          </cell>
          <cell r="I598" t="str">
            <v>N/A</v>
          </cell>
          <cell r="J598" t="str">
            <v>N/A</v>
          </cell>
          <cell r="K598">
            <v>14210</v>
          </cell>
          <cell r="L598">
            <v>0</v>
          </cell>
          <cell r="M598">
            <v>75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-910</v>
          </cell>
          <cell r="S598">
            <v>35000</v>
          </cell>
          <cell r="T598">
            <v>105</v>
          </cell>
          <cell r="U598">
            <v>0</v>
          </cell>
          <cell r="V598">
            <v>35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13515</v>
          </cell>
        </row>
        <row r="599">
          <cell r="A599" t="str">
            <v>Superior Essex Wire</v>
          </cell>
          <cell r="B599">
            <v>37165</v>
          </cell>
          <cell r="C599">
            <v>37867</v>
          </cell>
          <cell r="D599">
            <v>37867</v>
          </cell>
          <cell r="E599" t="str">
            <v>N/A</v>
          </cell>
          <cell r="F599" t="str">
            <v>N/A</v>
          </cell>
          <cell r="G599">
            <v>40000</v>
          </cell>
          <cell r="H599">
            <v>40000</v>
          </cell>
          <cell r="I599" t="str">
            <v>N/A</v>
          </cell>
          <cell r="J599" t="str">
            <v>N/A</v>
          </cell>
          <cell r="K599">
            <v>16240</v>
          </cell>
          <cell r="L599">
            <v>0</v>
          </cell>
          <cell r="M599">
            <v>75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-1040</v>
          </cell>
          <cell r="S599">
            <v>40000</v>
          </cell>
          <cell r="T599">
            <v>120</v>
          </cell>
          <cell r="U599">
            <v>0</v>
          </cell>
          <cell r="V599">
            <v>35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15430</v>
          </cell>
        </row>
        <row r="600">
          <cell r="A600" t="str">
            <v>Superior Essex Wire</v>
          </cell>
          <cell r="B600">
            <v>37196</v>
          </cell>
          <cell r="C600">
            <v>36460</v>
          </cell>
          <cell r="D600">
            <v>36460</v>
          </cell>
          <cell r="E600" t="str">
            <v>N/A</v>
          </cell>
          <cell r="F600" t="str">
            <v>N/A</v>
          </cell>
          <cell r="G600">
            <v>40000</v>
          </cell>
          <cell r="H600">
            <v>40000</v>
          </cell>
          <cell r="I600" t="str">
            <v>N/A</v>
          </cell>
          <cell r="J600" t="str">
            <v>N/A</v>
          </cell>
          <cell r="K600">
            <v>16240</v>
          </cell>
          <cell r="L600">
            <v>0</v>
          </cell>
          <cell r="M600">
            <v>75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-1040</v>
          </cell>
          <cell r="S600">
            <v>40000</v>
          </cell>
          <cell r="T600">
            <v>120</v>
          </cell>
          <cell r="U600">
            <v>0</v>
          </cell>
          <cell r="V600">
            <v>35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15430</v>
          </cell>
        </row>
        <row r="601">
          <cell r="A601" t="str">
            <v>Superior Essex Wire</v>
          </cell>
          <cell r="B601">
            <v>37226</v>
          </cell>
          <cell r="C601">
            <v>36493</v>
          </cell>
          <cell r="D601">
            <v>36493</v>
          </cell>
          <cell r="E601" t="str">
            <v>N/A</v>
          </cell>
          <cell r="F601" t="str">
            <v>N/A</v>
          </cell>
          <cell r="G601">
            <v>40000</v>
          </cell>
          <cell r="H601">
            <v>40000</v>
          </cell>
          <cell r="I601" t="str">
            <v>N/A</v>
          </cell>
          <cell r="J601" t="str">
            <v>N/A</v>
          </cell>
          <cell r="K601">
            <v>16240</v>
          </cell>
          <cell r="L601">
            <v>0</v>
          </cell>
          <cell r="M601">
            <v>75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-1040</v>
          </cell>
          <cell r="S601">
            <v>40000</v>
          </cell>
          <cell r="T601">
            <v>120</v>
          </cell>
          <cell r="U601">
            <v>0</v>
          </cell>
          <cell r="V601">
            <v>35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15430</v>
          </cell>
        </row>
        <row r="602">
          <cell r="A602" t="str">
            <v>Superior Essex Wire</v>
          </cell>
          <cell r="B602">
            <v>37257</v>
          </cell>
          <cell r="C602">
            <v>40733</v>
          </cell>
          <cell r="D602">
            <v>40733</v>
          </cell>
          <cell r="E602" t="str">
            <v>N/A</v>
          </cell>
          <cell r="F602" t="str">
            <v>N/A</v>
          </cell>
          <cell r="G602">
            <v>40000</v>
          </cell>
          <cell r="H602">
            <v>40000</v>
          </cell>
          <cell r="I602" t="str">
            <v>N/A</v>
          </cell>
          <cell r="J602" t="str">
            <v>N/A</v>
          </cell>
          <cell r="K602">
            <v>16240</v>
          </cell>
          <cell r="L602">
            <v>0</v>
          </cell>
          <cell r="M602">
            <v>75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-1040</v>
          </cell>
          <cell r="S602">
            <v>40000</v>
          </cell>
          <cell r="T602">
            <v>120</v>
          </cell>
          <cell r="U602">
            <v>0</v>
          </cell>
          <cell r="V602">
            <v>35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15430</v>
          </cell>
        </row>
        <row r="603">
          <cell r="A603" t="str">
            <v>Superior Essex Wire</v>
          </cell>
          <cell r="B603">
            <v>37288</v>
          </cell>
          <cell r="C603">
            <v>37541</v>
          </cell>
          <cell r="D603">
            <v>37541</v>
          </cell>
          <cell r="E603" t="str">
            <v>N/A</v>
          </cell>
          <cell r="F603" t="str">
            <v>N/A</v>
          </cell>
          <cell r="G603">
            <v>40000</v>
          </cell>
          <cell r="H603">
            <v>40000</v>
          </cell>
          <cell r="I603" t="str">
            <v>N/A</v>
          </cell>
          <cell r="J603" t="str">
            <v>N/A</v>
          </cell>
          <cell r="K603">
            <v>16240</v>
          </cell>
          <cell r="L603">
            <v>0</v>
          </cell>
          <cell r="M603">
            <v>75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160</v>
          </cell>
          <cell r="S603">
            <v>40000</v>
          </cell>
          <cell r="T603">
            <v>-40</v>
          </cell>
          <cell r="U603">
            <v>0</v>
          </cell>
          <cell r="V603">
            <v>35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16470</v>
          </cell>
        </row>
        <row r="604">
          <cell r="A604" t="str">
            <v>Superior Essex Wire</v>
          </cell>
          <cell r="B604">
            <v>37316</v>
          </cell>
          <cell r="C604">
            <v>41860</v>
          </cell>
          <cell r="D604">
            <v>41860</v>
          </cell>
          <cell r="E604" t="str">
            <v>N/A</v>
          </cell>
          <cell r="F604" t="str">
            <v>N/A</v>
          </cell>
          <cell r="G604">
            <v>39990</v>
          </cell>
          <cell r="H604">
            <v>39990</v>
          </cell>
          <cell r="I604" t="str">
            <v>N/A</v>
          </cell>
          <cell r="J604" t="str">
            <v>N/A</v>
          </cell>
          <cell r="K604">
            <v>16235.94</v>
          </cell>
          <cell r="L604">
            <v>0</v>
          </cell>
          <cell r="M604">
            <v>75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159.96</v>
          </cell>
          <cell r="S604">
            <v>39990</v>
          </cell>
          <cell r="T604">
            <v>-39.99</v>
          </cell>
          <cell r="U604">
            <v>0</v>
          </cell>
          <cell r="V604">
            <v>35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16465.91</v>
          </cell>
        </row>
        <row r="605">
          <cell r="A605" t="str">
            <v>Superior Essex Wire</v>
          </cell>
          <cell r="B605">
            <v>37347</v>
          </cell>
          <cell r="C605">
            <v>37754</v>
          </cell>
          <cell r="D605">
            <v>37754</v>
          </cell>
          <cell r="E605" t="str">
            <v>N/A</v>
          </cell>
          <cell r="F605" t="str">
            <v>N/A</v>
          </cell>
          <cell r="G605">
            <v>20000</v>
          </cell>
          <cell r="H605">
            <v>20000</v>
          </cell>
          <cell r="I605" t="str">
            <v>N/A</v>
          </cell>
          <cell r="J605" t="str">
            <v>N/A</v>
          </cell>
          <cell r="K605">
            <v>8120</v>
          </cell>
          <cell r="L605">
            <v>0</v>
          </cell>
          <cell r="M605">
            <v>75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80</v>
          </cell>
          <cell r="S605">
            <v>20000</v>
          </cell>
          <cell r="T605">
            <v>-20</v>
          </cell>
          <cell r="U605">
            <v>0</v>
          </cell>
          <cell r="V605">
            <v>35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8290</v>
          </cell>
        </row>
        <row r="606">
          <cell r="A606" t="str">
            <v>Superior Essex Wire</v>
          </cell>
          <cell r="B606">
            <v>37377</v>
          </cell>
          <cell r="C606">
            <v>31215</v>
          </cell>
          <cell r="D606">
            <v>31215</v>
          </cell>
          <cell r="E606" t="str">
            <v>N/A</v>
          </cell>
          <cell r="F606" t="str">
            <v>N/A</v>
          </cell>
          <cell r="G606">
            <v>31482</v>
          </cell>
          <cell r="H606">
            <v>31482</v>
          </cell>
          <cell r="I606" t="str">
            <v>N/A</v>
          </cell>
          <cell r="J606" t="str">
            <v>N/A</v>
          </cell>
          <cell r="K606">
            <v>12781.69</v>
          </cell>
          <cell r="L606">
            <v>0</v>
          </cell>
          <cell r="M606">
            <v>75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35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12891.69</v>
          </cell>
        </row>
        <row r="607">
          <cell r="A607" t="str">
            <v>Superior Essex Wire</v>
          </cell>
          <cell r="B607">
            <v>37408</v>
          </cell>
          <cell r="C607">
            <v>36596</v>
          </cell>
          <cell r="D607">
            <v>36596</v>
          </cell>
          <cell r="E607" t="str">
            <v>N/A</v>
          </cell>
          <cell r="F607" t="str">
            <v>N/A</v>
          </cell>
          <cell r="G607">
            <v>20000</v>
          </cell>
          <cell r="H607">
            <v>20000</v>
          </cell>
          <cell r="I607" t="str">
            <v>N/A</v>
          </cell>
          <cell r="J607" t="str">
            <v>N/A</v>
          </cell>
          <cell r="K607">
            <v>8120</v>
          </cell>
          <cell r="L607">
            <v>0</v>
          </cell>
          <cell r="M607">
            <v>75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35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8230</v>
          </cell>
        </row>
        <row r="608">
          <cell r="A608" t="str">
            <v>Superior Essex Wire</v>
          </cell>
          <cell r="B608">
            <v>37438</v>
          </cell>
          <cell r="C608">
            <v>37441</v>
          </cell>
          <cell r="D608">
            <v>37441</v>
          </cell>
          <cell r="E608" t="str">
            <v>N/A</v>
          </cell>
          <cell r="F608" t="str">
            <v>N/A</v>
          </cell>
          <cell r="G608">
            <v>37140</v>
          </cell>
          <cell r="H608">
            <v>37140</v>
          </cell>
          <cell r="I608" t="str">
            <v>N/A</v>
          </cell>
          <cell r="J608" t="str">
            <v>N/A</v>
          </cell>
          <cell r="K608">
            <v>15078.84</v>
          </cell>
          <cell r="L608">
            <v>0</v>
          </cell>
          <cell r="M608">
            <v>75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35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15188.84</v>
          </cell>
        </row>
        <row r="609">
          <cell r="A609" t="str">
            <v>University of Evansville</v>
          </cell>
          <cell r="B609">
            <v>37104</v>
          </cell>
          <cell r="C609">
            <v>2485</v>
          </cell>
          <cell r="D609">
            <v>2485</v>
          </cell>
          <cell r="E609" t="str">
            <v>N/A</v>
          </cell>
          <cell r="F609" t="str">
            <v>N/A</v>
          </cell>
          <cell r="G609">
            <v>3000</v>
          </cell>
          <cell r="H609">
            <v>3000</v>
          </cell>
          <cell r="I609" t="str">
            <v>N/A</v>
          </cell>
          <cell r="J609" t="str">
            <v>N/A</v>
          </cell>
          <cell r="K609">
            <v>1218</v>
          </cell>
          <cell r="L609">
            <v>0</v>
          </cell>
          <cell r="M609">
            <v>75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3000</v>
          </cell>
          <cell r="T609">
            <v>9</v>
          </cell>
          <cell r="U609">
            <v>0</v>
          </cell>
          <cell r="V609">
            <v>35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1337</v>
          </cell>
        </row>
        <row r="610">
          <cell r="A610" t="str">
            <v>University of Evansville</v>
          </cell>
          <cell r="B610">
            <v>37135</v>
          </cell>
          <cell r="C610">
            <v>3094</v>
          </cell>
          <cell r="D610">
            <v>3094</v>
          </cell>
          <cell r="E610" t="str">
            <v>N/A</v>
          </cell>
          <cell r="F610" t="str">
            <v>N/A</v>
          </cell>
          <cell r="G610">
            <v>3500</v>
          </cell>
          <cell r="H610">
            <v>3500</v>
          </cell>
          <cell r="I610" t="str">
            <v>N/A</v>
          </cell>
          <cell r="J610" t="str">
            <v>N/A</v>
          </cell>
          <cell r="K610">
            <v>1421</v>
          </cell>
          <cell r="L610">
            <v>0</v>
          </cell>
          <cell r="M610">
            <v>75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3500</v>
          </cell>
          <cell r="T610">
            <v>10.5</v>
          </cell>
          <cell r="U610">
            <v>0</v>
          </cell>
          <cell r="V610">
            <v>35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1541.5</v>
          </cell>
        </row>
        <row r="611">
          <cell r="A611" t="str">
            <v>University of Evansville</v>
          </cell>
          <cell r="B611">
            <v>37165</v>
          </cell>
          <cell r="C611">
            <v>5019</v>
          </cell>
          <cell r="D611">
            <v>5019</v>
          </cell>
          <cell r="E611" t="str">
            <v>N/A</v>
          </cell>
          <cell r="F611" t="str">
            <v>N/A</v>
          </cell>
          <cell r="G611">
            <v>5000</v>
          </cell>
          <cell r="H611">
            <v>5000</v>
          </cell>
          <cell r="I611" t="str">
            <v>N/A</v>
          </cell>
          <cell r="J611" t="str">
            <v>N/A</v>
          </cell>
          <cell r="K611">
            <v>2030</v>
          </cell>
          <cell r="L611">
            <v>0</v>
          </cell>
          <cell r="M611">
            <v>75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5000</v>
          </cell>
          <cell r="T611">
            <v>15</v>
          </cell>
          <cell r="U611">
            <v>0</v>
          </cell>
          <cell r="V611">
            <v>35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2155</v>
          </cell>
        </row>
        <row r="612">
          <cell r="A612" t="str">
            <v>University of Evansville</v>
          </cell>
          <cell r="B612">
            <v>37196</v>
          </cell>
          <cell r="C612">
            <v>6805</v>
          </cell>
          <cell r="D612">
            <v>6805</v>
          </cell>
          <cell r="E612" t="str">
            <v>N/A</v>
          </cell>
          <cell r="F612" t="str">
            <v>N/A</v>
          </cell>
          <cell r="G612">
            <v>5000</v>
          </cell>
          <cell r="H612">
            <v>5000</v>
          </cell>
          <cell r="I612" t="str">
            <v>N/A</v>
          </cell>
          <cell r="J612" t="str">
            <v>N/A</v>
          </cell>
          <cell r="K612">
            <v>2030</v>
          </cell>
          <cell r="L612">
            <v>0</v>
          </cell>
          <cell r="M612">
            <v>75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5000</v>
          </cell>
          <cell r="T612">
            <v>15</v>
          </cell>
          <cell r="U612">
            <v>0</v>
          </cell>
          <cell r="V612">
            <v>35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2155</v>
          </cell>
        </row>
        <row r="613">
          <cell r="A613" t="str">
            <v>University of Evansville</v>
          </cell>
          <cell r="B613">
            <v>37226</v>
          </cell>
          <cell r="C613">
            <v>9416</v>
          </cell>
          <cell r="D613">
            <v>9416</v>
          </cell>
          <cell r="E613" t="str">
            <v>N/A</v>
          </cell>
          <cell r="F613" t="str">
            <v>N/A</v>
          </cell>
          <cell r="G613">
            <v>7500</v>
          </cell>
          <cell r="H613">
            <v>7500</v>
          </cell>
          <cell r="I613" t="str">
            <v>N/A</v>
          </cell>
          <cell r="J613" t="str">
            <v>N/A</v>
          </cell>
          <cell r="K613">
            <v>3045</v>
          </cell>
          <cell r="L613">
            <v>0</v>
          </cell>
          <cell r="M613">
            <v>75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7500</v>
          </cell>
          <cell r="T613">
            <v>22.5</v>
          </cell>
          <cell r="U613">
            <v>0</v>
          </cell>
          <cell r="V613">
            <v>35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3177.5</v>
          </cell>
        </row>
        <row r="614">
          <cell r="A614" t="str">
            <v>University of Evansville</v>
          </cell>
          <cell r="B614">
            <v>37257</v>
          </cell>
          <cell r="C614">
            <v>10801</v>
          </cell>
          <cell r="D614">
            <v>10801</v>
          </cell>
          <cell r="E614" t="str">
            <v>N/A</v>
          </cell>
          <cell r="F614" t="str">
            <v>N/A</v>
          </cell>
          <cell r="G614">
            <v>11500</v>
          </cell>
          <cell r="H614">
            <v>11500</v>
          </cell>
          <cell r="I614" t="str">
            <v>N/A</v>
          </cell>
          <cell r="J614" t="str">
            <v>N/A</v>
          </cell>
          <cell r="K614">
            <v>4669</v>
          </cell>
          <cell r="L614">
            <v>0</v>
          </cell>
          <cell r="M614">
            <v>75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11500</v>
          </cell>
          <cell r="T614">
            <v>34.5</v>
          </cell>
          <cell r="U614">
            <v>0</v>
          </cell>
          <cell r="V614">
            <v>35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4813.5</v>
          </cell>
        </row>
        <row r="615">
          <cell r="A615" t="str">
            <v>University of Evansville</v>
          </cell>
          <cell r="B615">
            <v>37288</v>
          </cell>
          <cell r="C615">
            <v>9609</v>
          </cell>
          <cell r="D615">
            <v>9609</v>
          </cell>
          <cell r="E615" t="str">
            <v>N/A</v>
          </cell>
          <cell r="F615" t="str">
            <v>N/A</v>
          </cell>
          <cell r="G615">
            <v>9000</v>
          </cell>
          <cell r="H615">
            <v>9000</v>
          </cell>
          <cell r="I615" t="str">
            <v>N/A</v>
          </cell>
          <cell r="J615" t="str">
            <v>N/A</v>
          </cell>
          <cell r="K615">
            <v>3654</v>
          </cell>
          <cell r="L615">
            <v>0</v>
          </cell>
          <cell r="M615">
            <v>75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9000</v>
          </cell>
          <cell r="T615">
            <v>-9</v>
          </cell>
          <cell r="U615">
            <v>0</v>
          </cell>
          <cell r="V615">
            <v>35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3755</v>
          </cell>
        </row>
        <row r="616">
          <cell r="A616" t="str">
            <v>University of Evansville</v>
          </cell>
          <cell r="B616">
            <v>37316</v>
          </cell>
          <cell r="C616">
            <v>9377</v>
          </cell>
          <cell r="D616">
            <v>9377</v>
          </cell>
          <cell r="E616" t="str">
            <v>N/A</v>
          </cell>
          <cell r="F616" t="str">
            <v>N/A</v>
          </cell>
          <cell r="G616">
            <v>8000</v>
          </cell>
          <cell r="H616">
            <v>8000</v>
          </cell>
          <cell r="I616" t="str">
            <v>N/A</v>
          </cell>
          <cell r="J616" t="str">
            <v>N/A</v>
          </cell>
          <cell r="K616">
            <v>3248</v>
          </cell>
          <cell r="L616">
            <v>0</v>
          </cell>
          <cell r="M616">
            <v>75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8000</v>
          </cell>
          <cell r="T616">
            <v>-8</v>
          </cell>
          <cell r="U616">
            <v>0</v>
          </cell>
          <cell r="V616">
            <v>35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3350</v>
          </cell>
        </row>
        <row r="617">
          <cell r="A617" t="str">
            <v>University of Evansville</v>
          </cell>
          <cell r="B617">
            <v>37347</v>
          </cell>
          <cell r="C617">
            <v>6151</v>
          </cell>
          <cell r="D617">
            <v>6151</v>
          </cell>
          <cell r="E617" t="str">
            <v>N/A</v>
          </cell>
          <cell r="F617" t="str">
            <v>N/A</v>
          </cell>
          <cell r="G617">
            <v>5000</v>
          </cell>
          <cell r="H617">
            <v>5000</v>
          </cell>
          <cell r="I617" t="str">
            <v>N/A</v>
          </cell>
          <cell r="J617" t="str">
            <v>N/A</v>
          </cell>
          <cell r="K617">
            <v>2030</v>
          </cell>
          <cell r="L617">
            <v>0</v>
          </cell>
          <cell r="M617">
            <v>75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5000</v>
          </cell>
          <cell r="T617">
            <v>-5</v>
          </cell>
          <cell r="U617">
            <v>0</v>
          </cell>
          <cell r="V617">
            <v>35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2135</v>
          </cell>
        </row>
        <row r="618">
          <cell r="A618" t="str">
            <v>University of Evansville</v>
          </cell>
          <cell r="B618">
            <v>37377</v>
          </cell>
          <cell r="C618">
            <v>4779</v>
          </cell>
          <cell r="D618">
            <v>4779</v>
          </cell>
          <cell r="E618" t="str">
            <v>N/A</v>
          </cell>
          <cell r="F618" t="str">
            <v>N/A</v>
          </cell>
          <cell r="G618">
            <v>4865</v>
          </cell>
          <cell r="H618">
            <v>4865</v>
          </cell>
          <cell r="I618" t="str">
            <v>N/A</v>
          </cell>
          <cell r="J618" t="str">
            <v>N/A</v>
          </cell>
          <cell r="K618">
            <v>1975.19</v>
          </cell>
          <cell r="L618">
            <v>0</v>
          </cell>
          <cell r="M618">
            <v>75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35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2085.19</v>
          </cell>
        </row>
        <row r="619">
          <cell r="A619" t="str">
            <v>University of Evansville</v>
          </cell>
          <cell r="B619">
            <v>37408</v>
          </cell>
          <cell r="C619">
            <v>3059</v>
          </cell>
          <cell r="D619">
            <v>3059</v>
          </cell>
          <cell r="E619" t="str">
            <v>N/A</v>
          </cell>
          <cell r="F619" t="str">
            <v>N/A</v>
          </cell>
          <cell r="G619">
            <v>3000</v>
          </cell>
          <cell r="H619">
            <v>3000</v>
          </cell>
          <cell r="I619" t="str">
            <v>N/A</v>
          </cell>
          <cell r="J619" t="str">
            <v>N/A</v>
          </cell>
          <cell r="K619">
            <v>1218</v>
          </cell>
          <cell r="L619">
            <v>0</v>
          </cell>
          <cell r="M619">
            <v>75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1328</v>
          </cell>
        </row>
        <row r="620">
          <cell r="A620" t="str">
            <v>University of Evansville</v>
          </cell>
          <cell r="B620">
            <v>37438</v>
          </cell>
          <cell r="C620">
            <v>2848</v>
          </cell>
          <cell r="D620">
            <v>2848</v>
          </cell>
          <cell r="E620" t="str">
            <v>N/A</v>
          </cell>
          <cell r="F620" t="str">
            <v>N/A</v>
          </cell>
          <cell r="G620">
            <v>3000</v>
          </cell>
          <cell r="H620">
            <v>3000</v>
          </cell>
          <cell r="I620" t="str">
            <v>N/A</v>
          </cell>
          <cell r="J620" t="str">
            <v>N/A</v>
          </cell>
          <cell r="K620">
            <v>1218</v>
          </cell>
          <cell r="L620">
            <v>0</v>
          </cell>
          <cell r="M620">
            <v>75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1328</v>
          </cell>
        </row>
        <row r="621">
          <cell r="A621" t="str">
            <v>University of Southern Indiana</v>
          </cell>
          <cell r="B621">
            <v>37104</v>
          </cell>
          <cell r="C621">
            <v>5459</v>
          </cell>
          <cell r="D621">
            <v>5459</v>
          </cell>
          <cell r="E621" t="str">
            <v>N/A</v>
          </cell>
          <cell r="F621" t="str">
            <v>N/A</v>
          </cell>
          <cell r="G621">
            <v>5072</v>
          </cell>
          <cell r="H621">
            <v>5072</v>
          </cell>
          <cell r="I621" t="str">
            <v>N/A</v>
          </cell>
          <cell r="J621" t="str">
            <v>N/A</v>
          </cell>
          <cell r="K621">
            <v>2059.23</v>
          </cell>
          <cell r="L621">
            <v>0</v>
          </cell>
          <cell r="M621">
            <v>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5072</v>
          </cell>
          <cell r="T621">
            <v>15.22</v>
          </cell>
          <cell r="U621">
            <v>0</v>
          </cell>
          <cell r="V621">
            <v>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2184.4499999999998</v>
          </cell>
        </row>
        <row r="622">
          <cell r="A622" t="str">
            <v>University of Southern Indiana</v>
          </cell>
          <cell r="B622">
            <v>37135</v>
          </cell>
          <cell r="C622">
            <v>6120</v>
          </cell>
          <cell r="D622">
            <v>6120</v>
          </cell>
          <cell r="E622" t="str">
            <v>N/A</v>
          </cell>
          <cell r="F622" t="str">
            <v>N/A</v>
          </cell>
          <cell r="G622">
            <v>6409</v>
          </cell>
          <cell r="H622">
            <v>6409</v>
          </cell>
          <cell r="I622" t="str">
            <v>N/A</v>
          </cell>
          <cell r="J622" t="str">
            <v>N/A</v>
          </cell>
          <cell r="K622">
            <v>2602.0500000000002</v>
          </cell>
          <cell r="L622">
            <v>0</v>
          </cell>
          <cell r="M622">
            <v>75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6409</v>
          </cell>
          <cell r="T622">
            <v>19.23</v>
          </cell>
          <cell r="U622">
            <v>0</v>
          </cell>
          <cell r="V622">
            <v>35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2731.28</v>
          </cell>
        </row>
        <row r="623">
          <cell r="A623" t="str">
            <v>University of Southern Indiana</v>
          </cell>
          <cell r="B623">
            <v>37165</v>
          </cell>
          <cell r="C623">
            <v>8505</v>
          </cell>
          <cell r="D623">
            <v>8505</v>
          </cell>
          <cell r="E623" t="str">
            <v>N/A</v>
          </cell>
          <cell r="F623" t="str">
            <v>N/A</v>
          </cell>
          <cell r="G623">
            <v>7931</v>
          </cell>
          <cell r="H623">
            <v>7931</v>
          </cell>
          <cell r="I623" t="str">
            <v>N/A</v>
          </cell>
          <cell r="J623" t="str">
            <v>N/A</v>
          </cell>
          <cell r="K623">
            <v>3219.99</v>
          </cell>
          <cell r="L623">
            <v>0</v>
          </cell>
          <cell r="M623">
            <v>75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7931</v>
          </cell>
          <cell r="T623">
            <v>23.79</v>
          </cell>
          <cell r="U623">
            <v>0</v>
          </cell>
          <cell r="V623">
            <v>35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3353.78</v>
          </cell>
        </row>
        <row r="624">
          <cell r="A624" t="str">
            <v>University of Southern Indiana</v>
          </cell>
          <cell r="B624">
            <v>37196</v>
          </cell>
          <cell r="C624">
            <v>8889</v>
          </cell>
          <cell r="D624">
            <v>8889</v>
          </cell>
          <cell r="E624" t="str">
            <v>N/A</v>
          </cell>
          <cell r="F624" t="str">
            <v>N/A</v>
          </cell>
          <cell r="G624">
            <v>11007</v>
          </cell>
          <cell r="H624">
            <v>11007</v>
          </cell>
          <cell r="I624" t="str">
            <v>N/A</v>
          </cell>
          <cell r="J624" t="str">
            <v>N/A</v>
          </cell>
          <cell r="K624">
            <v>4468.84</v>
          </cell>
          <cell r="L624">
            <v>0</v>
          </cell>
          <cell r="M624">
            <v>75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11007</v>
          </cell>
          <cell r="T624">
            <v>33.020000000000003</v>
          </cell>
          <cell r="U624">
            <v>0</v>
          </cell>
          <cell r="V624">
            <v>35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4611.8599999999997</v>
          </cell>
        </row>
        <row r="625">
          <cell r="A625" t="str">
            <v>University of Southern Indiana</v>
          </cell>
          <cell r="B625">
            <v>37226</v>
          </cell>
          <cell r="C625">
            <v>11462</v>
          </cell>
          <cell r="D625">
            <v>11462</v>
          </cell>
          <cell r="E625" t="str">
            <v>N/A</v>
          </cell>
          <cell r="F625" t="str">
            <v>N/A</v>
          </cell>
          <cell r="G625">
            <v>15545</v>
          </cell>
          <cell r="H625">
            <v>15545</v>
          </cell>
          <cell r="I625" t="str">
            <v>N/A</v>
          </cell>
          <cell r="J625" t="str">
            <v>N/A</v>
          </cell>
          <cell r="K625">
            <v>6311.27</v>
          </cell>
          <cell r="L625">
            <v>0</v>
          </cell>
          <cell r="M625">
            <v>75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15545</v>
          </cell>
          <cell r="T625">
            <v>46.63</v>
          </cell>
          <cell r="U625">
            <v>0</v>
          </cell>
          <cell r="V625">
            <v>35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6467.9</v>
          </cell>
        </row>
        <row r="626">
          <cell r="A626" t="str">
            <v>University of Southern Indiana</v>
          </cell>
          <cell r="B626">
            <v>37257</v>
          </cell>
          <cell r="C626">
            <v>11463</v>
          </cell>
          <cell r="D626">
            <v>11463</v>
          </cell>
          <cell r="E626" t="str">
            <v>N/A</v>
          </cell>
          <cell r="F626" t="str">
            <v>N/A</v>
          </cell>
          <cell r="G626">
            <v>13944</v>
          </cell>
          <cell r="H626">
            <v>13944</v>
          </cell>
          <cell r="I626" t="str">
            <v>N/A</v>
          </cell>
          <cell r="J626" t="str">
            <v>N/A</v>
          </cell>
          <cell r="K626">
            <v>5661.26</v>
          </cell>
          <cell r="L626">
            <v>0</v>
          </cell>
          <cell r="M626">
            <v>75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13944</v>
          </cell>
          <cell r="T626">
            <v>41.83</v>
          </cell>
          <cell r="U626">
            <v>0</v>
          </cell>
          <cell r="V626">
            <v>35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5813.09</v>
          </cell>
        </row>
        <row r="627">
          <cell r="A627" t="str">
            <v>University of Southern Indiana</v>
          </cell>
          <cell r="B627">
            <v>37288</v>
          </cell>
          <cell r="C627">
            <v>10850</v>
          </cell>
          <cell r="D627">
            <v>10850</v>
          </cell>
          <cell r="E627" t="str">
            <v>N/A</v>
          </cell>
          <cell r="F627" t="str">
            <v>N/A</v>
          </cell>
          <cell r="G627">
            <v>9985</v>
          </cell>
          <cell r="H627">
            <v>9985</v>
          </cell>
          <cell r="I627" t="str">
            <v>N/A</v>
          </cell>
          <cell r="J627" t="str">
            <v>N/A</v>
          </cell>
          <cell r="K627">
            <v>4053.91</v>
          </cell>
          <cell r="L627">
            <v>0</v>
          </cell>
          <cell r="M627">
            <v>75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9985</v>
          </cell>
          <cell r="T627">
            <v>-9.98</v>
          </cell>
          <cell r="U627">
            <v>0</v>
          </cell>
          <cell r="V627">
            <v>35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4153.93</v>
          </cell>
        </row>
        <row r="628">
          <cell r="A628" t="str">
            <v>University of Southern Indiana</v>
          </cell>
          <cell r="B628">
            <v>37316</v>
          </cell>
          <cell r="C628">
            <v>10193</v>
          </cell>
          <cell r="D628">
            <v>10193</v>
          </cell>
          <cell r="E628" t="str">
            <v>N/A</v>
          </cell>
          <cell r="F628" t="str">
            <v>N/A</v>
          </cell>
          <cell r="G628">
            <v>9393</v>
          </cell>
          <cell r="H628">
            <v>9393</v>
          </cell>
          <cell r="I628" t="str">
            <v>N/A</v>
          </cell>
          <cell r="J628" t="str">
            <v>N/A</v>
          </cell>
          <cell r="K628">
            <v>3813.56</v>
          </cell>
          <cell r="L628">
            <v>0</v>
          </cell>
          <cell r="M628">
            <v>75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9393</v>
          </cell>
          <cell r="T628">
            <v>-9.39</v>
          </cell>
          <cell r="U628">
            <v>0</v>
          </cell>
          <cell r="V628">
            <v>35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3914.17</v>
          </cell>
        </row>
        <row r="629">
          <cell r="A629" t="str">
            <v>University of Southern Indiana</v>
          </cell>
          <cell r="B629">
            <v>37347</v>
          </cell>
          <cell r="C629">
            <v>7326</v>
          </cell>
          <cell r="D629">
            <v>7326</v>
          </cell>
          <cell r="E629" t="str">
            <v>N/A</v>
          </cell>
          <cell r="F629" t="str">
            <v>N/A</v>
          </cell>
          <cell r="G629">
            <v>8400</v>
          </cell>
          <cell r="H629">
            <v>8400</v>
          </cell>
          <cell r="I629" t="str">
            <v>N/A</v>
          </cell>
          <cell r="J629" t="str">
            <v>N/A</v>
          </cell>
          <cell r="K629">
            <v>3410.4</v>
          </cell>
          <cell r="L629">
            <v>0</v>
          </cell>
          <cell r="M629">
            <v>75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8400</v>
          </cell>
          <cell r="T629">
            <v>-8.4</v>
          </cell>
          <cell r="U629">
            <v>0</v>
          </cell>
          <cell r="V629">
            <v>35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3512</v>
          </cell>
        </row>
        <row r="630">
          <cell r="A630" t="str">
            <v>University of Southern Indiana</v>
          </cell>
          <cell r="B630">
            <v>37377</v>
          </cell>
          <cell r="C630">
            <v>6150</v>
          </cell>
          <cell r="D630">
            <v>6150</v>
          </cell>
          <cell r="E630" t="str">
            <v>N/A</v>
          </cell>
          <cell r="F630" t="str">
            <v>N/A</v>
          </cell>
          <cell r="G630">
            <v>6800</v>
          </cell>
          <cell r="H630">
            <v>6800</v>
          </cell>
          <cell r="I630" t="str">
            <v>N/A</v>
          </cell>
          <cell r="J630" t="str">
            <v>N/A</v>
          </cell>
          <cell r="K630">
            <v>2760.8</v>
          </cell>
          <cell r="L630">
            <v>0</v>
          </cell>
          <cell r="M630">
            <v>75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35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2870.8</v>
          </cell>
        </row>
        <row r="631">
          <cell r="A631" t="str">
            <v>University of Southern Indiana</v>
          </cell>
          <cell r="B631">
            <v>37408</v>
          </cell>
          <cell r="C631">
            <v>4546</v>
          </cell>
          <cell r="D631">
            <v>4546</v>
          </cell>
          <cell r="E631" t="str">
            <v>N/A</v>
          </cell>
          <cell r="F631" t="str">
            <v>N/A</v>
          </cell>
          <cell r="G631">
            <v>5300</v>
          </cell>
          <cell r="H631">
            <v>5300</v>
          </cell>
          <cell r="I631" t="str">
            <v>N/A</v>
          </cell>
          <cell r="J631" t="str">
            <v>N/A</v>
          </cell>
          <cell r="K631">
            <v>2151.8000000000002</v>
          </cell>
          <cell r="L631">
            <v>0</v>
          </cell>
          <cell r="M631">
            <v>75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35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2261.8000000000002</v>
          </cell>
        </row>
        <row r="632">
          <cell r="A632" t="str">
            <v>University of Southern Indiana</v>
          </cell>
          <cell r="B632">
            <v>37438</v>
          </cell>
          <cell r="C632">
            <v>4272</v>
          </cell>
          <cell r="D632">
            <v>4272</v>
          </cell>
          <cell r="E632" t="str">
            <v>N/A</v>
          </cell>
          <cell r="F632" t="str">
            <v>N/A</v>
          </cell>
          <cell r="G632">
            <v>5400</v>
          </cell>
          <cell r="H632">
            <v>5400</v>
          </cell>
          <cell r="I632" t="str">
            <v>N/A</v>
          </cell>
          <cell r="J632" t="str">
            <v>N/A</v>
          </cell>
          <cell r="K632">
            <v>2192.4</v>
          </cell>
          <cell r="L632">
            <v>0</v>
          </cell>
          <cell r="M632">
            <v>75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35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2302.4</v>
          </cell>
        </row>
        <row r="633">
          <cell r="A633" t="str">
            <v>Vincennes University</v>
          </cell>
          <cell r="B633">
            <v>37104</v>
          </cell>
          <cell r="C633">
            <v>1979</v>
          </cell>
          <cell r="D633">
            <v>1979</v>
          </cell>
          <cell r="E633" t="str">
            <v>N/A</v>
          </cell>
          <cell r="F633" t="str">
            <v>N/A</v>
          </cell>
          <cell r="G633">
            <v>2011</v>
          </cell>
          <cell r="H633">
            <v>2011</v>
          </cell>
          <cell r="I633" t="str">
            <v>N/A</v>
          </cell>
          <cell r="J633" t="str">
            <v>N/A</v>
          </cell>
          <cell r="K633">
            <v>816.47</v>
          </cell>
          <cell r="L633">
            <v>0</v>
          </cell>
          <cell r="M633">
            <v>75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-52.29</v>
          </cell>
          <cell r="S633">
            <v>2011</v>
          </cell>
          <cell r="T633">
            <v>6.03</v>
          </cell>
          <cell r="U633">
            <v>0</v>
          </cell>
          <cell r="V633">
            <v>35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880.21</v>
          </cell>
        </row>
        <row r="634">
          <cell r="A634" t="str">
            <v>Vincennes University</v>
          </cell>
          <cell r="B634">
            <v>37135</v>
          </cell>
          <cell r="C634">
            <v>2313</v>
          </cell>
          <cell r="D634">
            <v>2313</v>
          </cell>
          <cell r="E634" t="str">
            <v>N/A</v>
          </cell>
          <cell r="F634" t="str">
            <v>N/A</v>
          </cell>
          <cell r="G634">
            <v>2351</v>
          </cell>
          <cell r="H634">
            <v>2351</v>
          </cell>
          <cell r="I634" t="str">
            <v>N/A</v>
          </cell>
          <cell r="J634" t="str">
            <v>N/A</v>
          </cell>
          <cell r="K634">
            <v>954.51</v>
          </cell>
          <cell r="L634">
            <v>0</v>
          </cell>
          <cell r="M634">
            <v>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-61.13</v>
          </cell>
          <cell r="S634">
            <v>2351</v>
          </cell>
          <cell r="T634">
            <v>7.05</v>
          </cell>
          <cell r="U634">
            <v>0</v>
          </cell>
          <cell r="V634">
            <v>35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1010.43</v>
          </cell>
        </row>
        <row r="635">
          <cell r="A635" t="str">
            <v>Vincennes University</v>
          </cell>
          <cell r="B635">
            <v>37165</v>
          </cell>
          <cell r="C635">
            <v>3885</v>
          </cell>
          <cell r="D635">
            <v>3885</v>
          </cell>
          <cell r="E635" t="str">
            <v>N/A</v>
          </cell>
          <cell r="F635" t="str">
            <v>N/A</v>
          </cell>
          <cell r="G635">
            <v>3948</v>
          </cell>
          <cell r="H635">
            <v>3948</v>
          </cell>
          <cell r="I635" t="str">
            <v>N/A</v>
          </cell>
          <cell r="J635" t="str">
            <v>N/A</v>
          </cell>
          <cell r="K635">
            <v>1602.89</v>
          </cell>
          <cell r="L635">
            <v>0</v>
          </cell>
          <cell r="M635">
            <v>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-102.65</v>
          </cell>
          <cell r="S635">
            <v>3948</v>
          </cell>
          <cell r="T635">
            <v>11.84</v>
          </cell>
          <cell r="U635">
            <v>0</v>
          </cell>
          <cell r="V635">
            <v>35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1622.08</v>
          </cell>
        </row>
        <row r="636">
          <cell r="A636" t="str">
            <v>Vincennes University</v>
          </cell>
          <cell r="B636">
            <v>37196</v>
          </cell>
          <cell r="C636">
            <v>4843</v>
          </cell>
          <cell r="D636">
            <v>4843</v>
          </cell>
          <cell r="E636" t="str">
            <v>N/A</v>
          </cell>
          <cell r="F636" t="str">
            <v>N/A</v>
          </cell>
          <cell r="G636">
            <v>4922</v>
          </cell>
          <cell r="H636">
            <v>4922</v>
          </cell>
          <cell r="I636" t="str">
            <v>N/A</v>
          </cell>
          <cell r="J636" t="str">
            <v>N/A</v>
          </cell>
          <cell r="K636">
            <v>1998.33</v>
          </cell>
          <cell r="L636">
            <v>0</v>
          </cell>
          <cell r="M636">
            <v>75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-127.97</v>
          </cell>
          <cell r="S636">
            <v>4922</v>
          </cell>
          <cell r="T636">
            <v>14.77</v>
          </cell>
          <cell r="U636">
            <v>0</v>
          </cell>
          <cell r="V636">
            <v>35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1995.13</v>
          </cell>
        </row>
        <row r="637">
          <cell r="A637" t="str">
            <v>Vincennes University</v>
          </cell>
          <cell r="B637">
            <v>37226</v>
          </cell>
          <cell r="C637">
            <v>4997</v>
          </cell>
          <cell r="D637">
            <v>4997</v>
          </cell>
          <cell r="E637" t="str">
            <v>N/A</v>
          </cell>
          <cell r="F637" t="str">
            <v>N/A</v>
          </cell>
          <cell r="G637">
            <v>7000</v>
          </cell>
          <cell r="H637">
            <v>7000</v>
          </cell>
          <cell r="I637" t="str">
            <v>N/A</v>
          </cell>
          <cell r="J637" t="str">
            <v>N/A</v>
          </cell>
          <cell r="K637">
            <v>2842</v>
          </cell>
          <cell r="L637">
            <v>0</v>
          </cell>
          <cell r="M637">
            <v>75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-182</v>
          </cell>
          <cell r="S637">
            <v>7000</v>
          </cell>
          <cell r="T637">
            <v>21</v>
          </cell>
          <cell r="U637">
            <v>0</v>
          </cell>
          <cell r="V637">
            <v>35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2791</v>
          </cell>
        </row>
        <row r="638">
          <cell r="A638" t="str">
            <v>Vincennes University</v>
          </cell>
          <cell r="B638">
            <v>37257</v>
          </cell>
          <cell r="C638">
            <v>6203</v>
          </cell>
          <cell r="D638">
            <v>6203</v>
          </cell>
          <cell r="E638" t="str">
            <v>N/A</v>
          </cell>
          <cell r="F638" t="str">
            <v>N/A</v>
          </cell>
          <cell r="G638">
            <v>8000</v>
          </cell>
          <cell r="H638">
            <v>8000</v>
          </cell>
          <cell r="I638" t="str">
            <v>N/A</v>
          </cell>
          <cell r="J638" t="str">
            <v>N/A</v>
          </cell>
          <cell r="K638">
            <v>3248</v>
          </cell>
          <cell r="L638">
            <v>0</v>
          </cell>
          <cell r="M638">
            <v>75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-208</v>
          </cell>
          <cell r="S638">
            <v>8000</v>
          </cell>
          <cell r="T638">
            <v>24</v>
          </cell>
          <cell r="U638">
            <v>0</v>
          </cell>
          <cell r="V638">
            <v>35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3174</v>
          </cell>
        </row>
        <row r="639">
          <cell r="A639" t="str">
            <v>Vincennes University</v>
          </cell>
          <cell r="B639">
            <v>37288</v>
          </cell>
          <cell r="C639">
            <v>4370</v>
          </cell>
          <cell r="D639">
            <v>4370</v>
          </cell>
          <cell r="E639" t="str">
            <v>N/A</v>
          </cell>
          <cell r="F639" t="str">
            <v>N/A</v>
          </cell>
          <cell r="G639">
            <v>6692</v>
          </cell>
          <cell r="H639">
            <v>6692</v>
          </cell>
          <cell r="I639" t="str">
            <v>N/A</v>
          </cell>
          <cell r="J639" t="str">
            <v>N/A</v>
          </cell>
          <cell r="K639">
            <v>2716.95</v>
          </cell>
          <cell r="L639">
            <v>0</v>
          </cell>
          <cell r="M639">
            <v>75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26.77</v>
          </cell>
          <cell r="S639">
            <v>6692</v>
          </cell>
          <cell r="T639">
            <v>-6.69</v>
          </cell>
          <cell r="U639">
            <v>0</v>
          </cell>
          <cell r="V639">
            <v>35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2847.03</v>
          </cell>
        </row>
        <row r="640">
          <cell r="A640" t="str">
            <v>Vincennes University</v>
          </cell>
          <cell r="B640">
            <v>37316</v>
          </cell>
          <cell r="C640">
            <v>4246</v>
          </cell>
          <cell r="D640">
            <v>4246</v>
          </cell>
          <cell r="E640" t="str">
            <v>N/A</v>
          </cell>
          <cell r="F640" t="str">
            <v>N/A</v>
          </cell>
          <cell r="G640">
            <v>4497</v>
          </cell>
          <cell r="H640">
            <v>4497</v>
          </cell>
          <cell r="I640" t="str">
            <v>N/A</v>
          </cell>
          <cell r="J640" t="str">
            <v>N/A</v>
          </cell>
          <cell r="K640">
            <v>1825.78</v>
          </cell>
          <cell r="L640">
            <v>0</v>
          </cell>
          <cell r="M640">
            <v>75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17.989999999999998</v>
          </cell>
          <cell r="S640">
            <v>4497</v>
          </cell>
          <cell r="T640">
            <v>-4.5</v>
          </cell>
          <cell r="U640">
            <v>0</v>
          </cell>
          <cell r="V640">
            <v>35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1949.27</v>
          </cell>
        </row>
        <row r="641">
          <cell r="A641" t="str">
            <v>Vincennes University</v>
          </cell>
          <cell r="B641">
            <v>37347</v>
          </cell>
          <cell r="C641">
            <v>4625</v>
          </cell>
          <cell r="D641">
            <v>4625</v>
          </cell>
          <cell r="E641" t="str">
            <v>N/A</v>
          </cell>
          <cell r="F641" t="str">
            <v>N/A</v>
          </cell>
          <cell r="G641">
            <v>0</v>
          </cell>
          <cell r="H641">
            <v>0</v>
          </cell>
          <cell r="I641" t="str">
            <v>N/A</v>
          </cell>
          <cell r="J641" t="str">
            <v>N/A</v>
          </cell>
          <cell r="K641">
            <v>0</v>
          </cell>
          <cell r="L641">
            <v>0</v>
          </cell>
          <cell r="M641">
            <v>75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35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110</v>
          </cell>
        </row>
        <row r="642">
          <cell r="A642" t="str">
            <v>Vincennes University</v>
          </cell>
          <cell r="B642">
            <v>37377</v>
          </cell>
          <cell r="C642">
            <v>3599</v>
          </cell>
          <cell r="D642">
            <v>3599</v>
          </cell>
          <cell r="E642" t="str">
            <v>N/A</v>
          </cell>
          <cell r="F642" t="str">
            <v>N/A</v>
          </cell>
          <cell r="G642">
            <v>3600</v>
          </cell>
          <cell r="H642">
            <v>3600</v>
          </cell>
          <cell r="I642" t="str">
            <v>N/A</v>
          </cell>
          <cell r="J642" t="str">
            <v>N/A</v>
          </cell>
          <cell r="K642">
            <v>1461.6</v>
          </cell>
          <cell r="L642">
            <v>0</v>
          </cell>
          <cell r="M642">
            <v>75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35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1571.6</v>
          </cell>
        </row>
        <row r="643">
          <cell r="A643" t="str">
            <v>Vincennes University</v>
          </cell>
          <cell r="B643">
            <v>37408</v>
          </cell>
          <cell r="C643">
            <v>26921</v>
          </cell>
          <cell r="D643">
            <v>26921</v>
          </cell>
          <cell r="E643" t="str">
            <v>N/A</v>
          </cell>
          <cell r="F643" t="str">
            <v>N/A</v>
          </cell>
          <cell r="G643">
            <v>2000</v>
          </cell>
          <cell r="H643">
            <v>2000</v>
          </cell>
          <cell r="I643" t="str">
            <v>N/A</v>
          </cell>
          <cell r="J643" t="str">
            <v>N/A</v>
          </cell>
          <cell r="K643">
            <v>812</v>
          </cell>
          <cell r="L643">
            <v>0</v>
          </cell>
          <cell r="M643">
            <v>75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35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922</v>
          </cell>
        </row>
        <row r="644">
          <cell r="A644" t="str">
            <v>Vincennes University</v>
          </cell>
          <cell r="B644">
            <v>37438</v>
          </cell>
          <cell r="C644">
            <v>2977</v>
          </cell>
          <cell r="D644">
            <v>2977</v>
          </cell>
          <cell r="E644" t="str">
            <v>N/A</v>
          </cell>
          <cell r="F644" t="str">
            <v>N/A</v>
          </cell>
          <cell r="G644">
            <v>3000</v>
          </cell>
          <cell r="H644">
            <v>3000</v>
          </cell>
          <cell r="I644" t="str">
            <v>N/A</v>
          </cell>
          <cell r="J644" t="str">
            <v>N/A</v>
          </cell>
          <cell r="K644">
            <v>1218</v>
          </cell>
          <cell r="L644">
            <v>0</v>
          </cell>
          <cell r="M644">
            <v>75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35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1328</v>
          </cell>
        </row>
        <row r="645">
          <cell r="A645" t="str">
            <v>Whirlpool Corporation</v>
          </cell>
          <cell r="B645">
            <v>37104</v>
          </cell>
          <cell r="C645">
            <v>11941</v>
          </cell>
          <cell r="D645">
            <v>11941</v>
          </cell>
          <cell r="E645" t="str">
            <v>N/A</v>
          </cell>
          <cell r="F645" t="str">
            <v>N/A</v>
          </cell>
          <cell r="G645">
            <v>20000</v>
          </cell>
          <cell r="H645">
            <v>20000</v>
          </cell>
          <cell r="I645" t="str">
            <v>N/A</v>
          </cell>
          <cell r="J645" t="str">
            <v>N/A</v>
          </cell>
          <cell r="K645">
            <v>8120</v>
          </cell>
          <cell r="L645">
            <v>0</v>
          </cell>
          <cell r="M645">
            <v>75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20000</v>
          </cell>
          <cell r="T645">
            <v>60</v>
          </cell>
          <cell r="U645">
            <v>0</v>
          </cell>
          <cell r="V645">
            <v>35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8290</v>
          </cell>
        </row>
        <row r="646">
          <cell r="A646" t="str">
            <v>Whirlpool Corporation</v>
          </cell>
          <cell r="B646">
            <v>37135</v>
          </cell>
          <cell r="C646">
            <v>12504</v>
          </cell>
          <cell r="D646">
            <v>12504</v>
          </cell>
          <cell r="E646" t="str">
            <v>N/A</v>
          </cell>
          <cell r="F646" t="str">
            <v>N/A</v>
          </cell>
          <cell r="G646">
            <v>20000</v>
          </cell>
          <cell r="H646">
            <v>20000</v>
          </cell>
          <cell r="I646" t="str">
            <v>N/A</v>
          </cell>
          <cell r="J646" t="str">
            <v>N/A</v>
          </cell>
          <cell r="K646">
            <v>8120</v>
          </cell>
          <cell r="L646">
            <v>0</v>
          </cell>
          <cell r="M646">
            <v>75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20000</v>
          </cell>
          <cell r="T646">
            <v>60</v>
          </cell>
          <cell r="U646">
            <v>0</v>
          </cell>
          <cell r="V646">
            <v>35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8290</v>
          </cell>
        </row>
        <row r="647">
          <cell r="A647" t="str">
            <v>Whirlpool Corporation</v>
          </cell>
          <cell r="B647">
            <v>37165</v>
          </cell>
          <cell r="C647">
            <v>22846</v>
          </cell>
          <cell r="D647">
            <v>22846</v>
          </cell>
          <cell r="E647" t="str">
            <v>N/A</v>
          </cell>
          <cell r="F647" t="str">
            <v>N/A</v>
          </cell>
          <cell r="G647">
            <v>18620</v>
          </cell>
          <cell r="H647">
            <v>18620</v>
          </cell>
          <cell r="I647" t="str">
            <v>N/A</v>
          </cell>
          <cell r="J647" t="str">
            <v>N/A</v>
          </cell>
          <cell r="K647">
            <v>7559.72</v>
          </cell>
          <cell r="L647">
            <v>0</v>
          </cell>
          <cell r="M647">
            <v>75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18620</v>
          </cell>
          <cell r="T647">
            <v>55.86</v>
          </cell>
          <cell r="U647">
            <v>0</v>
          </cell>
          <cell r="V647">
            <v>35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7725.58</v>
          </cell>
        </row>
        <row r="648">
          <cell r="A648" t="str">
            <v>Whirlpool Corporation</v>
          </cell>
          <cell r="B648">
            <v>37196</v>
          </cell>
          <cell r="C648">
            <v>28062</v>
          </cell>
          <cell r="D648">
            <v>28062</v>
          </cell>
          <cell r="E648" t="str">
            <v>N/A</v>
          </cell>
          <cell r="F648" t="str">
            <v>N/A</v>
          </cell>
          <cell r="G648">
            <v>32000</v>
          </cell>
          <cell r="H648">
            <v>32000</v>
          </cell>
          <cell r="I648" t="str">
            <v>N/A</v>
          </cell>
          <cell r="J648" t="str">
            <v>N/A</v>
          </cell>
          <cell r="K648">
            <v>12992</v>
          </cell>
          <cell r="L648">
            <v>0</v>
          </cell>
          <cell r="M648">
            <v>75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32000</v>
          </cell>
          <cell r="T648">
            <v>96</v>
          </cell>
          <cell r="U648">
            <v>0</v>
          </cell>
          <cell r="V648">
            <v>35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13198</v>
          </cell>
        </row>
        <row r="649">
          <cell r="A649" t="str">
            <v>Whirlpool Corporation</v>
          </cell>
          <cell r="B649">
            <v>37226</v>
          </cell>
          <cell r="C649">
            <v>33527</v>
          </cell>
          <cell r="D649">
            <v>33527</v>
          </cell>
          <cell r="E649" t="str">
            <v>N/A</v>
          </cell>
          <cell r="F649" t="str">
            <v>N/A</v>
          </cell>
          <cell r="G649">
            <v>42000</v>
          </cell>
          <cell r="H649">
            <v>42000</v>
          </cell>
          <cell r="I649" t="str">
            <v>N/A</v>
          </cell>
          <cell r="J649" t="str">
            <v>N/A</v>
          </cell>
          <cell r="K649">
            <v>17052</v>
          </cell>
          <cell r="L649">
            <v>0</v>
          </cell>
          <cell r="M649">
            <v>75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42000</v>
          </cell>
          <cell r="T649">
            <v>126</v>
          </cell>
          <cell r="U649">
            <v>0</v>
          </cell>
          <cell r="V649">
            <v>35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17288</v>
          </cell>
        </row>
        <row r="650">
          <cell r="A650" t="str">
            <v>Whirlpool Corporation</v>
          </cell>
          <cell r="B650">
            <v>37257</v>
          </cell>
          <cell r="C650">
            <v>38367</v>
          </cell>
          <cell r="D650">
            <v>38367</v>
          </cell>
          <cell r="E650" t="str">
            <v>N/A</v>
          </cell>
          <cell r="F650" t="str">
            <v>N/A</v>
          </cell>
          <cell r="G650">
            <v>31000</v>
          </cell>
          <cell r="H650">
            <v>31000</v>
          </cell>
          <cell r="I650" t="str">
            <v>N/A</v>
          </cell>
          <cell r="J650" t="str">
            <v>N/A</v>
          </cell>
          <cell r="K650">
            <v>12586</v>
          </cell>
          <cell r="L650">
            <v>0</v>
          </cell>
          <cell r="M650">
            <v>75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31000</v>
          </cell>
          <cell r="T650">
            <v>93</v>
          </cell>
          <cell r="U650">
            <v>0</v>
          </cell>
          <cell r="V650">
            <v>35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12789</v>
          </cell>
        </row>
        <row r="651">
          <cell r="A651" t="str">
            <v>Whirlpool Corporation</v>
          </cell>
          <cell r="B651">
            <v>37288</v>
          </cell>
          <cell r="C651">
            <v>34783</v>
          </cell>
          <cell r="D651">
            <v>34783</v>
          </cell>
          <cell r="E651" t="str">
            <v>N/A</v>
          </cell>
          <cell r="F651" t="str">
            <v>N/A</v>
          </cell>
          <cell r="G651">
            <v>28000</v>
          </cell>
          <cell r="H651">
            <v>28000</v>
          </cell>
          <cell r="I651" t="str">
            <v>N/A</v>
          </cell>
          <cell r="J651" t="str">
            <v>N/A</v>
          </cell>
          <cell r="K651">
            <v>11368</v>
          </cell>
          <cell r="L651">
            <v>0</v>
          </cell>
          <cell r="M651">
            <v>75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28000</v>
          </cell>
          <cell r="T651">
            <v>-28</v>
          </cell>
          <cell r="U651">
            <v>0</v>
          </cell>
          <cell r="V651">
            <v>35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11450</v>
          </cell>
        </row>
        <row r="652">
          <cell r="A652" t="str">
            <v>Whirlpool Corporation</v>
          </cell>
          <cell r="B652">
            <v>37316</v>
          </cell>
          <cell r="C652">
            <v>32989</v>
          </cell>
          <cell r="D652">
            <v>32989</v>
          </cell>
          <cell r="E652" t="str">
            <v>N/A</v>
          </cell>
          <cell r="F652" t="str">
            <v>N/A</v>
          </cell>
          <cell r="G652">
            <v>31000</v>
          </cell>
          <cell r="H652">
            <v>31000</v>
          </cell>
          <cell r="I652" t="str">
            <v>N/A</v>
          </cell>
          <cell r="J652" t="str">
            <v>N/A</v>
          </cell>
          <cell r="K652">
            <v>12586</v>
          </cell>
          <cell r="L652">
            <v>0</v>
          </cell>
          <cell r="M652">
            <v>75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31000</v>
          </cell>
          <cell r="T652">
            <v>-31</v>
          </cell>
          <cell r="U652">
            <v>0</v>
          </cell>
          <cell r="V652">
            <v>35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12665</v>
          </cell>
        </row>
        <row r="653">
          <cell r="A653" t="str">
            <v>Whirlpool Corporation</v>
          </cell>
          <cell r="B653">
            <v>37347</v>
          </cell>
          <cell r="C653">
            <v>20323</v>
          </cell>
          <cell r="D653">
            <v>20323</v>
          </cell>
          <cell r="E653" t="str">
            <v>N/A</v>
          </cell>
          <cell r="F653" t="str">
            <v>N/A</v>
          </cell>
          <cell r="G653">
            <v>25000</v>
          </cell>
          <cell r="H653">
            <v>25000</v>
          </cell>
          <cell r="I653" t="str">
            <v>N/A</v>
          </cell>
          <cell r="J653" t="str">
            <v>N/A</v>
          </cell>
          <cell r="K653">
            <v>10150</v>
          </cell>
          <cell r="L653">
            <v>0</v>
          </cell>
          <cell r="M653">
            <v>75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25000</v>
          </cell>
          <cell r="T653">
            <v>-25</v>
          </cell>
          <cell r="U653">
            <v>0</v>
          </cell>
          <cell r="V653">
            <v>35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10235</v>
          </cell>
        </row>
        <row r="654">
          <cell r="A654" t="str">
            <v>Whirlpool Corporation</v>
          </cell>
          <cell r="B654">
            <v>37377</v>
          </cell>
          <cell r="C654">
            <v>15254</v>
          </cell>
          <cell r="D654">
            <v>15254</v>
          </cell>
          <cell r="E654" t="str">
            <v>N/A</v>
          </cell>
          <cell r="F654" t="str">
            <v>N/A</v>
          </cell>
          <cell r="G654">
            <v>20000</v>
          </cell>
          <cell r="H654">
            <v>20000</v>
          </cell>
          <cell r="I654" t="str">
            <v>N/A</v>
          </cell>
          <cell r="J654" t="str">
            <v>N/A</v>
          </cell>
          <cell r="K654">
            <v>8120</v>
          </cell>
          <cell r="L654">
            <v>0</v>
          </cell>
          <cell r="M654">
            <v>75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35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8230</v>
          </cell>
        </row>
        <row r="655">
          <cell r="A655" t="str">
            <v>Whirlpool Corporation</v>
          </cell>
          <cell r="B655">
            <v>37408</v>
          </cell>
          <cell r="C655">
            <v>13314</v>
          </cell>
          <cell r="D655">
            <v>13314</v>
          </cell>
          <cell r="E655" t="str">
            <v>N/A</v>
          </cell>
          <cell r="F655" t="str">
            <v>N/A</v>
          </cell>
          <cell r="G655">
            <v>20000</v>
          </cell>
          <cell r="H655">
            <v>20000</v>
          </cell>
          <cell r="I655" t="str">
            <v>N/A</v>
          </cell>
          <cell r="J655" t="str">
            <v>N/A</v>
          </cell>
          <cell r="K655">
            <v>8120</v>
          </cell>
          <cell r="L655">
            <v>0</v>
          </cell>
          <cell r="M655">
            <v>75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35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8230</v>
          </cell>
        </row>
        <row r="656">
          <cell r="A656" t="str">
            <v>Whirlpool Corporation</v>
          </cell>
          <cell r="B656">
            <v>37438</v>
          </cell>
          <cell r="C656">
            <v>13989</v>
          </cell>
          <cell r="D656">
            <v>13989</v>
          </cell>
          <cell r="E656" t="str">
            <v>N/A</v>
          </cell>
          <cell r="F656" t="str">
            <v>N/A</v>
          </cell>
          <cell r="G656">
            <v>20000</v>
          </cell>
          <cell r="H656">
            <v>20000</v>
          </cell>
          <cell r="I656" t="str">
            <v>N/A</v>
          </cell>
          <cell r="J656" t="str">
            <v>N/A</v>
          </cell>
          <cell r="K656">
            <v>8120</v>
          </cell>
          <cell r="L656">
            <v>0</v>
          </cell>
          <cell r="M656">
            <v>75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35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8230</v>
          </cell>
        </row>
        <row r="658">
          <cell r="A658" t="str">
            <v>Total Rate C</v>
          </cell>
          <cell r="C658">
            <v>4906259</v>
          </cell>
          <cell r="D658">
            <v>4906259</v>
          </cell>
          <cell r="E658" t="str">
            <v>N/A</v>
          </cell>
          <cell r="F658" t="str">
            <v>N/A</v>
          </cell>
          <cell r="G658">
            <v>4980211</v>
          </cell>
          <cell r="H658">
            <v>4980211</v>
          </cell>
          <cell r="I658" t="str">
            <v>N/A</v>
          </cell>
          <cell r="J658" t="str">
            <v>N/A</v>
          </cell>
          <cell r="K658">
            <v>1899870.060000001</v>
          </cell>
          <cell r="L658">
            <v>0</v>
          </cell>
          <cell r="M658">
            <v>32850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-10747.46</v>
          </cell>
          <cell r="S658">
            <v>3689684</v>
          </cell>
          <cell r="T658">
            <v>6464.42</v>
          </cell>
          <cell r="U658">
            <v>0</v>
          </cell>
          <cell r="V658">
            <v>15330</v>
          </cell>
          <cell r="W658">
            <v>458.78999999999996</v>
          </cell>
          <cell r="X658">
            <v>209711.56999999998</v>
          </cell>
          <cell r="Y658">
            <v>1717</v>
          </cell>
          <cell r="Z658">
            <v>19099.72</v>
          </cell>
          <cell r="AA658">
            <v>2153936.4099999992</v>
          </cell>
        </row>
        <row r="664">
          <cell r="A664" t="str">
            <v>Rate D</v>
          </cell>
        </row>
        <row r="665">
          <cell r="A665" t="str">
            <v>A K Steel Corporation</v>
          </cell>
          <cell r="B665">
            <v>37104</v>
          </cell>
          <cell r="C665">
            <v>201597</v>
          </cell>
          <cell r="D665">
            <v>175000</v>
          </cell>
          <cell r="E665">
            <v>26597</v>
          </cell>
          <cell r="F665">
            <v>0</v>
          </cell>
          <cell r="G665">
            <v>201000</v>
          </cell>
          <cell r="H665">
            <v>175000</v>
          </cell>
          <cell r="I665">
            <v>26000</v>
          </cell>
          <cell r="J665">
            <v>0</v>
          </cell>
          <cell r="K665">
            <v>21361</v>
          </cell>
          <cell r="L665">
            <v>0</v>
          </cell>
          <cell r="M665">
            <v>75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75</v>
          </cell>
          <cell r="W665">
            <v>3.75</v>
          </cell>
          <cell r="X665">
            <v>0</v>
          </cell>
          <cell r="Y665">
            <v>0</v>
          </cell>
          <cell r="Z665">
            <v>0</v>
          </cell>
          <cell r="AA665">
            <v>21514.75</v>
          </cell>
        </row>
        <row r="666">
          <cell r="A666" t="str">
            <v>A K Steel Corporation</v>
          </cell>
          <cell r="B666">
            <v>37135</v>
          </cell>
          <cell r="C666">
            <v>206932</v>
          </cell>
          <cell r="D666">
            <v>175000</v>
          </cell>
          <cell r="E666">
            <v>31932</v>
          </cell>
          <cell r="F666">
            <v>0</v>
          </cell>
          <cell r="G666">
            <v>210000</v>
          </cell>
          <cell r="H666">
            <v>175000</v>
          </cell>
          <cell r="I666">
            <v>35000</v>
          </cell>
          <cell r="J666">
            <v>0</v>
          </cell>
          <cell r="K666">
            <v>21910</v>
          </cell>
          <cell r="L666">
            <v>0</v>
          </cell>
          <cell r="M666">
            <v>75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75</v>
          </cell>
          <cell r="W666">
            <v>3.75</v>
          </cell>
          <cell r="X666">
            <v>0</v>
          </cell>
          <cell r="Y666">
            <v>0</v>
          </cell>
          <cell r="Z666">
            <v>0</v>
          </cell>
          <cell r="AA666">
            <v>22063.75</v>
          </cell>
        </row>
        <row r="667">
          <cell r="A667" t="str">
            <v>A K Steel Corporation</v>
          </cell>
          <cell r="B667">
            <v>37165</v>
          </cell>
          <cell r="C667">
            <v>220888</v>
          </cell>
          <cell r="D667">
            <v>175000</v>
          </cell>
          <cell r="E667">
            <v>45888</v>
          </cell>
          <cell r="F667">
            <v>0</v>
          </cell>
          <cell r="G667">
            <v>227000</v>
          </cell>
          <cell r="H667">
            <v>175000</v>
          </cell>
          <cell r="I667">
            <v>52000</v>
          </cell>
          <cell r="J667">
            <v>0</v>
          </cell>
          <cell r="K667">
            <v>22947</v>
          </cell>
          <cell r="L667">
            <v>0</v>
          </cell>
          <cell r="M667">
            <v>75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75</v>
          </cell>
          <cell r="W667">
            <v>3.75</v>
          </cell>
          <cell r="X667">
            <v>0</v>
          </cell>
          <cell r="Y667">
            <v>0</v>
          </cell>
          <cell r="Z667">
            <v>0</v>
          </cell>
          <cell r="AA667">
            <v>23100.75</v>
          </cell>
        </row>
        <row r="668">
          <cell r="A668" t="str">
            <v>A K Steel Corporation</v>
          </cell>
          <cell r="B668">
            <v>37196</v>
          </cell>
          <cell r="C668">
            <v>212742</v>
          </cell>
          <cell r="D668">
            <v>175000</v>
          </cell>
          <cell r="E668">
            <v>37742</v>
          </cell>
          <cell r="F668">
            <v>0</v>
          </cell>
          <cell r="G668">
            <v>210000</v>
          </cell>
          <cell r="H668">
            <v>175000</v>
          </cell>
          <cell r="I668">
            <v>35000</v>
          </cell>
          <cell r="J668">
            <v>0</v>
          </cell>
          <cell r="K668">
            <v>21910</v>
          </cell>
          <cell r="L668">
            <v>0</v>
          </cell>
          <cell r="M668">
            <v>75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75</v>
          </cell>
          <cell r="W668">
            <v>3.75</v>
          </cell>
          <cell r="X668">
            <v>0</v>
          </cell>
          <cell r="Y668">
            <v>0</v>
          </cell>
          <cell r="Z668">
            <v>0</v>
          </cell>
          <cell r="AA668">
            <v>22063.75</v>
          </cell>
        </row>
        <row r="669">
          <cell r="A669" t="str">
            <v>A K Steel Corporation</v>
          </cell>
          <cell r="B669">
            <v>37226</v>
          </cell>
          <cell r="C669">
            <v>266953</v>
          </cell>
          <cell r="D669">
            <v>175000</v>
          </cell>
          <cell r="E669">
            <v>91953</v>
          </cell>
          <cell r="F669">
            <v>0</v>
          </cell>
          <cell r="G669">
            <v>266000</v>
          </cell>
          <cell r="H669">
            <v>175000</v>
          </cell>
          <cell r="I669">
            <v>91000</v>
          </cell>
          <cell r="J669">
            <v>0</v>
          </cell>
          <cell r="K669">
            <v>25326</v>
          </cell>
          <cell r="L669">
            <v>0</v>
          </cell>
          <cell r="M669">
            <v>75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75</v>
          </cell>
          <cell r="W669">
            <v>3.75</v>
          </cell>
          <cell r="X669">
            <v>22725.55</v>
          </cell>
          <cell r="Y669">
            <v>0</v>
          </cell>
          <cell r="Z669">
            <v>0</v>
          </cell>
          <cell r="AA669">
            <v>48205.3</v>
          </cell>
        </row>
        <row r="670">
          <cell r="A670" t="str">
            <v>A K Steel Corporation</v>
          </cell>
          <cell r="B670">
            <v>37257</v>
          </cell>
          <cell r="C670">
            <v>260865</v>
          </cell>
          <cell r="D670">
            <v>175000</v>
          </cell>
          <cell r="E670">
            <v>85865</v>
          </cell>
          <cell r="F670">
            <v>0</v>
          </cell>
          <cell r="G670">
            <v>284700</v>
          </cell>
          <cell r="H670">
            <v>175000</v>
          </cell>
          <cell r="I670">
            <v>109700</v>
          </cell>
          <cell r="J670">
            <v>0</v>
          </cell>
          <cell r="K670">
            <v>26466.7</v>
          </cell>
          <cell r="L670">
            <v>0</v>
          </cell>
          <cell r="M670">
            <v>75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75</v>
          </cell>
          <cell r="W670">
            <v>3.75</v>
          </cell>
          <cell r="X670">
            <v>0</v>
          </cell>
          <cell r="Y670">
            <v>0</v>
          </cell>
          <cell r="Z670">
            <v>0</v>
          </cell>
          <cell r="AA670">
            <v>26620.45</v>
          </cell>
        </row>
        <row r="671">
          <cell r="A671" t="str">
            <v>A K Steel Corporation</v>
          </cell>
          <cell r="B671">
            <v>37288</v>
          </cell>
          <cell r="C671">
            <v>261337</v>
          </cell>
          <cell r="D671">
            <v>175000</v>
          </cell>
          <cell r="E671">
            <v>86337</v>
          </cell>
          <cell r="F671">
            <v>0</v>
          </cell>
          <cell r="G671">
            <v>251550</v>
          </cell>
          <cell r="H671">
            <v>175000</v>
          </cell>
          <cell r="I671">
            <v>76550</v>
          </cell>
          <cell r="J671">
            <v>0</v>
          </cell>
          <cell r="K671">
            <v>24444.799999999999</v>
          </cell>
          <cell r="L671">
            <v>0</v>
          </cell>
          <cell r="M671">
            <v>75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251550</v>
          </cell>
          <cell r="T671">
            <v>-251.8</v>
          </cell>
          <cell r="U671">
            <v>0</v>
          </cell>
          <cell r="V671">
            <v>75</v>
          </cell>
          <cell r="W671">
            <v>3.75</v>
          </cell>
          <cell r="X671">
            <v>0</v>
          </cell>
          <cell r="Y671">
            <v>0</v>
          </cell>
          <cell r="Z671">
            <v>0</v>
          </cell>
          <cell r="AA671">
            <v>24346.75</v>
          </cell>
        </row>
        <row r="672">
          <cell r="A672" t="str">
            <v>A K Steel Corporation</v>
          </cell>
          <cell r="B672">
            <v>37316</v>
          </cell>
          <cell r="C672">
            <v>272400</v>
          </cell>
          <cell r="D672">
            <v>175000</v>
          </cell>
          <cell r="E672">
            <v>97400</v>
          </cell>
          <cell r="F672">
            <v>0</v>
          </cell>
          <cell r="G672">
            <v>288200</v>
          </cell>
          <cell r="H672">
            <v>175000</v>
          </cell>
          <cell r="I672">
            <v>113200</v>
          </cell>
          <cell r="J672">
            <v>0</v>
          </cell>
          <cell r="K672">
            <v>26680.2</v>
          </cell>
          <cell r="L672">
            <v>0</v>
          </cell>
          <cell r="M672">
            <v>75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288200</v>
          </cell>
          <cell r="T672">
            <v>-288.2</v>
          </cell>
          <cell r="U672">
            <v>0</v>
          </cell>
          <cell r="V672">
            <v>75</v>
          </cell>
          <cell r="W672">
            <v>3.75</v>
          </cell>
          <cell r="X672">
            <v>0</v>
          </cell>
          <cell r="Y672">
            <v>0</v>
          </cell>
          <cell r="Z672">
            <v>0</v>
          </cell>
          <cell r="AA672">
            <v>26545.75</v>
          </cell>
        </row>
        <row r="673">
          <cell r="A673" t="str">
            <v>A K Steel Corporation</v>
          </cell>
          <cell r="B673">
            <v>37347</v>
          </cell>
          <cell r="C673">
            <v>235909</v>
          </cell>
          <cell r="D673">
            <v>175000</v>
          </cell>
          <cell r="E673">
            <v>60909</v>
          </cell>
          <cell r="F673">
            <v>0</v>
          </cell>
          <cell r="G673">
            <v>238955</v>
          </cell>
          <cell r="H673">
            <v>175000</v>
          </cell>
          <cell r="I673">
            <v>63955</v>
          </cell>
          <cell r="J673">
            <v>0</v>
          </cell>
          <cell r="K673">
            <v>23676.26</v>
          </cell>
          <cell r="L673">
            <v>0</v>
          </cell>
          <cell r="M673">
            <v>75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238955</v>
          </cell>
          <cell r="T673">
            <v>-238.96</v>
          </cell>
          <cell r="U673">
            <v>0</v>
          </cell>
          <cell r="V673">
            <v>75</v>
          </cell>
          <cell r="W673">
            <v>3.75</v>
          </cell>
          <cell r="X673">
            <v>0</v>
          </cell>
          <cell r="Y673">
            <v>0</v>
          </cell>
          <cell r="Z673">
            <v>0</v>
          </cell>
          <cell r="AA673">
            <v>23591.05</v>
          </cell>
        </row>
        <row r="674">
          <cell r="A674" t="str">
            <v>A K Steel Corporation</v>
          </cell>
          <cell r="B674">
            <v>37377</v>
          </cell>
          <cell r="C674">
            <v>236667</v>
          </cell>
          <cell r="D674">
            <v>175000</v>
          </cell>
          <cell r="E674">
            <v>61667</v>
          </cell>
          <cell r="F674">
            <v>0</v>
          </cell>
          <cell r="G674">
            <v>243360</v>
          </cell>
          <cell r="H674">
            <v>175000</v>
          </cell>
          <cell r="I674">
            <v>68360</v>
          </cell>
          <cell r="J674">
            <v>0</v>
          </cell>
          <cell r="K674">
            <v>23944.959999999999</v>
          </cell>
          <cell r="L674">
            <v>0</v>
          </cell>
          <cell r="M674">
            <v>75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75</v>
          </cell>
          <cell r="W674">
            <v>3.75</v>
          </cell>
          <cell r="X674">
            <v>0</v>
          </cell>
          <cell r="Y674">
            <v>0</v>
          </cell>
          <cell r="Z674">
            <v>0</v>
          </cell>
          <cell r="AA674">
            <v>24098.71</v>
          </cell>
        </row>
        <row r="675">
          <cell r="A675" t="str">
            <v>A K Steel Corporation</v>
          </cell>
          <cell r="B675">
            <v>37408</v>
          </cell>
          <cell r="C675">
            <v>216446</v>
          </cell>
          <cell r="D675">
            <v>175000</v>
          </cell>
          <cell r="E675">
            <v>41446</v>
          </cell>
          <cell r="F675">
            <v>0</v>
          </cell>
          <cell r="G675">
            <v>213200</v>
          </cell>
          <cell r="H675">
            <v>175000</v>
          </cell>
          <cell r="I675">
            <v>38200</v>
          </cell>
          <cell r="J675">
            <v>0</v>
          </cell>
          <cell r="K675">
            <v>22105.200000000001</v>
          </cell>
          <cell r="L675">
            <v>0</v>
          </cell>
          <cell r="M675">
            <v>75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75</v>
          </cell>
          <cell r="W675">
            <v>3.75</v>
          </cell>
          <cell r="X675">
            <v>0</v>
          </cell>
          <cell r="Y675">
            <v>0</v>
          </cell>
          <cell r="Z675">
            <v>0</v>
          </cell>
          <cell r="AA675">
            <v>22258.95</v>
          </cell>
        </row>
        <row r="676">
          <cell r="A676" t="str">
            <v>A K Steel Corporation</v>
          </cell>
          <cell r="B676">
            <v>37438</v>
          </cell>
          <cell r="C676">
            <v>200388</v>
          </cell>
          <cell r="D676">
            <v>175000</v>
          </cell>
          <cell r="E676">
            <v>25388</v>
          </cell>
          <cell r="F676">
            <v>0</v>
          </cell>
          <cell r="G676">
            <v>211630</v>
          </cell>
          <cell r="H676">
            <v>175000</v>
          </cell>
          <cell r="I676">
            <v>36630</v>
          </cell>
          <cell r="J676">
            <v>0</v>
          </cell>
          <cell r="K676">
            <v>22009.43</v>
          </cell>
          <cell r="L676">
            <v>0</v>
          </cell>
          <cell r="M676">
            <v>75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75</v>
          </cell>
          <cell r="W676">
            <v>3.75</v>
          </cell>
          <cell r="X676">
            <v>0</v>
          </cell>
          <cell r="Y676">
            <v>0</v>
          </cell>
          <cell r="Z676">
            <v>0</v>
          </cell>
          <cell r="AA676">
            <v>22163.18</v>
          </cell>
        </row>
        <row r="677">
          <cell r="A677" t="str">
            <v>Aluminum Company of America</v>
          </cell>
          <cell r="B677">
            <v>37104</v>
          </cell>
          <cell r="C677">
            <v>270862</v>
          </cell>
          <cell r="D677">
            <v>175000</v>
          </cell>
          <cell r="E677">
            <v>95862</v>
          </cell>
          <cell r="F677">
            <v>0</v>
          </cell>
          <cell r="G677">
            <v>277280</v>
          </cell>
          <cell r="H677">
            <v>175000</v>
          </cell>
          <cell r="I677">
            <v>102280</v>
          </cell>
          <cell r="J677">
            <v>0</v>
          </cell>
          <cell r="K677">
            <v>26014.080000000002</v>
          </cell>
          <cell r="L677">
            <v>0</v>
          </cell>
          <cell r="M677">
            <v>75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1797</v>
          </cell>
          <cell r="V677">
            <v>75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27961.08</v>
          </cell>
        </row>
        <row r="678">
          <cell r="A678" t="str">
            <v>Aluminum Company of America</v>
          </cell>
          <cell r="B678">
            <v>37135</v>
          </cell>
          <cell r="C678">
            <v>290137</v>
          </cell>
          <cell r="D678">
            <v>175000</v>
          </cell>
          <cell r="E678">
            <v>115137</v>
          </cell>
          <cell r="F678">
            <v>0</v>
          </cell>
          <cell r="G678">
            <v>293235</v>
          </cell>
          <cell r="H678">
            <v>175000</v>
          </cell>
          <cell r="I678">
            <v>118235</v>
          </cell>
          <cell r="J678">
            <v>0</v>
          </cell>
          <cell r="K678">
            <v>26987.33</v>
          </cell>
          <cell r="L678">
            <v>0</v>
          </cell>
          <cell r="M678">
            <v>75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1797</v>
          </cell>
          <cell r="V678">
            <v>75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28934.33</v>
          </cell>
        </row>
        <row r="679">
          <cell r="A679" t="str">
            <v>Aluminum Company of America</v>
          </cell>
          <cell r="B679">
            <v>37165</v>
          </cell>
          <cell r="C679">
            <v>331153</v>
          </cell>
          <cell r="D679">
            <v>175000</v>
          </cell>
          <cell r="E679">
            <v>156153</v>
          </cell>
          <cell r="F679">
            <v>0</v>
          </cell>
          <cell r="G679">
            <v>321640</v>
          </cell>
          <cell r="H679">
            <v>175000</v>
          </cell>
          <cell r="I679">
            <v>146640</v>
          </cell>
          <cell r="J679">
            <v>0</v>
          </cell>
          <cell r="K679">
            <v>28720.04</v>
          </cell>
          <cell r="L679">
            <v>0</v>
          </cell>
          <cell r="M679">
            <v>75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1797</v>
          </cell>
          <cell r="V679">
            <v>75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30667.040000000001</v>
          </cell>
        </row>
        <row r="680">
          <cell r="A680" t="str">
            <v>Aluminum Company of America</v>
          </cell>
          <cell r="B680">
            <v>37196</v>
          </cell>
          <cell r="C680">
            <v>327811</v>
          </cell>
          <cell r="D680">
            <v>175000</v>
          </cell>
          <cell r="E680">
            <v>152811</v>
          </cell>
          <cell r="F680">
            <v>0</v>
          </cell>
          <cell r="G680">
            <v>347930</v>
          </cell>
          <cell r="H680">
            <v>175000</v>
          </cell>
          <cell r="I680">
            <v>172930</v>
          </cell>
          <cell r="J680">
            <v>0</v>
          </cell>
          <cell r="K680">
            <v>30323.73</v>
          </cell>
          <cell r="L680">
            <v>0</v>
          </cell>
          <cell r="M680">
            <v>75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1797</v>
          </cell>
          <cell r="V680">
            <v>75</v>
          </cell>
          <cell r="W680">
            <v>0</v>
          </cell>
          <cell r="X680">
            <v>76141.789999999994</v>
          </cell>
          <cell r="Y680">
            <v>0</v>
          </cell>
          <cell r="Z680">
            <v>0</v>
          </cell>
          <cell r="AA680">
            <v>108412.52</v>
          </cell>
        </row>
        <row r="681">
          <cell r="A681" t="str">
            <v>Aluminum Company of America</v>
          </cell>
          <cell r="B681">
            <v>37226</v>
          </cell>
          <cell r="C681">
            <v>411113</v>
          </cell>
          <cell r="D681">
            <v>175000</v>
          </cell>
          <cell r="E681">
            <v>175000</v>
          </cell>
          <cell r="F681">
            <v>61113</v>
          </cell>
          <cell r="G681">
            <v>411000</v>
          </cell>
          <cell r="H681">
            <v>175000</v>
          </cell>
          <cell r="I681">
            <v>175000</v>
          </cell>
          <cell r="J681">
            <v>61000</v>
          </cell>
          <cell r="K681">
            <v>32829</v>
          </cell>
          <cell r="L681">
            <v>0</v>
          </cell>
          <cell r="M681">
            <v>75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1797</v>
          </cell>
          <cell r="V681">
            <v>75</v>
          </cell>
          <cell r="W681">
            <v>0</v>
          </cell>
          <cell r="X681">
            <v>76140.789999999994</v>
          </cell>
          <cell r="Y681">
            <v>0</v>
          </cell>
          <cell r="Z681">
            <v>0</v>
          </cell>
          <cell r="AA681">
            <v>110916.79</v>
          </cell>
        </row>
        <row r="682">
          <cell r="A682" t="str">
            <v>Aluminum Company of America</v>
          </cell>
          <cell r="B682">
            <v>37257</v>
          </cell>
          <cell r="C682">
            <v>451290</v>
          </cell>
          <cell r="D682">
            <v>175000</v>
          </cell>
          <cell r="E682">
            <v>175000</v>
          </cell>
          <cell r="F682">
            <v>101290</v>
          </cell>
          <cell r="G682">
            <v>499000</v>
          </cell>
          <cell r="H682">
            <v>175000</v>
          </cell>
          <cell r="I682">
            <v>175000</v>
          </cell>
          <cell r="J682">
            <v>149000</v>
          </cell>
          <cell r="K682">
            <v>36261</v>
          </cell>
          <cell r="L682">
            <v>0</v>
          </cell>
          <cell r="M682">
            <v>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1797</v>
          </cell>
          <cell r="V682">
            <v>75</v>
          </cell>
          <cell r="W682">
            <v>0</v>
          </cell>
          <cell r="X682">
            <v>76140.789999999994</v>
          </cell>
          <cell r="Y682">
            <v>0</v>
          </cell>
          <cell r="Z682">
            <v>0</v>
          </cell>
          <cell r="AA682">
            <v>114348.79</v>
          </cell>
        </row>
        <row r="683">
          <cell r="A683" t="str">
            <v>Aluminum Company of America</v>
          </cell>
          <cell r="B683">
            <v>37288</v>
          </cell>
          <cell r="C683">
            <v>279463</v>
          </cell>
          <cell r="D683">
            <v>175000</v>
          </cell>
          <cell r="E683">
            <v>104463</v>
          </cell>
          <cell r="F683">
            <v>0</v>
          </cell>
          <cell r="G683">
            <v>256000</v>
          </cell>
          <cell r="H683">
            <v>175000</v>
          </cell>
          <cell r="I683">
            <v>81000</v>
          </cell>
          <cell r="J683">
            <v>0</v>
          </cell>
          <cell r="K683">
            <v>24715.69</v>
          </cell>
          <cell r="L683">
            <v>0</v>
          </cell>
          <cell r="M683">
            <v>75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256000</v>
          </cell>
          <cell r="T683">
            <v>-255.91000000000003</v>
          </cell>
          <cell r="U683">
            <v>1797</v>
          </cell>
          <cell r="V683">
            <v>75</v>
          </cell>
          <cell r="W683">
            <v>0</v>
          </cell>
          <cell r="X683">
            <v>76140.84</v>
          </cell>
          <cell r="Y683">
            <v>0</v>
          </cell>
          <cell r="Z683">
            <v>0</v>
          </cell>
          <cell r="AA683">
            <v>102547.62</v>
          </cell>
        </row>
        <row r="684">
          <cell r="A684" t="str">
            <v>Aluminum Company of America</v>
          </cell>
          <cell r="B684">
            <v>37316</v>
          </cell>
          <cell r="C684">
            <v>292490</v>
          </cell>
          <cell r="D684">
            <v>175000</v>
          </cell>
          <cell r="E684">
            <v>117490</v>
          </cell>
          <cell r="F684">
            <v>0</v>
          </cell>
          <cell r="G684">
            <v>295900</v>
          </cell>
          <cell r="H684">
            <v>175000</v>
          </cell>
          <cell r="I684">
            <v>120900</v>
          </cell>
          <cell r="J684">
            <v>0</v>
          </cell>
          <cell r="K684">
            <v>27149.9</v>
          </cell>
          <cell r="L684">
            <v>0</v>
          </cell>
          <cell r="M684">
            <v>75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295900</v>
          </cell>
          <cell r="T684">
            <v>-295.89999999999998</v>
          </cell>
          <cell r="U684">
            <v>1797</v>
          </cell>
          <cell r="V684">
            <v>75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28801</v>
          </cell>
        </row>
        <row r="685">
          <cell r="A685" t="str">
            <v>Aluminum Company of America</v>
          </cell>
          <cell r="B685">
            <v>37347</v>
          </cell>
          <cell r="C685">
            <v>253563</v>
          </cell>
          <cell r="D685">
            <v>175000</v>
          </cell>
          <cell r="E685">
            <v>78563</v>
          </cell>
          <cell r="F685">
            <v>0</v>
          </cell>
          <cell r="G685">
            <v>263000</v>
          </cell>
          <cell r="H685">
            <v>175000</v>
          </cell>
          <cell r="I685">
            <v>88000</v>
          </cell>
          <cell r="J685">
            <v>0</v>
          </cell>
          <cell r="K685">
            <v>25143</v>
          </cell>
          <cell r="L685">
            <v>0</v>
          </cell>
          <cell r="M685">
            <v>75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263000</v>
          </cell>
          <cell r="T685">
            <v>-263</v>
          </cell>
          <cell r="U685">
            <v>1797</v>
          </cell>
          <cell r="V685">
            <v>75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26827</v>
          </cell>
        </row>
        <row r="686">
          <cell r="A686" t="str">
            <v>Aluminum Company of America</v>
          </cell>
          <cell r="B686">
            <v>37377</v>
          </cell>
          <cell r="C686">
            <v>244394</v>
          </cell>
          <cell r="D686">
            <v>175000</v>
          </cell>
          <cell r="E686">
            <v>69394</v>
          </cell>
          <cell r="F686">
            <v>0</v>
          </cell>
          <cell r="G686">
            <v>248800</v>
          </cell>
          <cell r="H686">
            <v>175000</v>
          </cell>
          <cell r="I686">
            <v>73800</v>
          </cell>
          <cell r="J686">
            <v>0</v>
          </cell>
          <cell r="K686">
            <v>24276.799999999999</v>
          </cell>
          <cell r="L686">
            <v>0</v>
          </cell>
          <cell r="M686">
            <v>75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1797</v>
          </cell>
          <cell r="V686">
            <v>75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26223.8</v>
          </cell>
        </row>
        <row r="687">
          <cell r="A687" t="str">
            <v>Aluminum Company of America</v>
          </cell>
          <cell r="B687">
            <v>37408</v>
          </cell>
          <cell r="C687">
            <v>228344</v>
          </cell>
          <cell r="D687">
            <v>175000</v>
          </cell>
          <cell r="E687">
            <v>53344</v>
          </cell>
          <cell r="F687">
            <v>0</v>
          </cell>
          <cell r="G687">
            <v>226000</v>
          </cell>
          <cell r="H687">
            <v>175000</v>
          </cell>
          <cell r="I687">
            <v>51000</v>
          </cell>
          <cell r="J687">
            <v>0</v>
          </cell>
          <cell r="K687">
            <v>22886</v>
          </cell>
          <cell r="L687">
            <v>0</v>
          </cell>
          <cell r="M687">
            <v>75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1797</v>
          </cell>
          <cell r="V687">
            <v>75</v>
          </cell>
          <cell r="W687">
            <v>0</v>
          </cell>
          <cell r="X687">
            <v>15595.69</v>
          </cell>
          <cell r="Y687">
            <v>0</v>
          </cell>
          <cell r="Z687">
            <v>0</v>
          </cell>
          <cell r="AA687">
            <v>40428.69</v>
          </cell>
        </row>
        <row r="688">
          <cell r="A688" t="str">
            <v>Aluminum Company of America</v>
          </cell>
          <cell r="B688">
            <v>37438</v>
          </cell>
          <cell r="C688">
            <v>229223</v>
          </cell>
          <cell r="D688">
            <v>175000</v>
          </cell>
          <cell r="E688">
            <v>54223</v>
          </cell>
          <cell r="F688">
            <v>0</v>
          </cell>
          <cell r="G688">
            <v>233200</v>
          </cell>
          <cell r="H688">
            <v>175000</v>
          </cell>
          <cell r="I688">
            <v>58200</v>
          </cell>
          <cell r="J688">
            <v>0</v>
          </cell>
          <cell r="K688">
            <v>23325.200000000001</v>
          </cell>
          <cell r="L688">
            <v>0</v>
          </cell>
          <cell r="M688">
            <v>75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1797</v>
          </cell>
          <cell r="V688">
            <v>75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25272.2</v>
          </cell>
        </row>
        <row r="689">
          <cell r="A689" t="str">
            <v>GE</v>
          </cell>
          <cell r="B689">
            <v>37104</v>
          </cell>
          <cell r="C689">
            <v>389729</v>
          </cell>
          <cell r="D689">
            <v>175000</v>
          </cell>
          <cell r="E689">
            <v>175000</v>
          </cell>
          <cell r="F689">
            <v>39729</v>
          </cell>
          <cell r="G689">
            <v>399993</v>
          </cell>
          <cell r="H689">
            <v>175000</v>
          </cell>
          <cell r="I689">
            <v>175000</v>
          </cell>
          <cell r="J689">
            <v>49993</v>
          </cell>
          <cell r="K689">
            <v>32399.39</v>
          </cell>
          <cell r="L689">
            <v>0</v>
          </cell>
          <cell r="M689">
            <v>75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3170</v>
          </cell>
          <cell r="V689">
            <v>75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35719.39</v>
          </cell>
        </row>
        <row r="690">
          <cell r="A690" t="str">
            <v>GE</v>
          </cell>
          <cell r="B690">
            <v>37135</v>
          </cell>
          <cell r="C690">
            <v>346077</v>
          </cell>
          <cell r="D690">
            <v>175000</v>
          </cell>
          <cell r="E690">
            <v>171077</v>
          </cell>
          <cell r="F690">
            <v>0</v>
          </cell>
          <cell r="G690">
            <v>399990</v>
          </cell>
          <cell r="H690">
            <v>175000</v>
          </cell>
          <cell r="I690">
            <v>175000</v>
          </cell>
          <cell r="J690">
            <v>49990</v>
          </cell>
          <cell r="K690">
            <v>32399.61</v>
          </cell>
          <cell r="L690">
            <v>0</v>
          </cell>
          <cell r="M690">
            <v>75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6390</v>
          </cell>
          <cell r="V690">
            <v>75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38939.61</v>
          </cell>
        </row>
        <row r="691">
          <cell r="A691" t="str">
            <v>GE</v>
          </cell>
          <cell r="B691">
            <v>37165</v>
          </cell>
          <cell r="C691">
            <v>453627</v>
          </cell>
          <cell r="D691">
            <v>175000</v>
          </cell>
          <cell r="E691">
            <v>175000</v>
          </cell>
          <cell r="F691">
            <v>103627</v>
          </cell>
          <cell r="G691">
            <v>297209</v>
          </cell>
          <cell r="H691">
            <v>175000</v>
          </cell>
          <cell r="I691">
            <v>122209</v>
          </cell>
          <cell r="J691">
            <v>0</v>
          </cell>
          <cell r="K691">
            <v>27229.75</v>
          </cell>
          <cell r="L691">
            <v>0</v>
          </cell>
          <cell r="M691">
            <v>75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3240</v>
          </cell>
          <cell r="V691">
            <v>75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30619.75</v>
          </cell>
        </row>
        <row r="692">
          <cell r="A692" t="str">
            <v>GE</v>
          </cell>
          <cell r="B692">
            <v>37196</v>
          </cell>
          <cell r="C692">
            <v>489550</v>
          </cell>
          <cell r="D692">
            <v>175000</v>
          </cell>
          <cell r="E692">
            <v>175000</v>
          </cell>
          <cell r="F692">
            <v>139550</v>
          </cell>
          <cell r="G692">
            <v>493000</v>
          </cell>
          <cell r="H692">
            <v>175000</v>
          </cell>
          <cell r="I692">
            <v>175000</v>
          </cell>
          <cell r="J692">
            <v>143000</v>
          </cell>
          <cell r="K692">
            <v>36027</v>
          </cell>
          <cell r="L692">
            <v>0</v>
          </cell>
          <cell r="M692">
            <v>75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2995</v>
          </cell>
          <cell r="V692">
            <v>75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39172</v>
          </cell>
        </row>
        <row r="693">
          <cell r="A693" t="str">
            <v>GE</v>
          </cell>
          <cell r="B693">
            <v>37226</v>
          </cell>
          <cell r="C693">
            <v>566250</v>
          </cell>
          <cell r="D693">
            <v>175000</v>
          </cell>
          <cell r="E693">
            <v>175000</v>
          </cell>
          <cell r="F693">
            <v>216250</v>
          </cell>
          <cell r="G693">
            <v>579987</v>
          </cell>
          <cell r="H693">
            <v>175000</v>
          </cell>
          <cell r="I693">
            <v>175000</v>
          </cell>
          <cell r="J693">
            <v>229987</v>
          </cell>
          <cell r="K693">
            <v>39419.49</v>
          </cell>
          <cell r="L693">
            <v>0</v>
          </cell>
          <cell r="M693">
            <v>75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2995</v>
          </cell>
          <cell r="V693">
            <v>75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42564.49</v>
          </cell>
        </row>
        <row r="694">
          <cell r="A694" t="str">
            <v>GE</v>
          </cell>
          <cell r="B694">
            <v>37257</v>
          </cell>
          <cell r="C694">
            <v>593027</v>
          </cell>
          <cell r="D694">
            <v>175000</v>
          </cell>
          <cell r="E694">
            <v>175000</v>
          </cell>
          <cell r="F694">
            <v>243027</v>
          </cell>
          <cell r="G694">
            <v>609487</v>
          </cell>
          <cell r="H694">
            <v>175000</v>
          </cell>
          <cell r="I694">
            <v>175000</v>
          </cell>
          <cell r="J694">
            <v>259487</v>
          </cell>
          <cell r="K694">
            <v>40569.99</v>
          </cell>
          <cell r="L694">
            <v>0</v>
          </cell>
          <cell r="M694">
            <v>75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2995</v>
          </cell>
          <cell r="V694">
            <v>75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43714.99</v>
          </cell>
        </row>
        <row r="695">
          <cell r="A695" t="str">
            <v>GE</v>
          </cell>
          <cell r="B695">
            <v>37288</v>
          </cell>
          <cell r="C695">
            <v>489335</v>
          </cell>
          <cell r="D695">
            <v>175000</v>
          </cell>
          <cell r="E695">
            <v>175000</v>
          </cell>
          <cell r="F695">
            <v>139335</v>
          </cell>
          <cell r="G695">
            <v>524992</v>
          </cell>
          <cell r="H695">
            <v>175000</v>
          </cell>
          <cell r="I695">
            <v>175000</v>
          </cell>
          <cell r="J695">
            <v>174992</v>
          </cell>
          <cell r="K695">
            <v>37274.69</v>
          </cell>
          <cell r="L695">
            <v>0</v>
          </cell>
          <cell r="M695">
            <v>75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524992</v>
          </cell>
          <cell r="T695">
            <v>-524.99</v>
          </cell>
          <cell r="U695">
            <v>2995</v>
          </cell>
          <cell r="V695">
            <v>75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39894.699999999997</v>
          </cell>
        </row>
        <row r="696">
          <cell r="A696" t="str">
            <v>GE</v>
          </cell>
          <cell r="B696">
            <v>37316</v>
          </cell>
          <cell r="C696">
            <v>406663</v>
          </cell>
          <cell r="D696">
            <v>175000</v>
          </cell>
          <cell r="E696">
            <v>175000</v>
          </cell>
          <cell r="F696">
            <v>56663</v>
          </cell>
          <cell r="G696">
            <v>389987</v>
          </cell>
          <cell r="H696">
            <v>175000</v>
          </cell>
          <cell r="I696">
            <v>175000</v>
          </cell>
          <cell r="J696">
            <v>39987</v>
          </cell>
          <cell r="K696">
            <v>32009.49</v>
          </cell>
          <cell r="L696">
            <v>0</v>
          </cell>
          <cell r="M696">
            <v>75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389987</v>
          </cell>
          <cell r="T696">
            <v>-389.99</v>
          </cell>
          <cell r="U696">
            <v>2995</v>
          </cell>
          <cell r="V696">
            <v>75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34764.5</v>
          </cell>
        </row>
        <row r="697">
          <cell r="A697" t="str">
            <v>GE</v>
          </cell>
          <cell r="B697">
            <v>37347</v>
          </cell>
          <cell r="C697">
            <v>435765</v>
          </cell>
          <cell r="D697">
            <v>175000</v>
          </cell>
          <cell r="E697">
            <v>175000</v>
          </cell>
          <cell r="F697">
            <v>85765</v>
          </cell>
          <cell r="G697">
            <v>441000</v>
          </cell>
          <cell r="H697">
            <v>175000</v>
          </cell>
          <cell r="I697">
            <v>175000</v>
          </cell>
          <cell r="J697">
            <v>91000</v>
          </cell>
          <cell r="K697">
            <v>33999</v>
          </cell>
          <cell r="L697">
            <v>0</v>
          </cell>
          <cell r="M697">
            <v>75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441000</v>
          </cell>
          <cell r="T697">
            <v>-441</v>
          </cell>
          <cell r="U697">
            <v>2995</v>
          </cell>
          <cell r="V697">
            <v>75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36703</v>
          </cell>
        </row>
        <row r="698">
          <cell r="A698" t="str">
            <v>GE</v>
          </cell>
          <cell r="B698">
            <v>37377</v>
          </cell>
          <cell r="C698">
            <v>448313</v>
          </cell>
          <cell r="D698">
            <v>175000</v>
          </cell>
          <cell r="E698">
            <v>175000</v>
          </cell>
          <cell r="F698">
            <v>98313</v>
          </cell>
          <cell r="G698">
            <v>468000</v>
          </cell>
          <cell r="H698">
            <v>175000</v>
          </cell>
          <cell r="I698">
            <v>175000</v>
          </cell>
          <cell r="J698">
            <v>118000</v>
          </cell>
          <cell r="K698">
            <v>35052</v>
          </cell>
          <cell r="L698">
            <v>0</v>
          </cell>
          <cell r="M698">
            <v>75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2995</v>
          </cell>
          <cell r="V698">
            <v>75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38197</v>
          </cell>
        </row>
        <row r="699">
          <cell r="A699" t="str">
            <v>GE</v>
          </cell>
          <cell r="B699">
            <v>37408</v>
          </cell>
          <cell r="C699">
            <v>174217</v>
          </cell>
          <cell r="D699">
            <v>174217</v>
          </cell>
          <cell r="E699">
            <v>0</v>
          </cell>
          <cell r="F699">
            <v>0</v>
          </cell>
          <cell r="G699">
            <v>294000</v>
          </cell>
          <cell r="H699">
            <v>175000</v>
          </cell>
          <cell r="I699">
            <v>119000</v>
          </cell>
          <cell r="J699">
            <v>0</v>
          </cell>
          <cell r="K699">
            <v>27034</v>
          </cell>
          <cell r="L699">
            <v>0</v>
          </cell>
          <cell r="M699">
            <v>75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8572.5</v>
          </cell>
          <cell r="V699">
            <v>75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35756.5</v>
          </cell>
        </row>
        <row r="700">
          <cell r="A700" t="str">
            <v>GE</v>
          </cell>
          <cell r="B700">
            <v>37438</v>
          </cell>
          <cell r="C700">
            <v>287735</v>
          </cell>
          <cell r="D700">
            <v>175000</v>
          </cell>
          <cell r="E700">
            <v>112735</v>
          </cell>
          <cell r="F700">
            <v>0</v>
          </cell>
          <cell r="G700">
            <v>310000</v>
          </cell>
          <cell r="H700">
            <v>175000</v>
          </cell>
          <cell r="I700">
            <v>135000</v>
          </cell>
          <cell r="J700">
            <v>0</v>
          </cell>
          <cell r="K700">
            <v>28010</v>
          </cell>
          <cell r="L700">
            <v>0</v>
          </cell>
          <cell r="M700">
            <v>75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3800</v>
          </cell>
          <cell r="V700">
            <v>75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31960</v>
          </cell>
        </row>
        <row r="701">
          <cell r="A701" t="str">
            <v>Toyota Motor Manufacturing, Indiana</v>
          </cell>
          <cell r="B701">
            <v>37104</v>
          </cell>
          <cell r="C701">
            <v>32239</v>
          </cell>
          <cell r="D701">
            <v>32239</v>
          </cell>
          <cell r="E701">
            <v>0</v>
          </cell>
          <cell r="F701">
            <v>0</v>
          </cell>
          <cell r="G701">
            <v>30915</v>
          </cell>
          <cell r="H701">
            <v>30915</v>
          </cell>
          <cell r="I701">
            <v>0</v>
          </cell>
          <cell r="J701">
            <v>0</v>
          </cell>
          <cell r="K701">
            <v>3493.39</v>
          </cell>
          <cell r="L701">
            <v>0</v>
          </cell>
          <cell r="M701">
            <v>75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75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3643.39</v>
          </cell>
        </row>
        <row r="702">
          <cell r="A702" t="str">
            <v>Toyota Motor Manufacturing, Indiana</v>
          </cell>
          <cell r="B702">
            <v>37135</v>
          </cell>
          <cell r="C702">
            <v>39782</v>
          </cell>
          <cell r="D702">
            <v>39782</v>
          </cell>
          <cell r="E702">
            <v>0</v>
          </cell>
          <cell r="F702">
            <v>0</v>
          </cell>
          <cell r="G702">
            <v>45750</v>
          </cell>
          <cell r="H702">
            <v>45750</v>
          </cell>
          <cell r="I702">
            <v>0</v>
          </cell>
          <cell r="J702">
            <v>0</v>
          </cell>
          <cell r="K702">
            <v>5169.75</v>
          </cell>
          <cell r="L702">
            <v>0</v>
          </cell>
          <cell r="M702">
            <v>75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75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5319.75</v>
          </cell>
        </row>
        <row r="703">
          <cell r="A703" t="str">
            <v>Toyota Motor Manufacturing, Indiana</v>
          </cell>
          <cell r="B703">
            <v>37165</v>
          </cell>
          <cell r="C703">
            <v>65140</v>
          </cell>
          <cell r="D703">
            <v>65140</v>
          </cell>
          <cell r="E703">
            <v>0</v>
          </cell>
          <cell r="F703">
            <v>0</v>
          </cell>
          <cell r="G703">
            <v>60667</v>
          </cell>
          <cell r="H703">
            <v>60667</v>
          </cell>
          <cell r="I703">
            <v>0</v>
          </cell>
          <cell r="J703">
            <v>0</v>
          </cell>
          <cell r="K703">
            <v>6855.37</v>
          </cell>
          <cell r="L703">
            <v>0</v>
          </cell>
          <cell r="M703">
            <v>75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75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7005.37</v>
          </cell>
        </row>
        <row r="704">
          <cell r="A704" t="str">
            <v>Toyota Motor Manufacturing, Indiana</v>
          </cell>
          <cell r="B704">
            <v>37196</v>
          </cell>
          <cell r="C704">
            <v>63547</v>
          </cell>
          <cell r="D704">
            <v>63547</v>
          </cell>
          <cell r="E704">
            <v>0</v>
          </cell>
          <cell r="F704">
            <v>0</v>
          </cell>
          <cell r="G704">
            <v>89000</v>
          </cell>
          <cell r="H704">
            <v>89000</v>
          </cell>
          <cell r="I704">
            <v>0</v>
          </cell>
          <cell r="J704">
            <v>0</v>
          </cell>
          <cell r="K704">
            <v>10057</v>
          </cell>
          <cell r="L704">
            <v>0</v>
          </cell>
          <cell r="M704">
            <v>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75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10207</v>
          </cell>
        </row>
        <row r="705">
          <cell r="A705" t="str">
            <v>Toyota Motor Manufacturing, Indiana</v>
          </cell>
          <cell r="B705">
            <v>37226</v>
          </cell>
          <cell r="C705">
            <v>65705</v>
          </cell>
          <cell r="D705">
            <v>65705</v>
          </cell>
          <cell r="E705">
            <v>0</v>
          </cell>
          <cell r="F705">
            <v>0</v>
          </cell>
          <cell r="G705">
            <v>64990</v>
          </cell>
          <cell r="H705">
            <v>64990</v>
          </cell>
          <cell r="I705">
            <v>0</v>
          </cell>
          <cell r="J705">
            <v>0</v>
          </cell>
          <cell r="K705">
            <v>7343.87</v>
          </cell>
          <cell r="L705">
            <v>0</v>
          </cell>
          <cell r="M705">
            <v>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75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7493.87</v>
          </cell>
        </row>
        <row r="706">
          <cell r="A706" t="str">
            <v>Toyota Motor Manufacturing, Indiana</v>
          </cell>
          <cell r="B706">
            <v>37257</v>
          </cell>
          <cell r="C706">
            <v>111541</v>
          </cell>
          <cell r="D706">
            <v>111541</v>
          </cell>
          <cell r="E706">
            <v>0</v>
          </cell>
          <cell r="F706">
            <v>0</v>
          </cell>
          <cell r="G706">
            <v>99742</v>
          </cell>
          <cell r="H706">
            <v>99742</v>
          </cell>
          <cell r="I706">
            <v>0</v>
          </cell>
          <cell r="J706">
            <v>0</v>
          </cell>
          <cell r="K706">
            <v>11270.85</v>
          </cell>
          <cell r="L706">
            <v>0</v>
          </cell>
          <cell r="M706">
            <v>75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75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11420.85</v>
          </cell>
        </row>
        <row r="707">
          <cell r="A707" t="str">
            <v>Toyota Motor Manufacturing, Indiana</v>
          </cell>
          <cell r="B707">
            <v>37288</v>
          </cell>
          <cell r="C707">
            <v>115501</v>
          </cell>
          <cell r="D707">
            <v>115501</v>
          </cell>
          <cell r="E707">
            <v>0</v>
          </cell>
          <cell r="F707">
            <v>0</v>
          </cell>
          <cell r="G707">
            <v>104874</v>
          </cell>
          <cell r="H707">
            <v>104874</v>
          </cell>
          <cell r="I707">
            <v>0</v>
          </cell>
          <cell r="J707">
            <v>0</v>
          </cell>
          <cell r="K707">
            <v>11850.76</v>
          </cell>
          <cell r="L707">
            <v>0</v>
          </cell>
          <cell r="M707">
            <v>75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104874</v>
          </cell>
          <cell r="T707">
            <v>-104.87</v>
          </cell>
          <cell r="U707">
            <v>0</v>
          </cell>
          <cell r="V707">
            <v>75</v>
          </cell>
          <cell r="W707">
            <v>0</v>
          </cell>
          <cell r="X707">
            <v>-7493.87</v>
          </cell>
          <cell r="Y707">
            <v>0</v>
          </cell>
          <cell r="Z707">
            <v>0</v>
          </cell>
          <cell r="AA707">
            <v>4402.0200000000004</v>
          </cell>
        </row>
        <row r="708">
          <cell r="A708" t="str">
            <v>Toyota Motor Manufacturing, Indiana</v>
          </cell>
          <cell r="B708">
            <v>37316</v>
          </cell>
          <cell r="C708">
            <v>97593</v>
          </cell>
          <cell r="D708">
            <v>97593</v>
          </cell>
          <cell r="E708">
            <v>0</v>
          </cell>
          <cell r="F708">
            <v>0</v>
          </cell>
          <cell r="G708">
            <v>96645</v>
          </cell>
          <cell r="H708">
            <v>96645</v>
          </cell>
          <cell r="I708">
            <v>0</v>
          </cell>
          <cell r="J708">
            <v>0</v>
          </cell>
          <cell r="K708">
            <v>10920.88</v>
          </cell>
          <cell r="L708">
            <v>0</v>
          </cell>
          <cell r="M708">
            <v>75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96645</v>
          </cell>
          <cell r="T708">
            <v>-96.64</v>
          </cell>
          <cell r="U708">
            <v>0</v>
          </cell>
          <cell r="V708">
            <v>75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10974.24</v>
          </cell>
        </row>
        <row r="709">
          <cell r="A709" t="str">
            <v>Toyota Motor Manufacturing, Indiana</v>
          </cell>
          <cell r="B709">
            <v>37347</v>
          </cell>
          <cell r="C709">
            <v>61665</v>
          </cell>
          <cell r="D709">
            <v>61665</v>
          </cell>
          <cell r="E709">
            <v>0</v>
          </cell>
          <cell r="F709">
            <v>0</v>
          </cell>
          <cell r="G709">
            <v>79621</v>
          </cell>
          <cell r="H709">
            <v>79621</v>
          </cell>
          <cell r="I709">
            <v>0</v>
          </cell>
          <cell r="J709">
            <v>0</v>
          </cell>
          <cell r="K709">
            <v>8997.17</v>
          </cell>
          <cell r="L709">
            <v>0</v>
          </cell>
          <cell r="M709">
            <v>75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79621</v>
          </cell>
          <cell r="T709">
            <v>-79.62</v>
          </cell>
          <cell r="U709">
            <v>0</v>
          </cell>
          <cell r="V709">
            <v>75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9067.5499999999993</v>
          </cell>
        </row>
        <row r="710">
          <cell r="A710" t="str">
            <v>Toyota Motor Manufacturing, Indiana</v>
          </cell>
          <cell r="B710">
            <v>37377</v>
          </cell>
          <cell r="C710">
            <v>57765</v>
          </cell>
          <cell r="D710">
            <v>57765</v>
          </cell>
          <cell r="E710">
            <v>0</v>
          </cell>
          <cell r="F710">
            <v>0</v>
          </cell>
          <cell r="G710">
            <v>42320</v>
          </cell>
          <cell r="H710">
            <v>42320</v>
          </cell>
          <cell r="I710">
            <v>0</v>
          </cell>
          <cell r="J710">
            <v>0</v>
          </cell>
          <cell r="K710">
            <v>4782.16</v>
          </cell>
          <cell r="L710">
            <v>0</v>
          </cell>
          <cell r="M710">
            <v>75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75</v>
          </cell>
          <cell r="W710">
            <v>901.49</v>
          </cell>
          <cell r="X710">
            <v>28582.89</v>
          </cell>
          <cell r="Y710">
            <v>7273</v>
          </cell>
          <cell r="Z710">
            <v>28582.89</v>
          </cell>
          <cell r="AA710">
            <v>34416.54</v>
          </cell>
        </row>
        <row r="711">
          <cell r="A711" t="str">
            <v>Toyota Motor Manufacturing, Indiana</v>
          </cell>
          <cell r="B711">
            <v>37408</v>
          </cell>
          <cell r="C711">
            <v>33854</v>
          </cell>
          <cell r="D711">
            <v>33854</v>
          </cell>
          <cell r="E711">
            <v>0</v>
          </cell>
          <cell r="F711">
            <v>0</v>
          </cell>
          <cell r="G711">
            <v>59729</v>
          </cell>
          <cell r="H711">
            <v>59729</v>
          </cell>
          <cell r="I711">
            <v>0</v>
          </cell>
          <cell r="J711">
            <v>0</v>
          </cell>
          <cell r="K711">
            <v>6749.38</v>
          </cell>
          <cell r="L711">
            <v>0</v>
          </cell>
          <cell r="M711">
            <v>75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75</v>
          </cell>
          <cell r="W711">
            <v>0</v>
          </cell>
          <cell r="X711">
            <v>33515.03</v>
          </cell>
          <cell r="Y711">
            <v>0</v>
          </cell>
          <cell r="Z711">
            <v>0</v>
          </cell>
          <cell r="AA711">
            <v>40414.410000000003</v>
          </cell>
        </row>
        <row r="712">
          <cell r="A712" t="str">
            <v>Toyota Motor Manufacturing, Indiana</v>
          </cell>
          <cell r="B712">
            <v>37438</v>
          </cell>
          <cell r="C712">
            <v>26730</v>
          </cell>
          <cell r="D712">
            <v>26730</v>
          </cell>
          <cell r="E712">
            <v>0</v>
          </cell>
          <cell r="F712">
            <v>0</v>
          </cell>
          <cell r="G712">
            <v>22716</v>
          </cell>
          <cell r="H712">
            <v>22716</v>
          </cell>
          <cell r="I712">
            <v>0</v>
          </cell>
          <cell r="J712">
            <v>0</v>
          </cell>
          <cell r="K712">
            <v>2566.91</v>
          </cell>
          <cell r="L712">
            <v>0</v>
          </cell>
          <cell r="M712">
            <v>75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75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2716.91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 Bill Tab"/>
      <sheetName val="RevenueReport"/>
      <sheetName val="Excluding CTs"/>
      <sheetName val="Excluding CTs &amp; Mead Johnson"/>
      <sheetName val="Volumes Excl CTs &amp; Mead Johns"/>
      <sheetName val="Rate C"/>
      <sheetName val="Rate C by Month"/>
      <sheetName val="Rate D"/>
    </sheetNames>
    <sheetDataSet>
      <sheetData sheetId="0" refreshError="1"/>
      <sheetData sheetId="1" refreshError="1">
        <row r="1">
          <cell r="A1" t="str">
            <v>CustName</v>
          </cell>
          <cell r="B1" t="str">
            <v>CustId</v>
          </cell>
          <cell r="C1" t="str">
            <v>FinMonth</v>
          </cell>
          <cell r="D1" t="str">
            <v>BillMonth</v>
          </cell>
          <cell r="E1" t="str">
            <v>Citygate</v>
          </cell>
          <cell r="F1" t="str">
            <v>CityGate</v>
          </cell>
          <cell r="G1" t="str">
            <v>Backup</v>
          </cell>
          <cell r="H1" t="str">
            <v>Transport</v>
          </cell>
          <cell r="I1" t="str">
            <v>TGTC</v>
          </cell>
          <cell r="J1" t="str">
            <v>TGTC</v>
          </cell>
          <cell r="K1" t="str">
            <v>Commod</v>
          </cell>
          <cell r="L1" t="str">
            <v>Commod $</v>
          </cell>
          <cell r="M1" t="str">
            <v>TakeOrPay</v>
          </cell>
          <cell r="N1" t="str">
            <v>Trans</v>
          </cell>
          <cell r="O1" t="str">
            <v>Trans $</v>
          </cell>
          <cell r="P1" t="str">
            <v>Storage</v>
          </cell>
          <cell r="Q1" t="str">
            <v>Service</v>
          </cell>
          <cell r="R1" t="str">
            <v>Tax</v>
          </cell>
          <cell r="S1" t="str">
            <v>Other</v>
          </cell>
          <cell r="T1" t="str">
            <v>Tariff</v>
          </cell>
          <cell r="U1" t="str">
            <v>Tariff $</v>
          </cell>
          <cell r="V1" t="str">
            <v>Total</v>
          </cell>
          <cell r="W1" t="str">
            <v>SigRev</v>
          </cell>
        </row>
        <row r="2">
          <cell r="E2" t="str">
            <v>Dth</v>
          </cell>
          <cell r="H2" t="str">
            <v>Svc. Chg.</v>
          </cell>
          <cell r="I2" t="str">
            <v>Dth</v>
          </cell>
          <cell r="K2" t="str">
            <v>Dth</v>
          </cell>
          <cell r="N2" t="str">
            <v>Dth</v>
          </cell>
          <cell r="Q2" t="str">
            <v>Charge</v>
          </cell>
          <cell r="T2" t="str">
            <v>Dth</v>
          </cell>
        </row>
        <row r="4">
          <cell r="A4" t="str">
            <v>RATE OPT</v>
          </cell>
        </row>
        <row r="5">
          <cell r="A5" t="str">
            <v>J. H. Rudolph</v>
          </cell>
          <cell r="B5">
            <v>3</v>
          </cell>
          <cell r="C5">
            <v>37257</v>
          </cell>
          <cell r="D5">
            <v>37257</v>
          </cell>
          <cell r="E5">
            <v>1000</v>
          </cell>
          <cell r="F5">
            <v>291</v>
          </cell>
          <cell r="G5">
            <v>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1000</v>
          </cell>
          <cell r="O5">
            <v>3</v>
          </cell>
          <cell r="P5">
            <v>0</v>
          </cell>
          <cell r="Q5">
            <v>19</v>
          </cell>
          <cell r="R5">
            <v>0.95</v>
          </cell>
          <cell r="S5">
            <v>0</v>
          </cell>
          <cell r="T5">
            <v>0</v>
          </cell>
          <cell r="U5">
            <v>0</v>
          </cell>
          <cell r="V5">
            <v>433.95</v>
          </cell>
          <cell r="W5">
            <v>414</v>
          </cell>
        </row>
        <row r="6">
          <cell r="A6" t="str">
            <v>J. H. Rudolph</v>
          </cell>
          <cell r="B6">
            <v>3</v>
          </cell>
          <cell r="C6">
            <v>37288</v>
          </cell>
          <cell r="D6">
            <v>37288</v>
          </cell>
          <cell r="E6">
            <v>1000</v>
          </cell>
          <cell r="F6">
            <v>291</v>
          </cell>
          <cell r="G6">
            <v>0</v>
          </cell>
          <cell r="H6">
            <v>120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1000</v>
          </cell>
          <cell r="O6">
            <v>-1</v>
          </cell>
          <cell r="P6">
            <v>0</v>
          </cell>
          <cell r="Q6">
            <v>19</v>
          </cell>
          <cell r="R6">
            <v>0.95</v>
          </cell>
          <cell r="S6">
            <v>0</v>
          </cell>
          <cell r="T6">
            <v>0</v>
          </cell>
          <cell r="U6">
            <v>0</v>
          </cell>
          <cell r="V6">
            <v>429.95</v>
          </cell>
          <cell r="W6">
            <v>410</v>
          </cell>
        </row>
        <row r="7">
          <cell r="A7" t="str">
            <v>J. H. Rudolph</v>
          </cell>
          <cell r="B7">
            <v>3</v>
          </cell>
          <cell r="C7">
            <v>37316</v>
          </cell>
          <cell r="D7">
            <v>37316</v>
          </cell>
          <cell r="E7">
            <v>2015</v>
          </cell>
          <cell r="F7">
            <v>586.36</v>
          </cell>
          <cell r="G7">
            <v>0</v>
          </cell>
          <cell r="H7">
            <v>120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2015</v>
          </cell>
          <cell r="O7">
            <v>-2.02</v>
          </cell>
          <cell r="P7">
            <v>0</v>
          </cell>
          <cell r="Q7">
            <v>19</v>
          </cell>
          <cell r="R7">
            <v>0.95</v>
          </cell>
          <cell r="S7">
            <v>0</v>
          </cell>
          <cell r="T7">
            <v>0</v>
          </cell>
          <cell r="U7">
            <v>0</v>
          </cell>
          <cell r="V7">
            <v>724.29</v>
          </cell>
          <cell r="W7">
            <v>704.34</v>
          </cell>
        </row>
        <row r="8">
          <cell r="A8" t="str">
            <v>J. H. Rudolph</v>
          </cell>
          <cell r="B8">
            <v>3</v>
          </cell>
          <cell r="C8">
            <v>37347</v>
          </cell>
          <cell r="D8">
            <v>37347</v>
          </cell>
          <cell r="E8">
            <v>3500</v>
          </cell>
          <cell r="F8">
            <v>1018.5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3500</v>
          </cell>
          <cell r="O8">
            <v>-3.5</v>
          </cell>
          <cell r="P8">
            <v>0</v>
          </cell>
          <cell r="Q8">
            <v>19</v>
          </cell>
          <cell r="R8">
            <v>0.95</v>
          </cell>
          <cell r="S8">
            <v>0</v>
          </cell>
          <cell r="T8">
            <v>0</v>
          </cell>
          <cell r="U8">
            <v>0</v>
          </cell>
          <cell r="V8">
            <v>1154.95</v>
          </cell>
          <cell r="W8">
            <v>1135</v>
          </cell>
        </row>
        <row r="9">
          <cell r="A9" t="str">
            <v>J. H. Rudolph</v>
          </cell>
          <cell r="B9">
            <v>3</v>
          </cell>
          <cell r="C9">
            <v>37377</v>
          </cell>
          <cell r="D9">
            <v>37377</v>
          </cell>
          <cell r="E9">
            <v>9137</v>
          </cell>
          <cell r="F9">
            <v>2658.87</v>
          </cell>
          <cell r="G9">
            <v>0</v>
          </cell>
          <cell r="H9">
            <v>120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9137</v>
          </cell>
          <cell r="O9">
            <v>-9.14</v>
          </cell>
          <cell r="P9">
            <v>0</v>
          </cell>
          <cell r="Q9">
            <v>19</v>
          </cell>
          <cell r="R9">
            <v>0.95</v>
          </cell>
          <cell r="S9">
            <v>0</v>
          </cell>
          <cell r="T9">
            <v>0</v>
          </cell>
          <cell r="U9">
            <v>0</v>
          </cell>
          <cell r="V9">
            <v>2789.68</v>
          </cell>
          <cell r="W9">
            <v>2769.73</v>
          </cell>
        </row>
        <row r="10">
          <cell r="A10" t="str">
            <v>J. H. Rudolph</v>
          </cell>
          <cell r="B10">
            <v>3</v>
          </cell>
          <cell r="C10">
            <v>37408</v>
          </cell>
          <cell r="D10">
            <v>37408</v>
          </cell>
          <cell r="E10">
            <v>12000</v>
          </cell>
          <cell r="F10">
            <v>3492</v>
          </cell>
          <cell r="G10">
            <v>0</v>
          </cell>
          <cell r="H10">
            <v>120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12000</v>
          </cell>
          <cell r="O10">
            <v>-12</v>
          </cell>
          <cell r="P10">
            <v>0</v>
          </cell>
          <cell r="Q10">
            <v>19</v>
          </cell>
          <cell r="R10">
            <v>0.95</v>
          </cell>
          <cell r="S10">
            <v>0</v>
          </cell>
          <cell r="T10">
            <v>0</v>
          </cell>
          <cell r="U10">
            <v>0</v>
          </cell>
          <cell r="V10">
            <v>3619.95</v>
          </cell>
          <cell r="W10">
            <v>3600</v>
          </cell>
        </row>
        <row r="11">
          <cell r="A11" t="str">
            <v>J. H. Rudolph</v>
          </cell>
          <cell r="B11">
            <v>3</v>
          </cell>
          <cell r="C11">
            <v>37438</v>
          </cell>
          <cell r="D11">
            <v>37438</v>
          </cell>
          <cell r="E11">
            <v>16290</v>
          </cell>
          <cell r="F11">
            <v>4740.3900000000003</v>
          </cell>
          <cell r="G11">
            <v>0</v>
          </cell>
          <cell r="H11">
            <v>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16290</v>
          </cell>
          <cell r="O11">
            <v>-16.29</v>
          </cell>
          <cell r="P11">
            <v>0</v>
          </cell>
          <cell r="Q11">
            <v>19</v>
          </cell>
          <cell r="R11">
            <v>0.95</v>
          </cell>
          <cell r="S11">
            <v>0</v>
          </cell>
          <cell r="T11">
            <v>0</v>
          </cell>
          <cell r="U11">
            <v>0</v>
          </cell>
          <cell r="V11">
            <v>4864.05</v>
          </cell>
          <cell r="W11">
            <v>4844.1000000000004</v>
          </cell>
        </row>
        <row r="12">
          <cell r="A12" t="str">
            <v>J. H. Rudolph</v>
          </cell>
          <cell r="B12">
            <v>3</v>
          </cell>
          <cell r="C12">
            <v>37469</v>
          </cell>
          <cell r="D12">
            <v>37469</v>
          </cell>
          <cell r="E12">
            <v>18000</v>
          </cell>
          <cell r="F12">
            <v>5238</v>
          </cell>
          <cell r="G12">
            <v>0</v>
          </cell>
          <cell r="H12">
            <v>120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19</v>
          </cell>
          <cell r="R12">
            <v>0.95</v>
          </cell>
          <cell r="S12">
            <v>0</v>
          </cell>
          <cell r="T12">
            <v>0</v>
          </cell>
          <cell r="U12">
            <v>0</v>
          </cell>
          <cell r="V12">
            <v>5377.95</v>
          </cell>
          <cell r="W12">
            <v>5358</v>
          </cell>
        </row>
        <row r="13">
          <cell r="A13" t="str">
            <v>J. H. Rudolph</v>
          </cell>
          <cell r="B13">
            <v>3</v>
          </cell>
          <cell r="C13">
            <v>37500</v>
          </cell>
          <cell r="D13">
            <v>37500</v>
          </cell>
          <cell r="E13">
            <v>12000</v>
          </cell>
          <cell r="F13">
            <v>3492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120</v>
          </cell>
          <cell r="R13">
            <v>6</v>
          </cell>
          <cell r="S13">
            <v>-228</v>
          </cell>
          <cell r="T13">
            <v>0</v>
          </cell>
          <cell r="U13">
            <v>0</v>
          </cell>
          <cell r="V13">
            <v>3390</v>
          </cell>
          <cell r="W13">
            <v>3492</v>
          </cell>
        </row>
        <row r="14">
          <cell r="A14" t="str">
            <v>J. H. Rudolph</v>
          </cell>
          <cell r="B14">
            <v>3</v>
          </cell>
          <cell r="C14">
            <v>37530</v>
          </cell>
          <cell r="D14">
            <v>37530</v>
          </cell>
          <cell r="E14">
            <v>11000</v>
          </cell>
          <cell r="F14">
            <v>3201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6</v>
          </cell>
          <cell r="S14">
            <v>0</v>
          </cell>
          <cell r="T14">
            <v>0</v>
          </cell>
          <cell r="U14">
            <v>0</v>
          </cell>
          <cell r="V14">
            <v>3327</v>
          </cell>
          <cell r="W14">
            <v>3201</v>
          </cell>
        </row>
        <row r="15">
          <cell r="A15" t="str">
            <v>J. H. Rudolph</v>
          </cell>
          <cell r="B15">
            <v>3</v>
          </cell>
          <cell r="C15">
            <v>37561</v>
          </cell>
          <cell r="D15">
            <v>37561</v>
          </cell>
          <cell r="E15">
            <v>6000</v>
          </cell>
          <cell r="F15">
            <v>1746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120</v>
          </cell>
          <cell r="R15">
            <v>6</v>
          </cell>
          <cell r="S15">
            <v>0</v>
          </cell>
          <cell r="T15">
            <v>0</v>
          </cell>
          <cell r="U15">
            <v>0</v>
          </cell>
          <cell r="V15">
            <v>1872</v>
          </cell>
          <cell r="W15">
            <v>1746</v>
          </cell>
        </row>
        <row r="16">
          <cell r="A16" t="str">
            <v>J. H. Rudolph</v>
          </cell>
          <cell r="B16">
            <v>3</v>
          </cell>
          <cell r="C16">
            <v>37591</v>
          </cell>
          <cell r="D16">
            <v>37591</v>
          </cell>
          <cell r="E16">
            <v>2000</v>
          </cell>
          <cell r="F16">
            <v>582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</v>
          </cell>
          <cell r="R16">
            <v>7.2</v>
          </cell>
          <cell r="S16">
            <v>0</v>
          </cell>
          <cell r="T16">
            <v>0</v>
          </cell>
          <cell r="U16">
            <v>0</v>
          </cell>
          <cell r="V16">
            <v>709.2</v>
          </cell>
          <cell r="W16">
            <v>582</v>
          </cell>
        </row>
        <row r="18">
          <cell r="A18" t="str">
            <v xml:space="preserve">     TOTAL RATE OPT</v>
          </cell>
          <cell r="E18">
            <v>93942</v>
          </cell>
          <cell r="F18">
            <v>27337.119999999999</v>
          </cell>
          <cell r="G18">
            <v>121279.12</v>
          </cell>
          <cell r="H18">
            <v>960</v>
          </cell>
          <cell r="I18">
            <v>0</v>
          </cell>
          <cell r="J18">
            <v>960</v>
          </cell>
          <cell r="K18">
            <v>0</v>
          </cell>
          <cell r="L18">
            <v>0</v>
          </cell>
          <cell r="M18">
            <v>0</v>
          </cell>
          <cell r="N18">
            <v>44942</v>
          </cell>
          <cell r="O18">
            <v>-40.950000000000003</v>
          </cell>
          <cell r="P18">
            <v>44901.05</v>
          </cell>
          <cell r="Q18">
            <v>632</v>
          </cell>
          <cell r="R18">
            <v>32.800000000000004</v>
          </cell>
          <cell r="S18">
            <v>664.8</v>
          </cell>
          <cell r="T18">
            <v>0</v>
          </cell>
          <cell r="U18">
            <v>0</v>
          </cell>
          <cell r="V18">
            <v>28692.97</v>
          </cell>
          <cell r="W18">
            <v>28256.17</v>
          </cell>
        </row>
        <row r="22">
          <cell r="A22" t="str">
            <v>RATE B</v>
          </cell>
        </row>
        <row r="23">
          <cell r="A23" t="str">
            <v>Consolidated Grain &amp; Barge - Dryer</v>
          </cell>
          <cell r="B23">
            <v>6</v>
          </cell>
          <cell r="C23">
            <v>37257</v>
          </cell>
          <cell r="D23">
            <v>37257</v>
          </cell>
          <cell r="E23">
            <v>2159</v>
          </cell>
          <cell r="F23">
            <v>1314.38</v>
          </cell>
          <cell r="G23">
            <v>1675.4</v>
          </cell>
          <cell r="H23">
            <v>75</v>
          </cell>
          <cell r="I23">
            <v>2159</v>
          </cell>
          <cell r="J23">
            <v>672.53</v>
          </cell>
          <cell r="K23">
            <v>2214</v>
          </cell>
          <cell r="L23">
            <v>5656.77</v>
          </cell>
          <cell r="M23">
            <v>0</v>
          </cell>
          <cell r="N23">
            <v>2159</v>
          </cell>
          <cell r="O23">
            <v>6.48</v>
          </cell>
          <cell r="P23">
            <v>0</v>
          </cell>
          <cell r="Q23">
            <v>19</v>
          </cell>
          <cell r="R23">
            <v>0</v>
          </cell>
          <cell r="S23">
            <v>-1912.9</v>
          </cell>
          <cell r="T23">
            <v>0</v>
          </cell>
          <cell r="U23">
            <v>0</v>
          </cell>
          <cell r="V23">
            <v>7506.66</v>
          </cell>
          <cell r="W23">
            <v>3071.26</v>
          </cell>
        </row>
        <row r="24">
          <cell r="A24" t="str">
            <v>Consolidated Grain &amp; Barge - Dryer</v>
          </cell>
          <cell r="B24">
            <v>6</v>
          </cell>
          <cell r="C24">
            <v>37288</v>
          </cell>
          <cell r="D24">
            <v>37288</v>
          </cell>
          <cell r="E24">
            <v>4297</v>
          </cell>
          <cell r="F24">
            <v>2603.59</v>
          </cell>
          <cell r="G24">
            <v>1513.26</v>
          </cell>
          <cell r="H24">
            <v>75</v>
          </cell>
          <cell r="I24">
            <v>4297</v>
          </cell>
          <cell r="J24">
            <v>1338.52</v>
          </cell>
          <cell r="K24">
            <v>4407</v>
          </cell>
          <cell r="L24">
            <v>11259.88</v>
          </cell>
          <cell r="M24">
            <v>0</v>
          </cell>
          <cell r="N24">
            <v>4297</v>
          </cell>
          <cell r="O24">
            <v>-4.3</v>
          </cell>
          <cell r="P24">
            <v>0</v>
          </cell>
          <cell r="Q24">
            <v>19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16804.95</v>
          </cell>
          <cell r="W24">
            <v>4187.55</v>
          </cell>
        </row>
        <row r="25">
          <cell r="A25" t="str">
            <v>Consolidated Grain &amp; Barge - Dryer</v>
          </cell>
          <cell r="B25">
            <v>6</v>
          </cell>
          <cell r="C25">
            <v>37316</v>
          </cell>
          <cell r="D25">
            <v>37316</v>
          </cell>
          <cell r="E25">
            <v>0</v>
          </cell>
          <cell r="F25">
            <v>0</v>
          </cell>
          <cell r="G25">
            <v>1675.4</v>
          </cell>
          <cell r="H25">
            <v>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1769.4</v>
          </cell>
          <cell r="W25">
            <v>1750.4</v>
          </cell>
        </row>
        <row r="26">
          <cell r="A26" t="str">
            <v>Consolidated Grain &amp; Barge - Dryer</v>
          </cell>
          <cell r="B26">
            <v>6</v>
          </cell>
          <cell r="C26">
            <v>37347</v>
          </cell>
          <cell r="D26">
            <v>37347</v>
          </cell>
          <cell r="E26">
            <v>0</v>
          </cell>
          <cell r="F26">
            <v>0</v>
          </cell>
          <cell r="G26">
            <v>1621.35</v>
          </cell>
          <cell r="H26">
            <v>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1715.35</v>
          </cell>
          <cell r="W26">
            <v>1696.35</v>
          </cell>
        </row>
        <row r="27">
          <cell r="A27" t="str">
            <v>Consolidated Grain &amp; Barge - Dryer</v>
          </cell>
          <cell r="B27">
            <v>6</v>
          </cell>
          <cell r="C27">
            <v>37377</v>
          </cell>
          <cell r="D27">
            <v>37377</v>
          </cell>
          <cell r="E27">
            <v>661</v>
          </cell>
          <cell r="F27">
            <v>411.08</v>
          </cell>
          <cell r="G27">
            <v>1675.4</v>
          </cell>
          <cell r="H27">
            <v>75</v>
          </cell>
          <cell r="I27">
            <v>661</v>
          </cell>
          <cell r="J27">
            <v>205.9</v>
          </cell>
          <cell r="K27">
            <v>679</v>
          </cell>
          <cell r="L27">
            <v>2253.6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4639.9799999999996</v>
          </cell>
          <cell r="W27">
            <v>2161.48</v>
          </cell>
        </row>
        <row r="28">
          <cell r="A28" t="str">
            <v>Consolidated Grain &amp; Barge - Dryer</v>
          </cell>
          <cell r="B28">
            <v>6</v>
          </cell>
          <cell r="C28">
            <v>37408</v>
          </cell>
          <cell r="D28">
            <v>37408</v>
          </cell>
          <cell r="E28">
            <v>1</v>
          </cell>
          <cell r="F28">
            <v>0.85</v>
          </cell>
          <cell r="G28">
            <v>1621.35</v>
          </cell>
          <cell r="H28">
            <v>75</v>
          </cell>
          <cell r="I28">
            <v>1</v>
          </cell>
          <cell r="J28">
            <v>0.31</v>
          </cell>
          <cell r="K28">
            <v>1</v>
          </cell>
          <cell r="L28">
            <v>3.42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19</v>
          </cell>
          <cell r="R28">
            <v>0</v>
          </cell>
          <cell r="S28">
            <v>4639.9799999999996</v>
          </cell>
          <cell r="T28">
            <v>0</v>
          </cell>
          <cell r="U28">
            <v>0</v>
          </cell>
          <cell r="V28">
            <v>6359.91</v>
          </cell>
          <cell r="W28">
            <v>1697.2</v>
          </cell>
        </row>
        <row r="29">
          <cell r="A29" t="str">
            <v>Consolidated Grain &amp; Barge - Dryer</v>
          </cell>
          <cell r="B29">
            <v>6</v>
          </cell>
          <cell r="C29">
            <v>37438</v>
          </cell>
          <cell r="D29">
            <v>37438</v>
          </cell>
          <cell r="E29">
            <v>23</v>
          </cell>
          <cell r="F29">
            <v>19.62</v>
          </cell>
          <cell r="G29">
            <v>1675.4</v>
          </cell>
          <cell r="H29">
            <v>75</v>
          </cell>
          <cell r="I29">
            <v>23</v>
          </cell>
          <cell r="J29">
            <v>7.16</v>
          </cell>
          <cell r="K29">
            <v>24</v>
          </cell>
          <cell r="L29">
            <v>78.67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19</v>
          </cell>
          <cell r="R29">
            <v>0</v>
          </cell>
          <cell r="S29">
            <v>1580.73</v>
          </cell>
          <cell r="T29">
            <v>0</v>
          </cell>
          <cell r="U29">
            <v>0</v>
          </cell>
          <cell r="V29">
            <v>3455.58</v>
          </cell>
          <cell r="W29">
            <v>1770.02</v>
          </cell>
        </row>
        <row r="30">
          <cell r="A30" t="str">
            <v>Consolidated Grain &amp; Barge - Dryer</v>
          </cell>
          <cell r="B30">
            <v>6</v>
          </cell>
          <cell r="C30">
            <v>37469</v>
          </cell>
          <cell r="D30">
            <v>37469</v>
          </cell>
          <cell r="E30">
            <v>72</v>
          </cell>
          <cell r="F30">
            <v>55.92</v>
          </cell>
          <cell r="G30">
            <v>1675.4</v>
          </cell>
          <cell r="H30">
            <v>75</v>
          </cell>
          <cell r="I30">
            <v>72</v>
          </cell>
          <cell r="J30">
            <v>24.73</v>
          </cell>
          <cell r="K30">
            <v>74</v>
          </cell>
          <cell r="L30">
            <v>220.22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19</v>
          </cell>
          <cell r="R30">
            <v>0</v>
          </cell>
          <cell r="S30">
            <v>3455.58</v>
          </cell>
          <cell r="T30">
            <v>0</v>
          </cell>
          <cell r="U30">
            <v>0</v>
          </cell>
          <cell r="V30">
            <v>5525.85</v>
          </cell>
          <cell r="W30">
            <v>1806.32</v>
          </cell>
        </row>
        <row r="31">
          <cell r="A31" t="str">
            <v>Consolidated Grain &amp; Barge - Dryer</v>
          </cell>
          <cell r="B31">
            <v>6</v>
          </cell>
          <cell r="C31">
            <v>37500</v>
          </cell>
          <cell r="D31">
            <v>37500</v>
          </cell>
          <cell r="E31">
            <v>8415</v>
          </cell>
          <cell r="F31">
            <v>5086.75</v>
          </cell>
          <cell r="G31">
            <v>1621.35</v>
          </cell>
          <cell r="H31">
            <v>75</v>
          </cell>
          <cell r="I31">
            <v>8415</v>
          </cell>
          <cell r="J31">
            <v>2603.6</v>
          </cell>
          <cell r="K31">
            <v>8647</v>
          </cell>
          <cell r="L31">
            <v>28431.34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37837.040000000001</v>
          </cell>
          <cell r="W31">
            <v>6783.1</v>
          </cell>
        </row>
        <row r="32">
          <cell r="A32" t="str">
            <v>Consolidated Grain &amp; Barge - Dryer</v>
          </cell>
          <cell r="B32">
            <v>6</v>
          </cell>
          <cell r="C32">
            <v>37530</v>
          </cell>
          <cell r="D32">
            <v>37530</v>
          </cell>
          <cell r="E32">
            <v>4185</v>
          </cell>
          <cell r="F32">
            <v>2536.0599999999977</v>
          </cell>
          <cell r="G32">
            <v>1675.4</v>
          </cell>
          <cell r="H32">
            <v>75</v>
          </cell>
          <cell r="I32">
            <v>4185</v>
          </cell>
          <cell r="J32">
            <v>1294.8400000000001</v>
          </cell>
          <cell r="K32">
            <v>4301</v>
          </cell>
          <cell r="L32">
            <v>15853.489999999991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21453.789999999979</v>
          </cell>
          <cell r="W32">
            <v>4286.4599999999991</v>
          </cell>
        </row>
        <row r="33">
          <cell r="A33" t="str">
            <v>Consolidated Grain &amp; Barge - Dryer</v>
          </cell>
          <cell r="B33">
            <v>6</v>
          </cell>
          <cell r="C33">
            <v>37561</v>
          </cell>
          <cell r="D33">
            <v>37561</v>
          </cell>
          <cell r="E33">
            <v>4184</v>
          </cell>
          <cell r="F33">
            <v>2535.4499999999998</v>
          </cell>
          <cell r="G33">
            <v>1621.35</v>
          </cell>
          <cell r="H33">
            <v>75</v>
          </cell>
          <cell r="I33">
            <v>4184</v>
          </cell>
          <cell r="J33">
            <v>1189.93</v>
          </cell>
          <cell r="K33">
            <v>4312</v>
          </cell>
          <cell r="L33">
            <v>17791.310000000001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23232.04</v>
          </cell>
          <cell r="W33">
            <v>4231.8</v>
          </cell>
        </row>
        <row r="34">
          <cell r="A34" t="str">
            <v>Consolidated Grain &amp; Barge - Dryer</v>
          </cell>
          <cell r="B34">
            <v>6</v>
          </cell>
          <cell r="C34">
            <v>37591</v>
          </cell>
          <cell r="D34">
            <v>37591</v>
          </cell>
          <cell r="E34">
            <v>1939</v>
          </cell>
          <cell r="F34">
            <v>1181.72</v>
          </cell>
          <cell r="G34">
            <v>1675.4</v>
          </cell>
          <cell r="H34">
            <v>75</v>
          </cell>
          <cell r="I34">
            <v>1939</v>
          </cell>
          <cell r="J34">
            <v>551.45000000000005</v>
          </cell>
          <cell r="K34">
            <v>1999</v>
          </cell>
          <cell r="L34">
            <v>8275.86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11778.43</v>
          </cell>
          <cell r="W34">
            <v>2932.12</v>
          </cell>
        </row>
        <row r="35">
          <cell r="A35" t="str">
            <v>Ara-Mark Services</v>
          </cell>
          <cell r="B35">
            <v>9</v>
          </cell>
          <cell r="C35">
            <v>37257</v>
          </cell>
          <cell r="D35">
            <v>37257</v>
          </cell>
          <cell r="E35">
            <v>2400</v>
          </cell>
          <cell r="F35">
            <v>1459.7</v>
          </cell>
          <cell r="G35">
            <v>0</v>
          </cell>
          <cell r="H35">
            <v>75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2400</v>
          </cell>
          <cell r="O35">
            <v>7.2</v>
          </cell>
          <cell r="P35">
            <v>0</v>
          </cell>
          <cell r="Q35">
            <v>19</v>
          </cell>
          <cell r="R35">
            <v>0.95</v>
          </cell>
          <cell r="S35">
            <v>0</v>
          </cell>
          <cell r="T35">
            <v>0</v>
          </cell>
          <cell r="U35">
            <v>0</v>
          </cell>
          <cell r="V35">
            <v>1561.85</v>
          </cell>
          <cell r="W35">
            <v>1541.9</v>
          </cell>
        </row>
        <row r="36">
          <cell r="A36" t="str">
            <v>Ara-Mark Services</v>
          </cell>
          <cell r="B36">
            <v>9</v>
          </cell>
          <cell r="C36">
            <v>37288</v>
          </cell>
          <cell r="D36">
            <v>37288</v>
          </cell>
          <cell r="E36">
            <v>2212</v>
          </cell>
          <cell r="F36">
            <v>1346.34</v>
          </cell>
          <cell r="G36">
            <v>0</v>
          </cell>
          <cell r="H36">
            <v>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2212</v>
          </cell>
          <cell r="O36">
            <v>-2.21</v>
          </cell>
          <cell r="P36">
            <v>0</v>
          </cell>
          <cell r="Q36">
            <v>19</v>
          </cell>
          <cell r="R36">
            <v>0.95</v>
          </cell>
          <cell r="S36">
            <v>0</v>
          </cell>
          <cell r="T36">
            <v>0</v>
          </cell>
          <cell r="U36">
            <v>0</v>
          </cell>
          <cell r="V36">
            <v>1439.08</v>
          </cell>
          <cell r="W36">
            <v>1419.13</v>
          </cell>
        </row>
        <row r="37">
          <cell r="A37" t="str">
            <v>Ara-Mark Services</v>
          </cell>
          <cell r="B37">
            <v>9</v>
          </cell>
          <cell r="C37">
            <v>37316</v>
          </cell>
          <cell r="D37">
            <v>37316</v>
          </cell>
          <cell r="E37">
            <v>2201</v>
          </cell>
          <cell r="F37">
            <v>1339.7</v>
          </cell>
          <cell r="G37">
            <v>0</v>
          </cell>
          <cell r="H37">
            <v>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2201</v>
          </cell>
          <cell r="O37">
            <v>-2.2000000000000002</v>
          </cell>
          <cell r="P37">
            <v>0</v>
          </cell>
          <cell r="Q37">
            <v>19</v>
          </cell>
          <cell r="R37">
            <v>0.95</v>
          </cell>
          <cell r="S37">
            <v>0</v>
          </cell>
          <cell r="T37">
            <v>0</v>
          </cell>
          <cell r="U37">
            <v>0</v>
          </cell>
          <cell r="V37">
            <v>1432.45</v>
          </cell>
          <cell r="W37">
            <v>1412.5</v>
          </cell>
        </row>
        <row r="38">
          <cell r="A38" t="str">
            <v>Ara-Mark Services</v>
          </cell>
          <cell r="B38">
            <v>9</v>
          </cell>
          <cell r="C38">
            <v>37347</v>
          </cell>
          <cell r="D38">
            <v>37347</v>
          </cell>
          <cell r="E38">
            <v>2100</v>
          </cell>
          <cell r="F38">
            <v>1278.8</v>
          </cell>
          <cell r="G38">
            <v>0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2100</v>
          </cell>
          <cell r="O38">
            <v>-2.1</v>
          </cell>
          <cell r="P38">
            <v>0</v>
          </cell>
          <cell r="Q38">
            <v>19</v>
          </cell>
          <cell r="R38">
            <v>0.95</v>
          </cell>
          <cell r="S38">
            <v>0</v>
          </cell>
          <cell r="T38">
            <v>0</v>
          </cell>
          <cell r="U38">
            <v>0</v>
          </cell>
          <cell r="V38">
            <v>1371.65</v>
          </cell>
          <cell r="W38">
            <v>1351.7</v>
          </cell>
        </row>
        <row r="39">
          <cell r="A39" t="str">
            <v>Ara-Mark Services</v>
          </cell>
          <cell r="B39">
            <v>9</v>
          </cell>
          <cell r="C39">
            <v>37377</v>
          </cell>
          <cell r="D39">
            <v>37377</v>
          </cell>
          <cell r="E39">
            <v>2130</v>
          </cell>
          <cell r="F39">
            <v>1296.8900000000001</v>
          </cell>
          <cell r="G39">
            <v>0</v>
          </cell>
          <cell r="H39">
            <v>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19</v>
          </cell>
          <cell r="R39">
            <v>0.95</v>
          </cell>
          <cell r="S39">
            <v>0</v>
          </cell>
          <cell r="T39">
            <v>0</v>
          </cell>
          <cell r="U39">
            <v>0</v>
          </cell>
          <cell r="V39">
            <v>1391.84</v>
          </cell>
          <cell r="W39">
            <v>1371.89</v>
          </cell>
        </row>
        <row r="40">
          <cell r="A40" t="str">
            <v>Ara-Mark Services</v>
          </cell>
          <cell r="B40">
            <v>9</v>
          </cell>
          <cell r="C40">
            <v>37408</v>
          </cell>
          <cell r="D40">
            <v>37408</v>
          </cell>
          <cell r="E40">
            <v>1800</v>
          </cell>
          <cell r="F40">
            <v>1097.9000000000001</v>
          </cell>
          <cell r="G40">
            <v>0</v>
          </cell>
          <cell r="H40">
            <v>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</v>
          </cell>
          <cell r="R40">
            <v>0.95</v>
          </cell>
          <cell r="S40">
            <v>0</v>
          </cell>
          <cell r="T40">
            <v>0</v>
          </cell>
          <cell r="U40">
            <v>0</v>
          </cell>
          <cell r="V40">
            <v>1192.8499999999999</v>
          </cell>
          <cell r="W40">
            <v>1172.9000000000001</v>
          </cell>
        </row>
        <row r="41">
          <cell r="A41" t="str">
            <v>Ara-Mark Services</v>
          </cell>
          <cell r="B41">
            <v>9</v>
          </cell>
          <cell r="C41">
            <v>37438</v>
          </cell>
          <cell r="D41">
            <v>37438</v>
          </cell>
          <cell r="E41">
            <v>1800</v>
          </cell>
          <cell r="F41">
            <v>1097.9000000000001</v>
          </cell>
          <cell r="G41">
            <v>0</v>
          </cell>
          <cell r="H41">
            <v>75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0.95</v>
          </cell>
          <cell r="S41">
            <v>0</v>
          </cell>
          <cell r="T41">
            <v>0</v>
          </cell>
          <cell r="U41">
            <v>0</v>
          </cell>
          <cell r="V41">
            <v>1192.8499999999999</v>
          </cell>
          <cell r="W41">
            <v>1172.9000000000001</v>
          </cell>
        </row>
        <row r="42">
          <cell r="A42" t="str">
            <v>Ara-Mark Services</v>
          </cell>
          <cell r="B42">
            <v>9</v>
          </cell>
          <cell r="C42">
            <v>37469</v>
          </cell>
          <cell r="D42">
            <v>37469</v>
          </cell>
          <cell r="E42">
            <v>1900</v>
          </cell>
          <cell r="F42">
            <v>1158.2</v>
          </cell>
          <cell r="G42">
            <v>0</v>
          </cell>
          <cell r="H42">
            <v>75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</v>
          </cell>
          <cell r="R42">
            <v>0.95</v>
          </cell>
          <cell r="S42">
            <v>0</v>
          </cell>
          <cell r="T42">
            <v>0</v>
          </cell>
          <cell r="U42">
            <v>0</v>
          </cell>
          <cell r="V42">
            <v>1253.1500000000001</v>
          </cell>
          <cell r="W42">
            <v>1233.2</v>
          </cell>
        </row>
        <row r="43">
          <cell r="A43" t="str">
            <v>Ara-Mark Services</v>
          </cell>
          <cell r="B43">
            <v>9</v>
          </cell>
          <cell r="C43">
            <v>37500</v>
          </cell>
          <cell r="D43">
            <v>37500</v>
          </cell>
          <cell r="E43">
            <v>1800</v>
          </cell>
          <cell r="F43">
            <v>1097.9000000000001</v>
          </cell>
          <cell r="G43">
            <v>0</v>
          </cell>
          <cell r="H43">
            <v>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19</v>
          </cell>
          <cell r="R43">
            <v>0.95</v>
          </cell>
          <cell r="S43">
            <v>0</v>
          </cell>
          <cell r="T43">
            <v>0</v>
          </cell>
          <cell r="U43">
            <v>0</v>
          </cell>
          <cell r="V43">
            <v>1192.8499999999999</v>
          </cell>
          <cell r="W43">
            <v>1172.9000000000001</v>
          </cell>
        </row>
        <row r="44">
          <cell r="A44" t="str">
            <v>Ara-Mark Services</v>
          </cell>
          <cell r="B44">
            <v>9</v>
          </cell>
          <cell r="C44">
            <v>37530</v>
          </cell>
          <cell r="D44">
            <v>37530</v>
          </cell>
          <cell r="E44">
            <v>2200</v>
          </cell>
          <cell r="F44">
            <v>1339.1</v>
          </cell>
          <cell r="G44">
            <v>0</v>
          </cell>
          <cell r="H44">
            <v>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  <cell r="R44">
            <v>0.95</v>
          </cell>
          <cell r="S44">
            <v>0</v>
          </cell>
          <cell r="T44">
            <v>0</v>
          </cell>
          <cell r="U44">
            <v>0</v>
          </cell>
          <cell r="V44">
            <v>1434.05</v>
          </cell>
          <cell r="W44">
            <v>1414.1</v>
          </cell>
        </row>
        <row r="45">
          <cell r="A45" t="str">
            <v>Ara-Mark Services</v>
          </cell>
          <cell r="B45">
            <v>9</v>
          </cell>
          <cell r="C45">
            <v>37561</v>
          </cell>
          <cell r="D45">
            <v>37561</v>
          </cell>
          <cell r="E45">
            <v>2200</v>
          </cell>
          <cell r="F45">
            <v>1339.1</v>
          </cell>
          <cell r="G45">
            <v>0</v>
          </cell>
          <cell r="H45">
            <v>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19</v>
          </cell>
          <cell r="R45">
            <v>0.95</v>
          </cell>
          <cell r="S45">
            <v>0</v>
          </cell>
          <cell r="T45">
            <v>0</v>
          </cell>
          <cell r="U45">
            <v>0</v>
          </cell>
          <cell r="V45">
            <v>1434.05</v>
          </cell>
          <cell r="W45">
            <v>1414.1</v>
          </cell>
        </row>
        <row r="46">
          <cell r="A46" t="str">
            <v>Ara-Mark Services</v>
          </cell>
          <cell r="B46">
            <v>9</v>
          </cell>
          <cell r="C46">
            <v>37591</v>
          </cell>
          <cell r="D46">
            <v>37591</v>
          </cell>
          <cell r="E46">
            <v>2200</v>
          </cell>
          <cell r="F46">
            <v>1339.1</v>
          </cell>
          <cell r="G46">
            <v>0</v>
          </cell>
          <cell r="H46">
            <v>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</v>
          </cell>
          <cell r="R46">
            <v>1.1399999999999999</v>
          </cell>
          <cell r="S46">
            <v>0</v>
          </cell>
          <cell r="T46">
            <v>0</v>
          </cell>
          <cell r="U46">
            <v>0</v>
          </cell>
          <cell r="V46">
            <v>1434.24</v>
          </cell>
          <cell r="W46">
            <v>1414.1</v>
          </cell>
        </row>
        <row r="47">
          <cell r="A47" t="str">
            <v>Southern Indiana Minerals, Inc.</v>
          </cell>
          <cell r="B47">
            <v>12</v>
          </cell>
          <cell r="C47">
            <v>37257</v>
          </cell>
          <cell r="D47">
            <v>37257</v>
          </cell>
          <cell r="E47">
            <v>1</v>
          </cell>
          <cell r="F47">
            <v>0.85</v>
          </cell>
          <cell r="G47">
            <v>0</v>
          </cell>
          <cell r="H47">
            <v>75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94.85</v>
          </cell>
          <cell r="W47">
            <v>75.849999999999994</v>
          </cell>
        </row>
        <row r="48">
          <cell r="A48" t="str">
            <v>Midwestern Pet Foods</v>
          </cell>
          <cell r="B48">
            <v>18</v>
          </cell>
          <cell r="C48">
            <v>37257</v>
          </cell>
          <cell r="D48">
            <v>37257</v>
          </cell>
          <cell r="E48">
            <v>5200</v>
          </cell>
          <cell r="F48">
            <v>3148.1</v>
          </cell>
          <cell r="G48">
            <v>0</v>
          </cell>
          <cell r="H48">
            <v>75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5200</v>
          </cell>
          <cell r="O48">
            <v>15.6</v>
          </cell>
          <cell r="P48">
            <v>0</v>
          </cell>
          <cell r="Q48">
            <v>19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3257.7</v>
          </cell>
          <cell r="W48">
            <v>3238.7</v>
          </cell>
        </row>
        <row r="49">
          <cell r="A49" t="str">
            <v>Midwestern Pet Foods</v>
          </cell>
          <cell r="B49">
            <v>18</v>
          </cell>
          <cell r="C49">
            <v>37288</v>
          </cell>
          <cell r="D49">
            <v>37288</v>
          </cell>
          <cell r="E49">
            <v>4278</v>
          </cell>
          <cell r="F49">
            <v>2592.13</v>
          </cell>
          <cell r="G49">
            <v>0</v>
          </cell>
          <cell r="H49">
            <v>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4278</v>
          </cell>
          <cell r="O49">
            <v>-4.28</v>
          </cell>
          <cell r="P49">
            <v>0</v>
          </cell>
          <cell r="Q49">
            <v>19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2681.85</v>
          </cell>
          <cell r="W49">
            <v>2662.85</v>
          </cell>
        </row>
        <row r="50">
          <cell r="A50" t="str">
            <v>Midwestern Pet Foods</v>
          </cell>
          <cell r="B50">
            <v>18</v>
          </cell>
          <cell r="C50">
            <v>37316</v>
          </cell>
          <cell r="D50">
            <v>37316</v>
          </cell>
          <cell r="E50">
            <v>4569</v>
          </cell>
          <cell r="F50">
            <v>2767.61</v>
          </cell>
          <cell r="G50">
            <v>0</v>
          </cell>
          <cell r="H50">
            <v>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4569</v>
          </cell>
          <cell r="O50">
            <v>-4.57</v>
          </cell>
          <cell r="P50">
            <v>0</v>
          </cell>
          <cell r="Q50">
            <v>19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2857.04</v>
          </cell>
          <cell r="W50">
            <v>2838.04</v>
          </cell>
        </row>
        <row r="51">
          <cell r="A51" t="str">
            <v>Midwestern Pet Foods</v>
          </cell>
          <cell r="B51">
            <v>18</v>
          </cell>
          <cell r="C51">
            <v>37347</v>
          </cell>
          <cell r="D51">
            <v>37347</v>
          </cell>
          <cell r="E51">
            <v>4476</v>
          </cell>
          <cell r="F51">
            <v>2711.53</v>
          </cell>
          <cell r="G51">
            <v>0</v>
          </cell>
          <cell r="H51">
            <v>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4476</v>
          </cell>
          <cell r="O51">
            <v>-4.4800000000000004</v>
          </cell>
          <cell r="P51">
            <v>0</v>
          </cell>
          <cell r="Q51">
            <v>19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2801.05</v>
          </cell>
          <cell r="W51">
            <v>2782.05</v>
          </cell>
        </row>
        <row r="52">
          <cell r="A52" t="str">
            <v>Midwestern Pet Foods</v>
          </cell>
          <cell r="B52">
            <v>18</v>
          </cell>
          <cell r="C52">
            <v>37377</v>
          </cell>
          <cell r="D52">
            <v>37377</v>
          </cell>
          <cell r="E52">
            <v>3700</v>
          </cell>
          <cell r="F52">
            <v>2243.6</v>
          </cell>
          <cell r="G52">
            <v>0</v>
          </cell>
          <cell r="H52">
            <v>75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2337.6</v>
          </cell>
          <cell r="W52">
            <v>2318.6</v>
          </cell>
        </row>
        <row r="53">
          <cell r="A53" t="str">
            <v>Midwestern Pet Foods</v>
          </cell>
          <cell r="B53">
            <v>18</v>
          </cell>
          <cell r="C53">
            <v>37408</v>
          </cell>
          <cell r="D53">
            <v>37408</v>
          </cell>
          <cell r="E53">
            <v>3500</v>
          </cell>
          <cell r="F53">
            <v>2123</v>
          </cell>
          <cell r="G53">
            <v>0</v>
          </cell>
          <cell r="H53">
            <v>75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2217</v>
          </cell>
          <cell r="W53">
            <v>2198</v>
          </cell>
        </row>
        <row r="54">
          <cell r="A54" t="str">
            <v>Midwestern Pet Foods</v>
          </cell>
          <cell r="B54">
            <v>18</v>
          </cell>
          <cell r="C54">
            <v>37438</v>
          </cell>
          <cell r="D54">
            <v>37438</v>
          </cell>
          <cell r="E54">
            <v>3180</v>
          </cell>
          <cell r="F54">
            <v>1930.04</v>
          </cell>
          <cell r="G54">
            <v>0</v>
          </cell>
          <cell r="H54">
            <v>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2024.04</v>
          </cell>
          <cell r="W54">
            <v>2005.04</v>
          </cell>
        </row>
        <row r="55">
          <cell r="A55" t="str">
            <v>Midwestern Pet Foods</v>
          </cell>
          <cell r="B55">
            <v>18</v>
          </cell>
          <cell r="C55">
            <v>37469</v>
          </cell>
          <cell r="D55">
            <v>37469</v>
          </cell>
          <cell r="E55">
            <v>3300</v>
          </cell>
          <cell r="F55">
            <v>2002.4</v>
          </cell>
          <cell r="G55">
            <v>0</v>
          </cell>
          <cell r="H55">
            <v>75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19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2096.4</v>
          </cell>
          <cell r="W55">
            <v>2077.4</v>
          </cell>
        </row>
        <row r="56">
          <cell r="A56" t="str">
            <v>Midwestern Pet Foods</v>
          </cell>
          <cell r="B56">
            <v>18</v>
          </cell>
          <cell r="C56">
            <v>37500</v>
          </cell>
          <cell r="D56">
            <v>37500</v>
          </cell>
          <cell r="E56">
            <v>3300</v>
          </cell>
          <cell r="F56">
            <v>2002.4</v>
          </cell>
          <cell r="G56">
            <v>0</v>
          </cell>
          <cell r="H56">
            <v>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2096.4</v>
          </cell>
          <cell r="W56">
            <v>2077.4</v>
          </cell>
        </row>
        <row r="57">
          <cell r="A57" t="str">
            <v>Midwestern Pet Foods</v>
          </cell>
          <cell r="B57">
            <v>18</v>
          </cell>
          <cell r="C57">
            <v>37530</v>
          </cell>
          <cell r="D57">
            <v>37530</v>
          </cell>
          <cell r="E57">
            <v>3855</v>
          </cell>
          <cell r="F57">
            <v>2337.06</v>
          </cell>
          <cell r="G57">
            <v>0</v>
          </cell>
          <cell r="H57">
            <v>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2431.06</v>
          </cell>
          <cell r="W57">
            <v>2412.06</v>
          </cell>
        </row>
        <row r="58">
          <cell r="A58" t="str">
            <v>Midwestern Pet Foods</v>
          </cell>
          <cell r="B58">
            <v>18</v>
          </cell>
          <cell r="C58">
            <v>37561</v>
          </cell>
          <cell r="D58">
            <v>37561</v>
          </cell>
          <cell r="E58">
            <v>4300</v>
          </cell>
          <cell r="F58">
            <v>2605.4</v>
          </cell>
          <cell r="G58">
            <v>0</v>
          </cell>
          <cell r="H58">
            <v>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2699.4</v>
          </cell>
          <cell r="W58">
            <v>2680.4</v>
          </cell>
        </row>
        <row r="59">
          <cell r="A59" t="str">
            <v>Midwestern Pet Foods</v>
          </cell>
          <cell r="B59">
            <v>18</v>
          </cell>
          <cell r="C59">
            <v>37591</v>
          </cell>
          <cell r="D59">
            <v>37591</v>
          </cell>
          <cell r="E59">
            <v>4940</v>
          </cell>
          <cell r="F59">
            <v>2991.32</v>
          </cell>
          <cell r="G59">
            <v>0</v>
          </cell>
          <cell r="H59">
            <v>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3085.32</v>
          </cell>
          <cell r="W59">
            <v>3066.32</v>
          </cell>
        </row>
        <row r="60">
          <cell r="A60" t="str">
            <v>Marathon Ashland Petroleum Company</v>
          </cell>
          <cell r="B60">
            <v>20</v>
          </cell>
          <cell r="C60">
            <v>37257</v>
          </cell>
          <cell r="D60">
            <v>37257</v>
          </cell>
          <cell r="E60">
            <v>2734</v>
          </cell>
          <cell r="F60">
            <v>1661.1</v>
          </cell>
          <cell r="G60">
            <v>0</v>
          </cell>
          <cell r="H60">
            <v>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2734</v>
          </cell>
          <cell r="O60">
            <v>8.1999999999999993</v>
          </cell>
          <cell r="P60">
            <v>0</v>
          </cell>
          <cell r="Q60">
            <v>19</v>
          </cell>
          <cell r="R60">
            <v>0.95</v>
          </cell>
          <cell r="S60">
            <v>0</v>
          </cell>
          <cell r="T60">
            <v>0</v>
          </cell>
          <cell r="U60">
            <v>0</v>
          </cell>
          <cell r="V60">
            <v>1764.25</v>
          </cell>
          <cell r="W60">
            <v>1744.3</v>
          </cell>
        </row>
        <row r="61">
          <cell r="A61" t="str">
            <v>Marathon Ashland Petroleum Company</v>
          </cell>
          <cell r="B61">
            <v>20</v>
          </cell>
          <cell r="C61">
            <v>37288</v>
          </cell>
          <cell r="D61">
            <v>37288</v>
          </cell>
          <cell r="E61">
            <v>2688</v>
          </cell>
          <cell r="F61">
            <v>1633.36</v>
          </cell>
          <cell r="G61">
            <v>0</v>
          </cell>
          <cell r="H61">
            <v>75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2688</v>
          </cell>
          <cell r="O61">
            <v>-2.69</v>
          </cell>
          <cell r="P61">
            <v>0</v>
          </cell>
          <cell r="Q61">
            <v>19</v>
          </cell>
          <cell r="R61">
            <v>0.95</v>
          </cell>
          <cell r="S61">
            <v>0</v>
          </cell>
          <cell r="T61">
            <v>0</v>
          </cell>
          <cell r="U61">
            <v>0</v>
          </cell>
          <cell r="V61">
            <v>1725.62</v>
          </cell>
          <cell r="W61">
            <v>1705.67</v>
          </cell>
        </row>
        <row r="62">
          <cell r="A62" t="str">
            <v>Marathon Ashland Petroleum Company</v>
          </cell>
          <cell r="B62">
            <v>20</v>
          </cell>
          <cell r="C62">
            <v>37316</v>
          </cell>
          <cell r="D62">
            <v>37316</v>
          </cell>
          <cell r="E62">
            <v>2950</v>
          </cell>
          <cell r="F62">
            <v>1791.35</v>
          </cell>
          <cell r="G62">
            <v>0</v>
          </cell>
          <cell r="H62">
            <v>75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2950</v>
          </cell>
          <cell r="O62">
            <v>-2.95</v>
          </cell>
          <cell r="P62">
            <v>0</v>
          </cell>
          <cell r="Q62">
            <v>19</v>
          </cell>
          <cell r="R62">
            <v>0.95</v>
          </cell>
          <cell r="S62">
            <v>0</v>
          </cell>
          <cell r="T62">
            <v>0</v>
          </cell>
          <cell r="U62">
            <v>0</v>
          </cell>
          <cell r="V62">
            <v>1883.35</v>
          </cell>
          <cell r="W62">
            <v>1863.4</v>
          </cell>
        </row>
        <row r="63">
          <cell r="A63" t="str">
            <v>Marathon Ashland Petroleum Company</v>
          </cell>
          <cell r="B63">
            <v>20</v>
          </cell>
          <cell r="C63">
            <v>37347</v>
          </cell>
          <cell r="D63">
            <v>37347</v>
          </cell>
          <cell r="E63">
            <v>3090</v>
          </cell>
          <cell r="F63">
            <v>1875.77</v>
          </cell>
          <cell r="G63">
            <v>0</v>
          </cell>
          <cell r="H63">
            <v>75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3090</v>
          </cell>
          <cell r="O63">
            <v>-3.09</v>
          </cell>
          <cell r="P63">
            <v>0</v>
          </cell>
          <cell r="Q63">
            <v>19</v>
          </cell>
          <cell r="R63">
            <v>0.95</v>
          </cell>
          <cell r="S63">
            <v>0</v>
          </cell>
          <cell r="T63">
            <v>0</v>
          </cell>
          <cell r="U63">
            <v>0</v>
          </cell>
          <cell r="V63">
            <v>1967.63</v>
          </cell>
          <cell r="W63">
            <v>1947.68</v>
          </cell>
        </row>
        <row r="64">
          <cell r="A64" t="str">
            <v>Marathon Ashland Petroleum Company</v>
          </cell>
          <cell r="B64">
            <v>20</v>
          </cell>
          <cell r="C64">
            <v>37377</v>
          </cell>
          <cell r="D64">
            <v>37377</v>
          </cell>
          <cell r="E64">
            <v>2945</v>
          </cell>
          <cell r="F64">
            <v>1788.33</v>
          </cell>
          <cell r="G64">
            <v>0</v>
          </cell>
          <cell r="H64">
            <v>75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</v>
          </cell>
          <cell r="R64">
            <v>0.95</v>
          </cell>
          <cell r="S64">
            <v>1967.63</v>
          </cell>
          <cell r="T64">
            <v>0</v>
          </cell>
          <cell r="U64">
            <v>0</v>
          </cell>
          <cell r="V64">
            <v>3850.91</v>
          </cell>
          <cell r="W64">
            <v>1863.33</v>
          </cell>
        </row>
        <row r="65">
          <cell r="A65" t="str">
            <v>Marathon Ashland Petroleum Company</v>
          </cell>
          <cell r="B65">
            <v>20</v>
          </cell>
          <cell r="C65">
            <v>37408</v>
          </cell>
          <cell r="D65">
            <v>37408</v>
          </cell>
          <cell r="E65">
            <v>3000</v>
          </cell>
          <cell r="F65">
            <v>1821.5</v>
          </cell>
          <cell r="G65">
            <v>0</v>
          </cell>
          <cell r="H65">
            <v>75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19</v>
          </cell>
          <cell r="R65">
            <v>0.95</v>
          </cell>
          <cell r="S65">
            <v>1883.28</v>
          </cell>
          <cell r="T65">
            <v>0</v>
          </cell>
          <cell r="U65">
            <v>0</v>
          </cell>
          <cell r="V65">
            <v>3799.73</v>
          </cell>
          <cell r="W65">
            <v>1896.5</v>
          </cell>
        </row>
        <row r="66">
          <cell r="A66" t="str">
            <v>Marathon Ashland Petroleum Company</v>
          </cell>
          <cell r="B66">
            <v>20</v>
          </cell>
          <cell r="C66">
            <v>37438</v>
          </cell>
          <cell r="D66">
            <v>37438</v>
          </cell>
          <cell r="E66">
            <v>2945</v>
          </cell>
          <cell r="F66">
            <v>1788.33</v>
          </cell>
          <cell r="G66">
            <v>0</v>
          </cell>
          <cell r="H66">
            <v>75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0.95</v>
          </cell>
          <cell r="S66">
            <v>1883.28</v>
          </cell>
          <cell r="T66">
            <v>0</v>
          </cell>
          <cell r="U66">
            <v>0</v>
          </cell>
          <cell r="V66">
            <v>3766.56</v>
          </cell>
          <cell r="W66">
            <v>1863.33</v>
          </cell>
        </row>
        <row r="67">
          <cell r="A67" t="str">
            <v>Marathon Ashland Petroleum Company</v>
          </cell>
          <cell r="B67">
            <v>20</v>
          </cell>
          <cell r="C67">
            <v>37469</v>
          </cell>
          <cell r="D67">
            <v>37469</v>
          </cell>
          <cell r="E67">
            <v>3100</v>
          </cell>
          <cell r="F67">
            <v>1881.8</v>
          </cell>
          <cell r="G67">
            <v>0</v>
          </cell>
          <cell r="H67">
            <v>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19</v>
          </cell>
          <cell r="R67">
            <v>0.95</v>
          </cell>
          <cell r="S67">
            <v>3766.56</v>
          </cell>
          <cell r="T67">
            <v>0</v>
          </cell>
          <cell r="U67">
            <v>0</v>
          </cell>
          <cell r="V67">
            <v>5743.31</v>
          </cell>
          <cell r="W67">
            <v>1956.8</v>
          </cell>
        </row>
        <row r="68">
          <cell r="A68" t="str">
            <v>Marathon Ashland Petroleum Company</v>
          </cell>
          <cell r="B68">
            <v>20</v>
          </cell>
          <cell r="C68">
            <v>37500</v>
          </cell>
          <cell r="D68">
            <v>37500</v>
          </cell>
          <cell r="E68">
            <v>3000</v>
          </cell>
          <cell r="F68">
            <v>1821.5</v>
          </cell>
          <cell r="G68">
            <v>0</v>
          </cell>
          <cell r="H68">
            <v>75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19</v>
          </cell>
          <cell r="R68">
            <v>0.95</v>
          </cell>
          <cell r="S68">
            <v>0</v>
          </cell>
          <cell r="T68">
            <v>0</v>
          </cell>
          <cell r="U68">
            <v>0</v>
          </cell>
          <cell r="V68">
            <v>1916.45</v>
          </cell>
          <cell r="W68">
            <v>1896.5</v>
          </cell>
        </row>
        <row r="69">
          <cell r="A69" t="str">
            <v>Marathon Ashland Petroleum Company</v>
          </cell>
          <cell r="B69">
            <v>20</v>
          </cell>
          <cell r="C69">
            <v>37530</v>
          </cell>
          <cell r="D69">
            <v>37530</v>
          </cell>
          <cell r="E69">
            <v>3100</v>
          </cell>
          <cell r="F69">
            <v>1881.8</v>
          </cell>
          <cell r="G69">
            <v>0</v>
          </cell>
          <cell r="H69">
            <v>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</v>
          </cell>
          <cell r="R69">
            <v>0.95</v>
          </cell>
          <cell r="S69">
            <v>-1850.11</v>
          </cell>
          <cell r="T69">
            <v>0</v>
          </cell>
          <cell r="U69">
            <v>0</v>
          </cell>
          <cell r="V69">
            <v>126.6400000000001</v>
          </cell>
          <cell r="W69">
            <v>1956.8</v>
          </cell>
        </row>
        <row r="70">
          <cell r="A70" t="str">
            <v>Marathon Ashland Petroleum Company</v>
          </cell>
          <cell r="B70">
            <v>20</v>
          </cell>
          <cell r="C70">
            <v>37561</v>
          </cell>
          <cell r="D70">
            <v>37561</v>
          </cell>
          <cell r="E70">
            <v>3090</v>
          </cell>
          <cell r="F70">
            <v>1875.77</v>
          </cell>
          <cell r="G70">
            <v>0</v>
          </cell>
          <cell r="H70">
            <v>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19</v>
          </cell>
          <cell r="R70">
            <v>0.95</v>
          </cell>
          <cell r="S70">
            <v>0</v>
          </cell>
          <cell r="T70">
            <v>0</v>
          </cell>
          <cell r="U70">
            <v>0</v>
          </cell>
          <cell r="V70">
            <v>1970.72</v>
          </cell>
          <cell r="W70">
            <v>1950.77</v>
          </cell>
        </row>
        <row r="71">
          <cell r="A71" t="str">
            <v>Marathon Ashland Petroleum Company</v>
          </cell>
          <cell r="B71">
            <v>20</v>
          </cell>
          <cell r="C71">
            <v>37591</v>
          </cell>
          <cell r="D71">
            <v>37591</v>
          </cell>
          <cell r="E71">
            <v>2480</v>
          </cell>
          <cell r="F71">
            <v>1507.94</v>
          </cell>
          <cell r="G71">
            <v>0</v>
          </cell>
          <cell r="H71">
            <v>75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</v>
          </cell>
          <cell r="R71">
            <v>1.1399999999999999</v>
          </cell>
          <cell r="S71">
            <v>0</v>
          </cell>
          <cell r="T71">
            <v>0</v>
          </cell>
          <cell r="U71">
            <v>0</v>
          </cell>
          <cell r="V71">
            <v>1603.08</v>
          </cell>
          <cell r="W71">
            <v>1582.94</v>
          </cell>
        </row>
        <row r="72">
          <cell r="A72" t="str">
            <v>Uniseal, Inc.</v>
          </cell>
          <cell r="B72">
            <v>32</v>
          </cell>
          <cell r="C72">
            <v>37257</v>
          </cell>
          <cell r="D72">
            <v>37257</v>
          </cell>
          <cell r="E72">
            <v>2000</v>
          </cell>
          <cell r="F72">
            <v>1218.5</v>
          </cell>
          <cell r="G72">
            <v>0</v>
          </cell>
          <cell r="H72">
            <v>75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2000</v>
          </cell>
          <cell r="O72">
            <v>6</v>
          </cell>
          <cell r="P72">
            <v>0</v>
          </cell>
          <cell r="Q72">
            <v>19</v>
          </cell>
          <cell r="R72">
            <v>0.95</v>
          </cell>
          <cell r="S72">
            <v>0</v>
          </cell>
          <cell r="T72">
            <v>0</v>
          </cell>
          <cell r="U72">
            <v>0</v>
          </cell>
          <cell r="V72">
            <v>1319.45</v>
          </cell>
          <cell r="W72">
            <v>1299.5</v>
          </cell>
        </row>
        <row r="73">
          <cell r="A73" t="str">
            <v>Uniseal, Inc.</v>
          </cell>
          <cell r="B73">
            <v>32</v>
          </cell>
          <cell r="C73">
            <v>37288</v>
          </cell>
          <cell r="D73">
            <v>37288</v>
          </cell>
          <cell r="E73">
            <v>1600</v>
          </cell>
          <cell r="F73">
            <v>977.3</v>
          </cell>
          <cell r="G73">
            <v>0</v>
          </cell>
          <cell r="H73">
            <v>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1600</v>
          </cell>
          <cell r="O73">
            <v>-1.6</v>
          </cell>
          <cell r="P73">
            <v>0</v>
          </cell>
          <cell r="Q73">
            <v>19</v>
          </cell>
          <cell r="R73">
            <v>0.95</v>
          </cell>
          <cell r="S73">
            <v>0</v>
          </cell>
          <cell r="T73">
            <v>0</v>
          </cell>
          <cell r="U73">
            <v>0</v>
          </cell>
          <cell r="V73">
            <v>1070.6500000000001</v>
          </cell>
          <cell r="W73">
            <v>1050.7</v>
          </cell>
        </row>
        <row r="74">
          <cell r="A74" t="str">
            <v>Uniseal, Inc.</v>
          </cell>
          <cell r="B74">
            <v>32</v>
          </cell>
          <cell r="C74">
            <v>37316</v>
          </cell>
          <cell r="D74">
            <v>37316</v>
          </cell>
          <cell r="E74">
            <v>1705</v>
          </cell>
          <cell r="F74">
            <v>1040.6199999999999</v>
          </cell>
          <cell r="G74">
            <v>0</v>
          </cell>
          <cell r="H74">
            <v>75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1705</v>
          </cell>
          <cell r="O74">
            <v>-1.71</v>
          </cell>
          <cell r="P74">
            <v>0</v>
          </cell>
          <cell r="Q74">
            <v>19</v>
          </cell>
          <cell r="R74">
            <v>0.95</v>
          </cell>
          <cell r="S74">
            <v>0</v>
          </cell>
          <cell r="T74">
            <v>0</v>
          </cell>
          <cell r="U74">
            <v>0</v>
          </cell>
          <cell r="V74">
            <v>1133.8599999999999</v>
          </cell>
          <cell r="W74">
            <v>1113.9100000000001</v>
          </cell>
        </row>
        <row r="75">
          <cell r="A75" t="str">
            <v>Uniseal, Inc.</v>
          </cell>
          <cell r="B75">
            <v>32</v>
          </cell>
          <cell r="C75">
            <v>37347</v>
          </cell>
          <cell r="D75">
            <v>37347</v>
          </cell>
          <cell r="E75">
            <v>1600</v>
          </cell>
          <cell r="F75">
            <v>977.3</v>
          </cell>
          <cell r="G75">
            <v>0</v>
          </cell>
          <cell r="H75">
            <v>75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1600</v>
          </cell>
          <cell r="O75">
            <v>-1.6</v>
          </cell>
          <cell r="P75">
            <v>0</v>
          </cell>
          <cell r="Q75">
            <v>19</v>
          </cell>
          <cell r="R75">
            <v>0.95</v>
          </cell>
          <cell r="S75">
            <v>0</v>
          </cell>
          <cell r="T75">
            <v>0</v>
          </cell>
          <cell r="U75">
            <v>0</v>
          </cell>
          <cell r="V75">
            <v>1070.6500000000001</v>
          </cell>
          <cell r="W75">
            <v>1050.7</v>
          </cell>
        </row>
        <row r="76">
          <cell r="A76" t="str">
            <v>Uniseal, Inc.</v>
          </cell>
          <cell r="B76">
            <v>32</v>
          </cell>
          <cell r="C76">
            <v>37377</v>
          </cell>
          <cell r="D76">
            <v>37377</v>
          </cell>
          <cell r="E76">
            <v>1300</v>
          </cell>
          <cell r="F76">
            <v>796.4</v>
          </cell>
          <cell r="G76">
            <v>0</v>
          </cell>
          <cell r="H76">
            <v>75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19</v>
          </cell>
          <cell r="R76">
            <v>0.95</v>
          </cell>
          <cell r="S76">
            <v>0</v>
          </cell>
          <cell r="T76">
            <v>0</v>
          </cell>
          <cell r="U76">
            <v>0</v>
          </cell>
          <cell r="V76">
            <v>891.35</v>
          </cell>
          <cell r="W76">
            <v>871.4</v>
          </cell>
        </row>
        <row r="77">
          <cell r="A77" t="str">
            <v>Uniseal, Inc.</v>
          </cell>
          <cell r="B77">
            <v>32</v>
          </cell>
          <cell r="C77">
            <v>37408</v>
          </cell>
          <cell r="D77">
            <v>37408</v>
          </cell>
          <cell r="E77">
            <v>1100</v>
          </cell>
          <cell r="F77">
            <v>675.8</v>
          </cell>
          <cell r="G77">
            <v>0</v>
          </cell>
          <cell r="H77">
            <v>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19</v>
          </cell>
          <cell r="R77">
            <v>0.95</v>
          </cell>
          <cell r="S77">
            <v>0</v>
          </cell>
          <cell r="T77">
            <v>0</v>
          </cell>
          <cell r="U77">
            <v>0</v>
          </cell>
          <cell r="V77">
            <v>770.75</v>
          </cell>
          <cell r="W77">
            <v>750.8</v>
          </cell>
        </row>
        <row r="78">
          <cell r="A78" t="str">
            <v>Uniseal, Inc.</v>
          </cell>
          <cell r="B78">
            <v>32</v>
          </cell>
          <cell r="C78">
            <v>37438</v>
          </cell>
          <cell r="D78">
            <v>37438</v>
          </cell>
          <cell r="E78">
            <v>1000</v>
          </cell>
          <cell r="F78">
            <v>615.5</v>
          </cell>
          <cell r="G78">
            <v>0</v>
          </cell>
          <cell r="H78">
            <v>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19</v>
          </cell>
          <cell r="R78">
            <v>0.95</v>
          </cell>
          <cell r="S78">
            <v>0</v>
          </cell>
          <cell r="T78">
            <v>0</v>
          </cell>
          <cell r="U78">
            <v>0</v>
          </cell>
          <cell r="V78">
            <v>710.45</v>
          </cell>
          <cell r="W78">
            <v>690.5</v>
          </cell>
        </row>
        <row r="79">
          <cell r="A79" t="str">
            <v>Uniseal, Inc.</v>
          </cell>
          <cell r="B79">
            <v>32</v>
          </cell>
          <cell r="C79">
            <v>37469</v>
          </cell>
          <cell r="D79">
            <v>37469</v>
          </cell>
          <cell r="E79">
            <v>0</v>
          </cell>
          <cell r="F79">
            <v>0</v>
          </cell>
          <cell r="G79">
            <v>0</v>
          </cell>
          <cell r="H79">
            <v>75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19</v>
          </cell>
          <cell r="R79">
            <v>0.95</v>
          </cell>
          <cell r="S79">
            <v>0</v>
          </cell>
          <cell r="T79">
            <v>0</v>
          </cell>
          <cell r="U79">
            <v>0</v>
          </cell>
          <cell r="V79">
            <v>94.95</v>
          </cell>
          <cell r="W79">
            <v>75</v>
          </cell>
        </row>
        <row r="80">
          <cell r="A80" t="str">
            <v>Uniseal, Inc.</v>
          </cell>
          <cell r="B80">
            <v>32</v>
          </cell>
          <cell r="C80">
            <v>37500</v>
          </cell>
          <cell r="D80">
            <v>37500</v>
          </cell>
          <cell r="E80">
            <v>0</v>
          </cell>
          <cell r="F80">
            <v>0</v>
          </cell>
          <cell r="G80">
            <v>0</v>
          </cell>
          <cell r="H80">
            <v>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</v>
          </cell>
          <cell r="R80">
            <v>0.95</v>
          </cell>
          <cell r="S80">
            <v>0</v>
          </cell>
          <cell r="T80">
            <v>0</v>
          </cell>
          <cell r="U80">
            <v>0</v>
          </cell>
          <cell r="V80">
            <v>94.95</v>
          </cell>
          <cell r="W80">
            <v>75</v>
          </cell>
        </row>
        <row r="81">
          <cell r="A81" t="str">
            <v>Uniseal, Inc.</v>
          </cell>
          <cell r="B81">
            <v>32</v>
          </cell>
          <cell r="C81">
            <v>37530</v>
          </cell>
          <cell r="D81">
            <v>37530</v>
          </cell>
          <cell r="E81">
            <v>1612</v>
          </cell>
          <cell r="F81">
            <v>984.54</v>
          </cell>
          <cell r="G81">
            <v>0</v>
          </cell>
          <cell r="H81">
            <v>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</v>
          </cell>
          <cell r="R81">
            <v>0.95</v>
          </cell>
          <cell r="S81">
            <v>0</v>
          </cell>
          <cell r="T81">
            <v>0</v>
          </cell>
          <cell r="U81">
            <v>0</v>
          </cell>
          <cell r="V81">
            <v>1079.49</v>
          </cell>
          <cell r="W81">
            <v>1059.54</v>
          </cell>
        </row>
        <row r="82">
          <cell r="A82" t="str">
            <v>Uniseal, Inc.</v>
          </cell>
          <cell r="B82">
            <v>32</v>
          </cell>
          <cell r="C82">
            <v>37561</v>
          </cell>
          <cell r="D82">
            <v>37561</v>
          </cell>
          <cell r="E82">
            <v>1500</v>
          </cell>
          <cell r="F82">
            <v>917</v>
          </cell>
          <cell r="G82">
            <v>0</v>
          </cell>
          <cell r="H82">
            <v>75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19</v>
          </cell>
          <cell r="R82">
            <v>0.95</v>
          </cell>
          <cell r="S82">
            <v>0</v>
          </cell>
          <cell r="T82">
            <v>0</v>
          </cell>
          <cell r="U82">
            <v>0</v>
          </cell>
          <cell r="V82">
            <v>1011.95</v>
          </cell>
          <cell r="W82">
            <v>992</v>
          </cell>
        </row>
        <row r="83">
          <cell r="A83" t="str">
            <v>Uniseal, Inc.</v>
          </cell>
          <cell r="B83">
            <v>32</v>
          </cell>
          <cell r="C83">
            <v>37591</v>
          </cell>
          <cell r="D83">
            <v>37591</v>
          </cell>
          <cell r="E83">
            <v>1612</v>
          </cell>
          <cell r="F83">
            <v>984.54</v>
          </cell>
          <cell r="G83">
            <v>0</v>
          </cell>
          <cell r="H83">
            <v>75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19</v>
          </cell>
          <cell r="R83">
            <v>1.1399999999999999</v>
          </cell>
          <cell r="S83">
            <v>0</v>
          </cell>
          <cell r="T83">
            <v>0</v>
          </cell>
          <cell r="U83">
            <v>0</v>
          </cell>
          <cell r="V83">
            <v>1079.68</v>
          </cell>
          <cell r="W83">
            <v>1059.54</v>
          </cell>
        </row>
        <row r="84">
          <cell r="A84" t="str">
            <v>Lewis Vincennes, Inc.</v>
          </cell>
          <cell r="B84">
            <v>33</v>
          </cell>
          <cell r="C84">
            <v>37257</v>
          </cell>
          <cell r="D84">
            <v>37257</v>
          </cell>
          <cell r="E84">
            <v>3300</v>
          </cell>
          <cell r="F84">
            <v>2002.4</v>
          </cell>
          <cell r="G84">
            <v>0</v>
          </cell>
          <cell r="H84">
            <v>75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-85.8</v>
          </cell>
          <cell r="N84">
            <v>3300</v>
          </cell>
          <cell r="O84">
            <v>9.9</v>
          </cell>
          <cell r="P84">
            <v>0</v>
          </cell>
          <cell r="Q84">
            <v>19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2020.5</v>
          </cell>
          <cell r="W84">
            <v>2001.5</v>
          </cell>
        </row>
        <row r="85">
          <cell r="A85" t="str">
            <v>Lewis Vincennes, Inc.</v>
          </cell>
          <cell r="B85">
            <v>33</v>
          </cell>
          <cell r="C85">
            <v>37288</v>
          </cell>
          <cell r="D85">
            <v>37288</v>
          </cell>
          <cell r="E85">
            <v>3332</v>
          </cell>
          <cell r="F85">
            <v>2021.7</v>
          </cell>
          <cell r="G85">
            <v>0</v>
          </cell>
          <cell r="H85">
            <v>75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13.33</v>
          </cell>
          <cell r="N85">
            <v>3332</v>
          </cell>
          <cell r="O85">
            <v>-3.33</v>
          </cell>
          <cell r="P85">
            <v>0</v>
          </cell>
          <cell r="Q85">
            <v>19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2125.6999999999998</v>
          </cell>
          <cell r="W85">
            <v>2106.6999999999998</v>
          </cell>
        </row>
        <row r="86">
          <cell r="A86" t="str">
            <v>Lewis Vincennes, Inc.</v>
          </cell>
          <cell r="B86">
            <v>33</v>
          </cell>
          <cell r="C86">
            <v>37316</v>
          </cell>
          <cell r="D86">
            <v>37316</v>
          </cell>
          <cell r="E86">
            <v>2573</v>
          </cell>
          <cell r="F86">
            <v>1564.02</v>
          </cell>
          <cell r="G86">
            <v>0</v>
          </cell>
          <cell r="H86">
            <v>75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10.29</v>
          </cell>
          <cell r="N86">
            <v>2573</v>
          </cell>
          <cell r="O86">
            <v>-2.57</v>
          </cell>
          <cell r="P86">
            <v>0</v>
          </cell>
          <cell r="Q86">
            <v>19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1665.74</v>
          </cell>
          <cell r="W86">
            <v>1646.74</v>
          </cell>
        </row>
        <row r="87">
          <cell r="A87" t="str">
            <v>Lewis Vincennes, Inc.</v>
          </cell>
          <cell r="B87">
            <v>33</v>
          </cell>
          <cell r="C87">
            <v>37347</v>
          </cell>
          <cell r="D87">
            <v>37347</v>
          </cell>
          <cell r="E87">
            <v>2400</v>
          </cell>
          <cell r="F87">
            <v>1459.7</v>
          </cell>
          <cell r="G87">
            <v>0</v>
          </cell>
          <cell r="H87">
            <v>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9.6</v>
          </cell>
          <cell r="N87">
            <v>2400</v>
          </cell>
          <cell r="O87">
            <v>-2.4</v>
          </cell>
          <cell r="P87">
            <v>0</v>
          </cell>
          <cell r="Q87">
            <v>19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1560.9</v>
          </cell>
          <cell r="W87">
            <v>1541.9</v>
          </cell>
        </row>
        <row r="88">
          <cell r="A88" t="str">
            <v>Lewis Vincennes, Inc.</v>
          </cell>
          <cell r="B88">
            <v>33</v>
          </cell>
          <cell r="C88">
            <v>37377</v>
          </cell>
          <cell r="D88">
            <v>37377</v>
          </cell>
          <cell r="E88">
            <v>2800</v>
          </cell>
          <cell r="F88">
            <v>1700.9</v>
          </cell>
          <cell r="G88">
            <v>0</v>
          </cell>
          <cell r="H88">
            <v>75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1794.9</v>
          </cell>
          <cell r="W88">
            <v>1775.9</v>
          </cell>
        </row>
        <row r="89">
          <cell r="A89" t="str">
            <v>Lewis Vincennes, Inc.</v>
          </cell>
          <cell r="B89">
            <v>33</v>
          </cell>
          <cell r="C89">
            <v>37408</v>
          </cell>
          <cell r="D89">
            <v>37408</v>
          </cell>
          <cell r="E89">
            <v>2330</v>
          </cell>
          <cell r="F89">
            <v>1417.49</v>
          </cell>
          <cell r="G89">
            <v>0</v>
          </cell>
          <cell r="H89">
            <v>75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1511.49</v>
          </cell>
          <cell r="W89">
            <v>1492.49</v>
          </cell>
        </row>
        <row r="90">
          <cell r="A90" t="str">
            <v>Lewis Vincennes, Inc.</v>
          </cell>
          <cell r="B90">
            <v>33</v>
          </cell>
          <cell r="C90">
            <v>37438</v>
          </cell>
          <cell r="D90">
            <v>37438</v>
          </cell>
          <cell r="E90">
            <v>2300</v>
          </cell>
          <cell r="F90">
            <v>1399.4</v>
          </cell>
          <cell r="G90">
            <v>0</v>
          </cell>
          <cell r="H90">
            <v>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1493.4</v>
          </cell>
          <cell r="W90">
            <v>1474.4</v>
          </cell>
        </row>
        <row r="91">
          <cell r="A91" t="str">
            <v>Lewis Vincennes, Inc.</v>
          </cell>
          <cell r="B91">
            <v>33</v>
          </cell>
          <cell r="C91">
            <v>37469</v>
          </cell>
          <cell r="D91">
            <v>37469</v>
          </cell>
          <cell r="E91">
            <v>2495</v>
          </cell>
          <cell r="F91">
            <v>1516.99</v>
          </cell>
          <cell r="G91">
            <v>0</v>
          </cell>
          <cell r="H91">
            <v>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1610.99</v>
          </cell>
          <cell r="W91">
            <v>1591.99</v>
          </cell>
        </row>
        <row r="92">
          <cell r="A92" t="str">
            <v>Lewis Vincennes, Inc.</v>
          </cell>
          <cell r="B92">
            <v>33</v>
          </cell>
          <cell r="C92">
            <v>37500</v>
          </cell>
          <cell r="D92">
            <v>37500</v>
          </cell>
          <cell r="E92">
            <v>2900</v>
          </cell>
          <cell r="F92">
            <v>1761.2</v>
          </cell>
          <cell r="G92">
            <v>0</v>
          </cell>
          <cell r="H92">
            <v>75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1855.2</v>
          </cell>
          <cell r="W92">
            <v>1836.2</v>
          </cell>
        </row>
        <row r="93">
          <cell r="A93" t="str">
            <v>Lewis Vincennes, Inc.</v>
          </cell>
          <cell r="B93">
            <v>33</v>
          </cell>
          <cell r="C93">
            <v>37530</v>
          </cell>
          <cell r="D93">
            <v>37530</v>
          </cell>
          <cell r="E93">
            <v>3280</v>
          </cell>
          <cell r="F93">
            <v>1990.34</v>
          </cell>
          <cell r="G93">
            <v>0</v>
          </cell>
          <cell r="H93">
            <v>75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2084.34</v>
          </cell>
          <cell r="W93">
            <v>2065.34</v>
          </cell>
        </row>
        <row r="94">
          <cell r="A94" t="str">
            <v>Lewis Vincennes, Inc.</v>
          </cell>
          <cell r="B94">
            <v>33</v>
          </cell>
          <cell r="C94">
            <v>37561</v>
          </cell>
          <cell r="D94">
            <v>37561</v>
          </cell>
          <cell r="E94">
            <v>3230</v>
          </cell>
          <cell r="F94">
            <v>1960.19</v>
          </cell>
          <cell r="G94">
            <v>0</v>
          </cell>
          <cell r="H94">
            <v>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19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2054.19</v>
          </cell>
          <cell r="W94">
            <v>2035.19</v>
          </cell>
        </row>
        <row r="95">
          <cell r="A95" t="str">
            <v>Lewis Vincennes, Inc.</v>
          </cell>
          <cell r="B95">
            <v>33</v>
          </cell>
          <cell r="C95">
            <v>37591</v>
          </cell>
          <cell r="D95">
            <v>37591</v>
          </cell>
          <cell r="E95">
            <v>5208</v>
          </cell>
          <cell r="F95">
            <v>3152.92</v>
          </cell>
          <cell r="G95">
            <v>0</v>
          </cell>
          <cell r="H95">
            <v>75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19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3246.92</v>
          </cell>
          <cell r="W95">
            <v>3227.92</v>
          </cell>
        </row>
        <row r="96">
          <cell r="A96" t="str">
            <v>Robur Corporation</v>
          </cell>
          <cell r="B96">
            <v>35</v>
          </cell>
          <cell r="C96">
            <v>37257</v>
          </cell>
          <cell r="D96">
            <v>37257</v>
          </cell>
          <cell r="E96">
            <v>1800</v>
          </cell>
          <cell r="F96">
            <v>1097.9000000000001</v>
          </cell>
          <cell r="G96">
            <v>0</v>
          </cell>
          <cell r="H96">
            <v>75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1800</v>
          </cell>
          <cell r="O96">
            <v>5.4</v>
          </cell>
          <cell r="P96">
            <v>0</v>
          </cell>
          <cell r="Q96">
            <v>19</v>
          </cell>
          <cell r="R96">
            <v>0.95</v>
          </cell>
          <cell r="S96">
            <v>0</v>
          </cell>
          <cell r="T96">
            <v>0</v>
          </cell>
          <cell r="U96">
            <v>0</v>
          </cell>
          <cell r="V96">
            <v>1198.25</v>
          </cell>
          <cell r="W96">
            <v>1178.3</v>
          </cell>
        </row>
        <row r="97">
          <cell r="A97" t="str">
            <v>Robur Corporation</v>
          </cell>
          <cell r="B97">
            <v>35</v>
          </cell>
          <cell r="C97">
            <v>37288</v>
          </cell>
          <cell r="D97">
            <v>37288</v>
          </cell>
          <cell r="E97">
            <v>1428</v>
          </cell>
          <cell r="F97">
            <v>873.58</v>
          </cell>
          <cell r="G97">
            <v>0</v>
          </cell>
          <cell r="H97">
            <v>75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1428</v>
          </cell>
          <cell r="O97">
            <v>-1.43</v>
          </cell>
          <cell r="P97">
            <v>0</v>
          </cell>
          <cell r="Q97">
            <v>19</v>
          </cell>
          <cell r="R97">
            <v>0.95</v>
          </cell>
          <cell r="S97">
            <v>0</v>
          </cell>
          <cell r="T97">
            <v>0</v>
          </cell>
          <cell r="U97">
            <v>0</v>
          </cell>
          <cell r="V97">
            <v>967.1</v>
          </cell>
          <cell r="W97">
            <v>947.15</v>
          </cell>
        </row>
        <row r="98">
          <cell r="A98" t="str">
            <v>Robur Corporation</v>
          </cell>
          <cell r="B98">
            <v>35</v>
          </cell>
          <cell r="C98">
            <v>37316</v>
          </cell>
          <cell r="D98">
            <v>37316</v>
          </cell>
          <cell r="E98">
            <v>1125</v>
          </cell>
          <cell r="F98">
            <v>690.88</v>
          </cell>
          <cell r="G98">
            <v>0</v>
          </cell>
          <cell r="H98">
            <v>75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1125</v>
          </cell>
          <cell r="O98">
            <v>-1.1200000000000001</v>
          </cell>
          <cell r="P98">
            <v>0</v>
          </cell>
          <cell r="Q98">
            <v>19</v>
          </cell>
          <cell r="R98">
            <v>0.95</v>
          </cell>
          <cell r="S98">
            <v>0</v>
          </cell>
          <cell r="T98">
            <v>0</v>
          </cell>
          <cell r="U98">
            <v>0</v>
          </cell>
          <cell r="V98">
            <v>784.71</v>
          </cell>
          <cell r="W98">
            <v>764.76</v>
          </cell>
        </row>
        <row r="99">
          <cell r="A99" t="str">
            <v>Robur Corporation</v>
          </cell>
          <cell r="B99">
            <v>35</v>
          </cell>
          <cell r="C99">
            <v>37347</v>
          </cell>
          <cell r="D99">
            <v>37347</v>
          </cell>
          <cell r="E99">
            <v>0</v>
          </cell>
          <cell r="F99">
            <v>0</v>
          </cell>
          <cell r="G99">
            <v>0</v>
          </cell>
          <cell r="H99">
            <v>75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19</v>
          </cell>
          <cell r="R99">
            <v>0.95</v>
          </cell>
          <cell r="S99">
            <v>0</v>
          </cell>
          <cell r="T99">
            <v>0</v>
          </cell>
          <cell r="U99">
            <v>0</v>
          </cell>
          <cell r="V99">
            <v>94.95</v>
          </cell>
          <cell r="W99">
            <v>75</v>
          </cell>
        </row>
        <row r="100">
          <cell r="A100" t="str">
            <v>Robur Corporation</v>
          </cell>
          <cell r="B100">
            <v>35</v>
          </cell>
          <cell r="C100">
            <v>37377</v>
          </cell>
          <cell r="D100">
            <v>37377</v>
          </cell>
          <cell r="E100">
            <v>0</v>
          </cell>
          <cell r="F100">
            <v>0</v>
          </cell>
          <cell r="G100">
            <v>0</v>
          </cell>
          <cell r="H100">
            <v>75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19</v>
          </cell>
          <cell r="R100">
            <v>0.95</v>
          </cell>
          <cell r="S100">
            <v>0</v>
          </cell>
          <cell r="T100">
            <v>0</v>
          </cell>
          <cell r="U100">
            <v>0</v>
          </cell>
          <cell r="V100">
            <v>94.95</v>
          </cell>
          <cell r="W100">
            <v>75</v>
          </cell>
        </row>
        <row r="101">
          <cell r="A101" t="str">
            <v>Robur Corporation</v>
          </cell>
          <cell r="B101">
            <v>35</v>
          </cell>
          <cell r="C101">
            <v>37408</v>
          </cell>
          <cell r="D101">
            <v>37408</v>
          </cell>
          <cell r="E101">
            <v>143</v>
          </cell>
          <cell r="F101">
            <v>98.73</v>
          </cell>
          <cell r="G101">
            <v>0</v>
          </cell>
          <cell r="H101">
            <v>75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19</v>
          </cell>
          <cell r="R101">
            <v>0.95</v>
          </cell>
          <cell r="S101">
            <v>0</v>
          </cell>
          <cell r="T101">
            <v>0</v>
          </cell>
          <cell r="U101">
            <v>0</v>
          </cell>
          <cell r="V101">
            <v>193.68</v>
          </cell>
          <cell r="W101">
            <v>173.73</v>
          </cell>
        </row>
        <row r="102">
          <cell r="A102" t="str">
            <v>Robur Corporation</v>
          </cell>
          <cell r="B102">
            <v>35</v>
          </cell>
          <cell r="C102">
            <v>37438</v>
          </cell>
          <cell r="D102">
            <v>37438</v>
          </cell>
          <cell r="E102">
            <v>350</v>
          </cell>
          <cell r="F102">
            <v>223.55</v>
          </cell>
          <cell r="G102">
            <v>0</v>
          </cell>
          <cell r="H102">
            <v>75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19</v>
          </cell>
          <cell r="R102">
            <v>0.95</v>
          </cell>
          <cell r="S102">
            <v>0</v>
          </cell>
          <cell r="T102">
            <v>0</v>
          </cell>
          <cell r="U102">
            <v>0</v>
          </cell>
          <cell r="V102">
            <v>318.5</v>
          </cell>
          <cell r="W102">
            <v>298.55</v>
          </cell>
        </row>
        <row r="103">
          <cell r="A103" t="str">
            <v>Robur Corporation</v>
          </cell>
          <cell r="B103">
            <v>35</v>
          </cell>
          <cell r="C103">
            <v>37469</v>
          </cell>
          <cell r="D103">
            <v>37469</v>
          </cell>
          <cell r="E103">
            <v>0</v>
          </cell>
          <cell r="F103">
            <v>0</v>
          </cell>
          <cell r="G103">
            <v>0</v>
          </cell>
          <cell r="H103">
            <v>75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19</v>
          </cell>
          <cell r="R103">
            <v>0.95</v>
          </cell>
          <cell r="S103">
            <v>0</v>
          </cell>
          <cell r="T103">
            <v>0</v>
          </cell>
          <cell r="U103">
            <v>0</v>
          </cell>
          <cell r="V103">
            <v>94.95</v>
          </cell>
          <cell r="W103">
            <v>75</v>
          </cell>
        </row>
        <row r="104">
          <cell r="A104" t="str">
            <v>Robur Corporation</v>
          </cell>
          <cell r="B104">
            <v>35</v>
          </cell>
          <cell r="C104">
            <v>37500</v>
          </cell>
          <cell r="D104">
            <v>37500</v>
          </cell>
          <cell r="E104">
            <v>0</v>
          </cell>
          <cell r="F104">
            <v>0</v>
          </cell>
          <cell r="G104">
            <v>0</v>
          </cell>
          <cell r="H104">
            <v>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19</v>
          </cell>
          <cell r="R104">
            <v>0.95</v>
          </cell>
          <cell r="S104">
            <v>0</v>
          </cell>
          <cell r="T104">
            <v>0</v>
          </cell>
          <cell r="U104">
            <v>0</v>
          </cell>
          <cell r="V104">
            <v>94.95</v>
          </cell>
          <cell r="W104">
            <v>75</v>
          </cell>
        </row>
        <row r="105">
          <cell r="A105" t="str">
            <v>Robur Corporation</v>
          </cell>
          <cell r="B105">
            <v>35</v>
          </cell>
          <cell r="C105">
            <v>37530</v>
          </cell>
          <cell r="D105">
            <v>37530</v>
          </cell>
          <cell r="E105">
            <v>0</v>
          </cell>
          <cell r="F105">
            <v>0</v>
          </cell>
          <cell r="G105">
            <v>0</v>
          </cell>
          <cell r="H105">
            <v>75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19</v>
          </cell>
          <cell r="R105">
            <v>0.95</v>
          </cell>
          <cell r="S105">
            <v>0</v>
          </cell>
          <cell r="T105">
            <v>0</v>
          </cell>
          <cell r="U105">
            <v>0</v>
          </cell>
          <cell r="V105">
            <v>94.95</v>
          </cell>
          <cell r="W105">
            <v>75</v>
          </cell>
        </row>
        <row r="106">
          <cell r="A106" t="str">
            <v>Robur Corporation</v>
          </cell>
          <cell r="B106">
            <v>35</v>
          </cell>
          <cell r="C106">
            <v>37561</v>
          </cell>
          <cell r="D106">
            <v>37561</v>
          </cell>
          <cell r="E106">
            <v>0</v>
          </cell>
          <cell r="F106">
            <v>0</v>
          </cell>
          <cell r="G106">
            <v>0</v>
          </cell>
          <cell r="H106">
            <v>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19</v>
          </cell>
          <cell r="R106">
            <v>0.95</v>
          </cell>
          <cell r="S106">
            <v>0</v>
          </cell>
          <cell r="T106">
            <v>0</v>
          </cell>
          <cell r="U106">
            <v>0</v>
          </cell>
          <cell r="V106">
            <v>94.95</v>
          </cell>
          <cell r="W106">
            <v>75</v>
          </cell>
        </row>
        <row r="107">
          <cell r="A107" t="str">
            <v>Collis, Inc.</v>
          </cell>
          <cell r="B107">
            <v>45</v>
          </cell>
          <cell r="C107">
            <v>37257</v>
          </cell>
          <cell r="D107">
            <v>37257</v>
          </cell>
          <cell r="E107">
            <v>5600</v>
          </cell>
          <cell r="F107">
            <v>3389.3</v>
          </cell>
          <cell r="G107">
            <v>0</v>
          </cell>
          <cell r="H107">
            <v>75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5600</v>
          </cell>
          <cell r="O107">
            <v>16.8</v>
          </cell>
          <cell r="P107">
            <v>0</v>
          </cell>
          <cell r="Q107">
            <v>19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3500.1</v>
          </cell>
          <cell r="W107">
            <v>3481.1</v>
          </cell>
        </row>
        <row r="108">
          <cell r="A108" t="str">
            <v>Collis, Inc.</v>
          </cell>
          <cell r="B108">
            <v>45</v>
          </cell>
          <cell r="C108">
            <v>37288</v>
          </cell>
          <cell r="D108">
            <v>37288</v>
          </cell>
          <cell r="E108">
            <v>4200</v>
          </cell>
          <cell r="F108">
            <v>2545.1</v>
          </cell>
          <cell r="G108">
            <v>0</v>
          </cell>
          <cell r="H108">
            <v>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4200</v>
          </cell>
          <cell r="O108">
            <v>-4.2</v>
          </cell>
          <cell r="P108">
            <v>0</v>
          </cell>
          <cell r="Q108">
            <v>19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2634.9</v>
          </cell>
          <cell r="W108">
            <v>2615.9</v>
          </cell>
        </row>
        <row r="109">
          <cell r="A109" t="str">
            <v>Collis, Inc.</v>
          </cell>
          <cell r="B109">
            <v>45</v>
          </cell>
          <cell r="C109">
            <v>37316</v>
          </cell>
          <cell r="D109">
            <v>37316</v>
          </cell>
          <cell r="E109">
            <v>4712</v>
          </cell>
          <cell r="F109">
            <v>2853.84</v>
          </cell>
          <cell r="G109">
            <v>0</v>
          </cell>
          <cell r="H109">
            <v>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4712</v>
          </cell>
          <cell r="O109">
            <v>-4.71</v>
          </cell>
          <cell r="P109">
            <v>0</v>
          </cell>
          <cell r="Q109">
            <v>19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2943.13</v>
          </cell>
          <cell r="W109">
            <v>2924.13</v>
          </cell>
        </row>
        <row r="110">
          <cell r="A110" t="str">
            <v>Collis, Inc.</v>
          </cell>
          <cell r="B110">
            <v>45</v>
          </cell>
          <cell r="C110">
            <v>37347</v>
          </cell>
          <cell r="D110">
            <v>37347</v>
          </cell>
          <cell r="E110">
            <v>3600</v>
          </cell>
          <cell r="F110">
            <v>2183.3000000000002</v>
          </cell>
          <cell r="G110">
            <v>0</v>
          </cell>
          <cell r="H110">
            <v>75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3600</v>
          </cell>
          <cell r="O110">
            <v>-3.6</v>
          </cell>
          <cell r="P110">
            <v>0</v>
          </cell>
          <cell r="Q110">
            <v>19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2273.6999999999998</v>
          </cell>
          <cell r="W110">
            <v>2254.6999999999998</v>
          </cell>
        </row>
        <row r="111">
          <cell r="A111" t="str">
            <v>Collis, Inc.</v>
          </cell>
          <cell r="B111">
            <v>45</v>
          </cell>
          <cell r="C111">
            <v>37377</v>
          </cell>
          <cell r="D111">
            <v>37377</v>
          </cell>
          <cell r="E111">
            <v>3500</v>
          </cell>
          <cell r="F111">
            <v>2123</v>
          </cell>
          <cell r="G111">
            <v>0</v>
          </cell>
          <cell r="H111">
            <v>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2217</v>
          </cell>
          <cell r="W111">
            <v>2198</v>
          </cell>
        </row>
        <row r="112">
          <cell r="A112" t="str">
            <v>Collis, Inc.</v>
          </cell>
          <cell r="B112">
            <v>45</v>
          </cell>
          <cell r="C112">
            <v>37408</v>
          </cell>
          <cell r="D112">
            <v>37408</v>
          </cell>
          <cell r="E112">
            <v>3000</v>
          </cell>
          <cell r="F112">
            <v>1821.5</v>
          </cell>
          <cell r="G112">
            <v>0</v>
          </cell>
          <cell r="H112">
            <v>75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1915.5</v>
          </cell>
          <cell r="W112">
            <v>1896.5</v>
          </cell>
        </row>
        <row r="113">
          <cell r="A113" t="str">
            <v>Collis, Inc.</v>
          </cell>
          <cell r="B113">
            <v>45</v>
          </cell>
          <cell r="C113">
            <v>37438</v>
          </cell>
          <cell r="D113">
            <v>37438</v>
          </cell>
          <cell r="E113">
            <v>3200</v>
          </cell>
          <cell r="F113">
            <v>1942.1</v>
          </cell>
          <cell r="G113">
            <v>0</v>
          </cell>
          <cell r="H113">
            <v>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2036.1</v>
          </cell>
          <cell r="W113">
            <v>2017.1</v>
          </cell>
        </row>
        <row r="114">
          <cell r="A114" t="str">
            <v>Collis, Inc.</v>
          </cell>
          <cell r="B114">
            <v>45</v>
          </cell>
          <cell r="C114">
            <v>37469</v>
          </cell>
          <cell r="D114">
            <v>37469</v>
          </cell>
          <cell r="E114">
            <v>2700</v>
          </cell>
          <cell r="F114">
            <v>1640.6</v>
          </cell>
          <cell r="G114">
            <v>0</v>
          </cell>
          <cell r="H114">
            <v>75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19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1734.6</v>
          </cell>
          <cell r="W114">
            <v>1715.6</v>
          </cell>
        </row>
        <row r="115">
          <cell r="A115" t="str">
            <v>Collis, Inc.</v>
          </cell>
          <cell r="B115">
            <v>45</v>
          </cell>
          <cell r="C115">
            <v>37500</v>
          </cell>
          <cell r="D115">
            <v>37500</v>
          </cell>
          <cell r="E115">
            <v>2610</v>
          </cell>
          <cell r="F115">
            <v>1586.33</v>
          </cell>
          <cell r="G115">
            <v>0</v>
          </cell>
          <cell r="H115">
            <v>75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1680.33</v>
          </cell>
          <cell r="W115">
            <v>1661.33</v>
          </cell>
        </row>
        <row r="116">
          <cell r="A116" t="str">
            <v>Collis, Inc.</v>
          </cell>
          <cell r="B116">
            <v>45</v>
          </cell>
          <cell r="C116">
            <v>37530</v>
          </cell>
          <cell r="D116">
            <v>37530</v>
          </cell>
          <cell r="E116">
            <v>3800</v>
          </cell>
          <cell r="F116">
            <v>2303.9</v>
          </cell>
          <cell r="G116">
            <v>0</v>
          </cell>
          <cell r="H116">
            <v>75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2397.9</v>
          </cell>
          <cell r="W116">
            <v>2378.9</v>
          </cell>
        </row>
        <row r="117">
          <cell r="A117" t="str">
            <v>Collis, Inc.</v>
          </cell>
          <cell r="B117">
            <v>45</v>
          </cell>
          <cell r="C117">
            <v>37561</v>
          </cell>
          <cell r="D117">
            <v>37561</v>
          </cell>
          <cell r="E117">
            <v>4300</v>
          </cell>
          <cell r="F117">
            <v>2605.4</v>
          </cell>
          <cell r="G117">
            <v>0</v>
          </cell>
          <cell r="H117">
            <v>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2699.4</v>
          </cell>
          <cell r="W117">
            <v>2680.4</v>
          </cell>
        </row>
        <row r="118">
          <cell r="A118" t="str">
            <v>Collis, Inc.</v>
          </cell>
          <cell r="B118">
            <v>45</v>
          </cell>
          <cell r="C118">
            <v>37591</v>
          </cell>
          <cell r="D118">
            <v>37591</v>
          </cell>
          <cell r="E118">
            <v>4700</v>
          </cell>
          <cell r="F118">
            <v>2846.6</v>
          </cell>
          <cell r="G118">
            <v>0</v>
          </cell>
          <cell r="H118">
            <v>75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2940.6</v>
          </cell>
          <cell r="W118">
            <v>2921.6</v>
          </cell>
        </row>
        <row r="119">
          <cell r="A119" t="str">
            <v>Polar Minerals</v>
          </cell>
          <cell r="B119">
            <v>46</v>
          </cell>
          <cell r="C119">
            <v>37257</v>
          </cell>
          <cell r="D119">
            <v>37257</v>
          </cell>
          <cell r="E119">
            <v>2800</v>
          </cell>
          <cell r="F119">
            <v>1700.9</v>
          </cell>
          <cell r="G119">
            <v>0</v>
          </cell>
          <cell r="H119">
            <v>75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</v>
          </cell>
          <cell r="O119">
            <v>8.4</v>
          </cell>
          <cell r="P119">
            <v>0</v>
          </cell>
          <cell r="Q119">
            <v>19</v>
          </cell>
          <cell r="R119">
            <v>0.95</v>
          </cell>
          <cell r="S119">
            <v>0</v>
          </cell>
          <cell r="T119">
            <v>0</v>
          </cell>
          <cell r="U119">
            <v>0</v>
          </cell>
          <cell r="V119">
            <v>1804.25</v>
          </cell>
          <cell r="W119">
            <v>1784.3</v>
          </cell>
        </row>
        <row r="120">
          <cell r="A120" t="str">
            <v>Polar Minerals</v>
          </cell>
          <cell r="B120">
            <v>46</v>
          </cell>
          <cell r="C120">
            <v>37288</v>
          </cell>
          <cell r="D120">
            <v>37288</v>
          </cell>
          <cell r="E120">
            <v>1500</v>
          </cell>
          <cell r="F120">
            <v>917</v>
          </cell>
          <cell r="G120">
            <v>0</v>
          </cell>
          <cell r="H120">
            <v>75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1500</v>
          </cell>
          <cell r="O120">
            <v>-1.5</v>
          </cell>
          <cell r="P120">
            <v>0</v>
          </cell>
          <cell r="Q120">
            <v>19</v>
          </cell>
          <cell r="R120">
            <v>0.95</v>
          </cell>
          <cell r="S120">
            <v>0</v>
          </cell>
          <cell r="T120">
            <v>0</v>
          </cell>
          <cell r="U120">
            <v>0</v>
          </cell>
          <cell r="V120">
            <v>1010.45</v>
          </cell>
          <cell r="W120">
            <v>990.5</v>
          </cell>
        </row>
        <row r="121">
          <cell r="A121" t="str">
            <v>Polar Minerals</v>
          </cell>
          <cell r="B121">
            <v>46</v>
          </cell>
          <cell r="C121">
            <v>37316</v>
          </cell>
          <cell r="D121">
            <v>37316</v>
          </cell>
          <cell r="E121">
            <v>1612</v>
          </cell>
          <cell r="F121">
            <v>984.54</v>
          </cell>
          <cell r="G121">
            <v>0</v>
          </cell>
          <cell r="H121">
            <v>75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1612</v>
          </cell>
          <cell r="O121">
            <v>-1.61</v>
          </cell>
          <cell r="P121">
            <v>0</v>
          </cell>
          <cell r="Q121">
            <v>19</v>
          </cell>
          <cell r="R121">
            <v>0.95</v>
          </cell>
          <cell r="S121">
            <v>0</v>
          </cell>
          <cell r="T121">
            <v>0</v>
          </cell>
          <cell r="U121">
            <v>0</v>
          </cell>
          <cell r="V121">
            <v>1077.8800000000001</v>
          </cell>
          <cell r="W121">
            <v>1057.93</v>
          </cell>
        </row>
        <row r="122">
          <cell r="A122" t="str">
            <v>Polar Minerals</v>
          </cell>
          <cell r="B122">
            <v>46</v>
          </cell>
          <cell r="C122">
            <v>37347</v>
          </cell>
          <cell r="D122">
            <v>37347</v>
          </cell>
          <cell r="E122">
            <v>1000</v>
          </cell>
          <cell r="F122">
            <v>615.5</v>
          </cell>
          <cell r="G122">
            <v>0</v>
          </cell>
          <cell r="H122">
            <v>75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1000</v>
          </cell>
          <cell r="O122">
            <v>-1</v>
          </cell>
          <cell r="P122">
            <v>0</v>
          </cell>
          <cell r="Q122">
            <v>19</v>
          </cell>
          <cell r="R122">
            <v>0.95</v>
          </cell>
          <cell r="S122">
            <v>0</v>
          </cell>
          <cell r="T122">
            <v>0</v>
          </cell>
          <cell r="U122">
            <v>0</v>
          </cell>
          <cell r="V122">
            <v>709.45</v>
          </cell>
          <cell r="W122">
            <v>689.5</v>
          </cell>
        </row>
        <row r="123">
          <cell r="A123" t="str">
            <v>Polar Minerals</v>
          </cell>
          <cell r="B123">
            <v>46</v>
          </cell>
          <cell r="C123">
            <v>37377</v>
          </cell>
          <cell r="D123">
            <v>37377</v>
          </cell>
          <cell r="E123">
            <v>800</v>
          </cell>
          <cell r="F123">
            <v>494.9</v>
          </cell>
          <cell r="G123">
            <v>0</v>
          </cell>
          <cell r="H123">
            <v>75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19</v>
          </cell>
          <cell r="R123">
            <v>0.95</v>
          </cell>
          <cell r="S123">
            <v>0</v>
          </cell>
          <cell r="T123">
            <v>0</v>
          </cell>
          <cell r="U123">
            <v>0</v>
          </cell>
          <cell r="V123">
            <v>589.85</v>
          </cell>
          <cell r="W123">
            <v>569.9</v>
          </cell>
        </row>
        <row r="124">
          <cell r="A124" t="str">
            <v>Polar Minerals</v>
          </cell>
          <cell r="B124">
            <v>46</v>
          </cell>
          <cell r="C124">
            <v>37408</v>
          </cell>
          <cell r="D124">
            <v>37408</v>
          </cell>
          <cell r="E124">
            <v>1000</v>
          </cell>
          <cell r="F124">
            <v>615.5</v>
          </cell>
          <cell r="G124">
            <v>0</v>
          </cell>
          <cell r="H124">
            <v>75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19</v>
          </cell>
          <cell r="R124">
            <v>0.95</v>
          </cell>
          <cell r="S124">
            <v>0</v>
          </cell>
          <cell r="T124">
            <v>0</v>
          </cell>
          <cell r="U124">
            <v>0</v>
          </cell>
          <cell r="V124">
            <v>710.45</v>
          </cell>
          <cell r="W124">
            <v>690.5</v>
          </cell>
        </row>
        <row r="125">
          <cell r="A125" t="str">
            <v>Polar Minerals</v>
          </cell>
          <cell r="B125">
            <v>46</v>
          </cell>
          <cell r="C125">
            <v>37438</v>
          </cell>
          <cell r="D125">
            <v>37438</v>
          </cell>
          <cell r="E125">
            <v>800</v>
          </cell>
          <cell r="F125">
            <v>494.9</v>
          </cell>
          <cell r="G125">
            <v>0</v>
          </cell>
          <cell r="H125">
            <v>75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19</v>
          </cell>
          <cell r="R125">
            <v>0.95</v>
          </cell>
          <cell r="S125">
            <v>0</v>
          </cell>
          <cell r="T125">
            <v>0</v>
          </cell>
          <cell r="U125">
            <v>0</v>
          </cell>
          <cell r="V125">
            <v>589.85</v>
          </cell>
          <cell r="W125">
            <v>569.9</v>
          </cell>
        </row>
        <row r="126">
          <cell r="A126" t="str">
            <v>Polar Minerals</v>
          </cell>
          <cell r="B126">
            <v>46</v>
          </cell>
          <cell r="C126">
            <v>37469</v>
          </cell>
          <cell r="D126">
            <v>37469</v>
          </cell>
          <cell r="E126">
            <v>0</v>
          </cell>
          <cell r="F126">
            <v>0</v>
          </cell>
          <cell r="G126">
            <v>0</v>
          </cell>
          <cell r="H126">
            <v>75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19</v>
          </cell>
          <cell r="R126">
            <v>0.95</v>
          </cell>
          <cell r="S126">
            <v>0</v>
          </cell>
          <cell r="T126">
            <v>0</v>
          </cell>
          <cell r="U126">
            <v>0</v>
          </cell>
          <cell r="V126">
            <v>94.95</v>
          </cell>
          <cell r="W126">
            <v>75</v>
          </cell>
        </row>
        <row r="127">
          <cell r="A127" t="str">
            <v>Polar Minerals</v>
          </cell>
          <cell r="B127">
            <v>46</v>
          </cell>
          <cell r="C127">
            <v>37500</v>
          </cell>
          <cell r="D127">
            <v>37500</v>
          </cell>
          <cell r="E127">
            <v>0</v>
          </cell>
          <cell r="F127">
            <v>0</v>
          </cell>
          <cell r="G127">
            <v>0</v>
          </cell>
          <cell r="H127">
            <v>75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</v>
          </cell>
          <cell r="R127">
            <v>0.95</v>
          </cell>
          <cell r="S127">
            <v>0</v>
          </cell>
          <cell r="T127">
            <v>0</v>
          </cell>
          <cell r="U127">
            <v>0</v>
          </cell>
          <cell r="V127">
            <v>94.95</v>
          </cell>
          <cell r="W127">
            <v>75</v>
          </cell>
        </row>
        <row r="128">
          <cell r="A128" t="str">
            <v>Polar Minerals</v>
          </cell>
          <cell r="B128">
            <v>46</v>
          </cell>
          <cell r="C128">
            <v>37530</v>
          </cell>
          <cell r="D128">
            <v>37530</v>
          </cell>
          <cell r="E128">
            <v>6774</v>
          </cell>
          <cell r="F128">
            <v>4097.22</v>
          </cell>
          <cell r="G128">
            <v>0</v>
          </cell>
          <cell r="H128">
            <v>75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0.95</v>
          </cell>
          <cell r="S128">
            <v>0</v>
          </cell>
          <cell r="T128">
            <v>0</v>
          </cell>
          <cell r="U128">
            <v>0</v>
          </cell>
          <cell r="V128">
            <v>4192.17</v>
          </cell>
          <cell r="W128">
            <v>4172.22</v>
          </cell>
        </row>
        <row r="129">
          <cell r="A129" t="str">
            <v>Polar Minerals</v>
          </cell>
          <cell r="B129">
            <v>46</v>
          </cell>
          <cell r="C129">
            <v>37561</v>
          </cell>
          <cell r="D129">
            <v>37561</v>
          </cell>
          <cell r="E129">
            <v>1560</v>
          </cell>
          <cell r="F129">
            <v>953.18</v>
          </cell>
          <cell r="G129">
            <v>0</v>
          </cell>
          <cell r="H129">
            <v>75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19</v>
          </cell>
          <cell r="R129">
            <v>0.95</v>
          </cell>
          <cell r="S129">
            <v>4098.17</v>
          </cell>
          <cell r="T129">
            <v>0</v>
          </cell>
          <cell r="U129">
            <v>0</v>
          </cell>
          <cell r="V129">
            <v>5146.3</v>
          </cell>
          <cell r="W129">
            <v>1028.18</v>
          </cell>
        </row>
        <row r="130">
          <cell r="A130" t="str">
            <v>Polar Minerals</v>
          </cell>
          <cell r="B130">
            <v>46</v>
          </cell>
          <cell r="C130">
            <v>37591</v>
          </cell>
          <cell r="D130">
            <v>37591</v>
          </cell>
          <cell r="E130">
            <v>1612</v>
          </cell>
          <cell r="F130">
            <v>984.54</v>
          </cell>
          <cell r="G130">
            <v>0</v>
          </cell>
          <cell r="H130">
            <v>75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19</v>
          </cell>
          <cell r="R130">
            <v>1.1399999999999999</v>
          </cell>
          <cell r="S130">
            <v>0</v>
          </cell>
          <cell r="T130">
            <v>0</v>
          </cell>
          <cell r="U130">
            <v>0</v>
          </cell>
          <cell r="V130">
            <v>1079.68</v>
          </cell>
          <cell r="W130">
            <v>1059.54</v>
          </cell>
        </row>
        <row r="131">
          <cell r="A131" t="str">
            <v>Evansville-Vanderburgh Building Authority</v>
          </cell>
          <cell r="B131">
            <v>49</v>
          </cell>
          <cell r="C131">
            <v>37257</v>
          </cell>
          <cell r="D131">
            <v>37257</v>
          </cell>
          <cell r="E131">
            <v>4300</v>
          </cell>
          <cell r="F131">
            <v>2605.4</v>
          </cell>
          <cell r="G131">
            <v>0</v>
          </cell>
          <cell r="H131">
            <v>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4300</v>
          </cell>
          <cell r="O131">
            <v>12.9</v>
          </cell>
          <cell r="P131">
            <v>0</v>
          </cell>
          <cell r="Q131">
            <v>19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2712.3</v>
          </cell>
          <cell r="W131">
            <v>2693.3</v>
          </cell>
        </row>
        <row r="132">
          <cell r="A132" t="str">
            <v>Evansville-Vanderburgh Building Authority</v>
          </cell>
          <cell r="B132">
            <v>49</v>
          </cell>
          <cell r="C132">
            <v>37288</v>
          </cell>
          <cell r="D132">
            <v>37288</v>
          </cell>
          <cell r="E132">
            <v>3400</v>
          </cell>
          <cell r="F132">
            <v>2062.6999999999998</v>
          </cell>
          <cell r="G132">
            <v>0</v>
          </cell>
          <cell r="H132">
            <v>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3400</v>
          </cell>
          <cell r="O132">
            <v>-3.4</v>
          </cell>
          <cell r="P132">
            <v>0</v>
          </cell>
          <cell r="Q132">
            <v>19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2153.3000000000002</v>
          </cell>
          <cell r="W132">
            <v>2134.3000000000002</v>
          </cell>
        </row>
        <row r="133">
          <cell r="A133" t="str">
            <v>Evansville-Vanderburgh Building Authority</v>
          </cell>
          <cell r="B133">
            <v>49</v>
          </cell>
          <cell r="C133">
            <v>37316</v>
          </cell>
          <cell r="D133">
            <v>37316</v>
          </cell>
          <cell r="E133">
            <v>3286</v>
          </cell>
          <cell r="F133">
            <v>1993.96</v>
          </cell>
          <cell r="G133">
            <v>0</v>
          </cell>
          <cell r="H133">
            <v>75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3286</v>
          </cell>
          <cell r="O133">
            <v>-3.29</v>
          </cell>
          <cell r="P133">
            <v>0</v>
          </cell>
          <cell r="Q133">
            <v>19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2084.67</v>
          </cell>
          <cell r="W133">
            <v>2065.67</v>
          </cell>
        </row>
        <row r="134">
          <cell r="A134" t="str">
            <v>Evansville-Vanderburgh Building Authority</v>
          </cell>
          <cell r="B134">
            <v>49</v>
          </cell>
          <cell r="C134">
            <v>37347</v>
          </cell>
          <cell r="D134">
            <v>37347</v>
          </cell>
          <cell r="E134">
            <v>2600</v>
          </cell>
          <cell r="F134">
            <v>1580.3</v>
          </cell>
          <cell r="G134">
            <v>0</v>
          </cell>
          <cell r="H134">
            <v>75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2600</v>
          </cell>
          <cell r="O134">
            <v>-2.6</v>
          </cell>
          <cell r="P134">
            <v>0</v>
          </cell>
          <cell r="Q134">
            <v>19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1671.7</v>
          </cell>
          <cell r="W134">
            <v>1652.7</v>
          </cell>
        </row>
        <row r="135">
          <cell r="A135" t="str">
            <v>Evansville-Vanderburgh Building Authority</v>
          </cell>
          <cell r="B135">
            <v>49</v>
          </cell>
          <cell r="C135">
            <v>37377</v>
          </cell>
          <cell r="D135">
            <v>37377</v>
          </cell>
          <cell r="E135">
            <v>2000</v>
          </cell>
          <cell r="F135">
            <v>1218.5</v>
          </cell>
          <cell r="G135">
            <v>0</v>
          </cell>
          <cell r="H135">
            <v>75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1312.5</v>
          </cell>
          <cell r="W135">
            <v>1293.5</v>
          </cell>
        </row>
        <row r="136">
          <cell r="A136" t="str">
            <v>Evansville-Vanderburgh Building Authority</v>
          </cell>
          <cell r="B136">
            <v>49</v>
          </cell>
          <cell r="C136">
            <v>37408</v>
          </cell>
          <cell r="D136">
            <v>37408</v>
          </cell>
          <cell r="E136">
            <v>1800</v>
          </cell>
          <cell r="F136">
            <v>1097.9000000000001</v>
          </cell>
          <cell r="G136">
            <v>0</v>
          </cell>
          <cell r="H136">
            <v>75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1191.9000000000001</v>
          </cell>
          <cell r="W136">
            <v>1172.9000000000001</v>
          </cell>
        </row>
        <row r="137">
          <cell r="A137" t="str">
            <v>Evansville-Vanderburgh Building Authority</v>
          </cell>
          <cell r="B137">
            <v>49</v>
          </cell>
          <cell r="C137">
            <v>37438</v>
          </cell>
          <cell r="D137">
            <v>37438</v>
          </cell>
          <cell r="E137">
            <v>1700</v>
          </cell>
          <cell r="F137">
            <v>1037.5999999999999</v>
          </cell>
          <cell r="G137">
            <v>0</v>
          </cell>
          <cell r="H137">
            <v>75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1131.5999999999999</v>
          </cell>
          <cell r="W137">
            <v>1112.5999999999999</v>
          </cell>
        </row>
        <row r="138">
          <cell r="A138" t="str">
            <v>Evansville-Vanderburgh Building Authority</v>
          </cell>
          <cell r="B138">
            <v>49</v>
          </cell>
          <cell r="C138">
            <v>37469</v>
          </cell>
          <cell r="D138">
            <v>37469</v>
          </cell>
          <cell r="E138">
            <v>0</v>
          </cell>
          <cell r="F138">
            <v>0</v>
          </cell>
          <cell r="G138">
            <v>0</v>
          </cell>
          <cell r="H138">
            <v>75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94</v>
          </cell>
          <cell r="W138">
            <v>75</v>
          </cell>
        </row>
        <row r="139">
          <cell r="A139" t="str">
            <v>Evansville-Vanderburgh Building Authority</v>
          </cell>
          <cell r="B139">
            <v>49</v>
          </cell>
          <cell r="C139">
            <v>37500</v>
          </cell>
          <cell r="D139">
            <v>37500</v>
          </cell>
          <cell r="E139">
            <v>0</v>
          </cell>
          <cell r="F139">
            <v>0</v>
          </cell>
          <cell r="G139">
            <v>0</v>
          </cell>
          <cell r="H139">
            <v>75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94</v>
          </cell>
          <cell r="W139">
            <v>75</v>
          </cell>
        </row>
        <row r="140">
          <cell r="A140" t="str">
            <v>Evansville-Vanderburgh Building Authority</v>
          </cell>
          <cell r="B140">
            <v>49</v>
          </cell>
          <cell r="C140">
            <v>37530</v>
          </cell>
          <cell r="D140">
            <v>37530</v>
          </cell>
          <cell r="E140">
            <v>0</v>
          </cell>
          <cell r="F140">
            <v>0</v>
          </cell>
          <cell r="G140">
            <v>0</v>
          </cell>
          <cell r="H140">
            <v>75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19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94</v>
          </cell>
          <cell r="W140">
            <v>75</v>
          </cell>
        </row>
        <row r="141">
          <cell r="A141" t="str">
            <v>Evansville-Vanderburgh Building Authority</v>
          </cell>
          <cell r="B141">
            <v>49</v>
          </cell>
          <cell r="C141">
            <v>37561</v>
          </cell>
          <cell r="D141">
            <v>37561</v>
          </cell>
          <cell r="E141">
            <v>0</v>
          </cell>
          <cell r="F141">
            <v>0</v>
          </cell>
          <cell r="G141">
            <v>0</v>
          </cell>
          <cell r="H141">
            <v>75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19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94</v>
          </cell>
          <cell r="W141">
            <v>75</v>
          </cell>
        </row>
        <row r="142">
          <cell r="A142" t="str">
            <v>Evansville-Vanderburgh Building Authority</v>
          </cell>
          <cell r="B142">
            <v>49</v>
          </cell>
          <cell r="C142">
            <v>37591</v>
          </cell>
          <cell r="D142">
            <v>37591</v>
          </cell>
          <cell r="E142">
            <v>3950</v>
          </cell>
          <cell r="F142">
            <v>2394.35</v>
          </cell>
          <cell r="G142">
            <v>0</v>
          </cell>
          <cell r="H142">
            <v>75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2488.35</v>
          </cell>
          <cell r="W142">
            <v>2469.35</v>
          </cell>
        </row>
        <row r="143">
          <cell r="A143" t="str">
            <v>Evansville-Vanderburgh School Corp., Bus CNG</v>
          </cell>
          <cell r="B143">
            <v>51</v>
          </cell>
          <cell r="C143">
            <v>37257</v>
          </cell>
          <cell r="D143">
            <v>37257</v>
          </cell>
          <cell r="E143">
            <v>1200</v>
          </cell>
          <cell r="F143">
            <v>736.1</v>
          </cell>
          <cell r="G143">
            <v>0</v>
          </cell>
          <cell r="H143">
            <v>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1200</v>
          </cell>
          <cell r="O143">
            <v>3.6</v>
          </cell>
          <cell r="P143">
            <v>0</v>
          </cell>
          <cell r="Q143">
            <v>19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833.7</v>
          </cell>
          <cell r="W143">
            <v>814.7</v>
          </cell>
        </row>
        <row r="144">
          <cell r="A144" t="str">
            <v>Evansville-Vanderburgh School Corp., Bus CNG</v>
          </cell>
          <cell r="B144">
            <v>51</v>
          </cell>
          <cell r="C144">
            <v>37288</v>
          </cell>
          <cell r="D144">
            <v>37288</v>
          </cell>
          <cell r="E144">
            <v>1350</v>
          </cell>
          <cell r="F144">
            <v>826.55</v>
          </cell>
          <cell r="G144">
            <v>0</v>
          </cell>
          <cell r="H144">
            <v>75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1350</v>
          </cell>
          <cell r="O144">
            <v>-1.35</v>
          </cell>
          <cell r="P144">
            <v>0</v>
          </cell>
          <cell r="Q144">
            <v>19</v>
          </cell>
          <cell r="R144">
            <v>0</v>
          </cell>
          <cell r="S144">
            <v>-2441.9499999999998</v>
          </cell>
          <cell r="T144">
            <v>0</v>
          </cell>
          <cell r="U144">
            <v>0</v>
          </cell>
          <cell r="V144">
            <v>-1522.7499999999998</v>
          </cell>
          <cell r="W144">
            <v>900.2</v>
          </cell>
        </row>
        <row r="145">
          <cell r="A145" t="str">
            <v>Evansville-Vanderburgh School Corp., Bus CNG</v>
          </cell>
          <cell r="B145">
            <v>51</v>
          </cell>
          <cell r="C145">
            <v>37316</v>
          </cell>
          <cell r="D145">
            <v>37316</v>
          </cell>
          <cell r="E145">
            <v>1240</v>
          </cell>
          <cell r="F145">
            <v>760.22</v>
          </cell>
          <cell r="G145">
            <v>0</v>
          </cell>
          <cell r="H145">
            <v>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1240</v>
          </cell>
          <cell r="O145">
            <v>-1.24</v>
          </cell>
          <cell r="P145">
            <v>0</v>
          </cell>
          <cell r="Q145">
            <v>19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852.98</v>
          </cell>
          <cell r="W145">
            <v>833.98</v>
          </cell>
        </row>
        <row r="146">
          <cell r="A146" t="str">
            <v>Evansville-Vanderburgh School Corp., Bus CNG</v>
          </cell>
          <cell r="B146">
            <v>51</v>
          </cell>
          <cell r="C146">
            <v>37347</v>
          </cell>
          <cell r="D146">
            <v>37347</v>
          </cell>
          <cell r="E146">
            <v>1300</v>
          </cell>
          <cell r="F146">
            <v>796.4</v>
          </cell>
          <cell r="G146">
            <v>0</v>
          </cell>
          <cell r="H146">
            <v>75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1300</v>
          </cell>
          <cell r="O146">
            <v>-1.3</v>
          </cell>
          <cell r="P146">
            <v>0</v>
          </cell>
          <cell r="Q146">
            <v>19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889.1</v>
          </cell>
          <cell r="W146">
            <v>870.1</v>
          </cell>
        </row>
        <row r="147">
          <cell r="A147" t="str">
            <v>Evansville-Vanderburgh School Corp., Bus CNG</v>
          </cell>
          <cell r="B147">
            <v>51</v>
          </cell>
          <cell r="C147">
            <v>37377</v>
          </cell>
          <cell r="D147">
            <v>37377</v>
          </cell>
          <cell r="E147">
            <v>1100</v>
          </cell>
          <cell r="F147">
            <v>675.8</v>
          </cell>
          <cell r="G147">
            <v>0</v>
          </cell>
          <cell r="H147">
            <v>75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769.8</v>
          </cell>
          <cell r="W147">
            <v>750.8</v>
          </cell>
        </row>
        <row r="148">
          <cell r="A148" t="str">
            <v>Evansville-Vanderburgh School Corp., Bus CNG</v>
          </cell>
          <cell r="B148">
            <v>51</v>
          </cell>
          <cell r="C148">
            <v>37408</v>
          </cell>
          <cell r="D148">
            <v>37408</v>
          </cell>
          <cell r="E148">
            <v>300</v>
          </cell>
          <cell r="F148">
            <v>193.4</v>
          </cell>
          <cell r="G148">
            <v>0</v>
          </cell>
          <cell r="H148">
            <v>75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287.39999999999998</v>
          </cell>
          <cell r="W148">
            <v>268.39999999999998</v>
          </cell>
        </row>
        <row r="149">
          <cell r="A149" t="str">
            <v>Evansville-Vanderburgh School Corp., Bus CNG</v>
          </cell>
          <cell r="B149">
            <v>51</v>
          </cell>
          <cell r="C149">
            <v>37438</v>
          </cell>
          <cell r="D149">
            <v>37438</v>
          </cell>
          <cell r="E149">
            <v>100</v>
          </cell>
          <cell r="F149">
            <v>72.8</v>
          </cell>
          <cell r="G149">
            <v>0</v>
          </cell>
          <cell r="H149">
            <v>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166.8</v>
          </cell>
          <cell r="W149">
            <v>147.80000000000001</v>
          </cell>
        </row>
        <row r="150">
          <cell r="A150" t="str">
            <v>Evansville-Vanderburgh School Corp., Bus CNG</v>
          </cell>
          <cell r="B150">
            <v>51</v>
          </cell>
          <cell r="C150">
            <v>37469</v>
          </cell>
          <cell r="D150">
            <v>37469</v>
          </cell>
          <cell r="E150">
            <v>0</v>
          </cell>
          <cell r="F150">
            <v>0</v>
          </cell>
          <cell r="G150">
            <v>0</v>
          </cell>
          <cell r="H150">
            <v>75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94</v>
          </cell>
          <cell r="W150">
            <v>75</v>
          </cell>
        </row>
        <row r="151">
          <cell r="A151" t="str">
            <v>Evansville-Vanderburgh School Corp., Bus CNG</v>
          </cell>
          <cell r="B151">
            <v>51</v>
          </cell>
          <cell r="C151">
            <v>37500</v>
          </cell>
          <cell r="D151">
            <v>37500</v>
          </cell>
          <cell r="E151">
            <v>0</v>
          </cell>
          <cell r="F151">
            <v>0</v>
          </cell>
          <cell r="G151">
            <v>0</v>
          </cell>
          <cell r="H151">
            <v>75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94</v>
          </cell>
          <cell r="W151">
            <v>75</v>
          </cell>
        </row>
        <row r="152">
          <cell r="A152" t="str">
            <v>Evansville-Vanderburgh School Corp., Bus CNG</v>
          </cell>
          <cell r="B152">
            <v>51</v>
          </cell>
          <cell r="C152">
            <v>37530</v>
          </cell>
          <cell r="D152">
            <v>37530</v>
          </cell>
          <cell r="E152">
            <v>0</v>
          </cell>
          <cell r="F152">
            <v>0</v>
          </cell>
          <cell r="G152">
            <v>0</v>
          </cell>
          <cell r="H152">
            <v>75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19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94</v>
          </cell>
          <cell r="W152">
            <v>75</v>
          </cell>
        </row>
        <row r="153">
          <cell r="A153" t="str">
            <v>Evansville-Vanderburgh School Corp., Bus CNG</v>
          </cell>
          <cell r="B153">
            <v>51</v>
          </cell>
          <cell r="C153">
            <v>37561</v>
          </cell>
          <cell r="D153">
            <v>37561</v>
          </cell>
          <cell r="E153">
            <v>4555</v>
          </cell>
          <cell r="F153">
            <v>2759.16</v>
          </cell>
          <cell r="G153">
            <v>0</v>
          </cell>
          <cell r="H153">
            <v>75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19</v>
          </cell>
          <cell r="R153">
            <v>155.87</v>
          </cell>
          <cell r="S153">
            <v>7097.47</v>
          </cell>
          <cell r="T153">
            <v>1155</v>
          </cell>
          <cell r="U153">
            <v>7097.47</v>
          </cell>
          <cell r="V153">
            <v>10106.5</v>
          </cell>
          <cell r="W153">
            <v>2834.16</v>
          </cell>
        </row>
        <row r="154">
          <cell r="A154" t="str">
            <v>Evansville-Vanderburgh School Corp., Bus CNG</v>
          </cell>
          <cell r="B154">
            <v>51</v>
          </cell>
          <cell r="C154">
            <v>37591</v>
          </cell>
          <cell r="D154">
            <v>37591</v>
          </cell>
          <cell r="E154">
            <v>160</v>
          </cell>
          <cell r="F154">
            <v>108.98</v>
          </cell>
          <cell r="G154">
            <v>0</v>
          </cell>
          <cell r="H154">
            <v>75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19</v>
          </cell>
          <cell r="R154">
            <v>0</v>
          </cell>
          <cell r="S154">
            <v>-7949.8</v>
          </cell>
          <cell r="T154">
            <v>0</v>
          </cell>
          <cell r="U154">
            <v>0</v>
          </cell>
          <cell r="V154">
            <v>-7746.82</v>
          </cell>
          <cell r="W154">
            <v>183.98</v>
          </cell>
        </row>
        <row r="155">
          <cell r="A155" t="str">
            <v>DSM Engineering Plastics</v>
          </cell>
          <cell r="B155">
            <v>52</v>
          </cell>
          <cell r="C155">
            <v>37257</v>
          </cell>
          <cell r="D155">
            <v>37257</v>
          </cell>
          <cell r="E155">
            <v>7000</v>
          </cell>
          <cell r="F155">
            <v>4233.5</v>
          </cell>
          <cell r="G155">
            <v>0</v>
          </cell>
          <cell r="H155">
            <v>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7000</v>
          </cell>
          <cell r="O155">
            <v>21</v>
          </cell>
          <cell r="P155">
            <v>0</v>
          </cell>
          <cell r="Q155">
            <v>19</v>
          </cell>
          <cell r="R155">
            <v>0.95</v>
          </cell>
          <cell r="S155">
            <v>0</v>
          </cell>
          <cell r="T155">
            <v>0</v>
          </cell>
          <cell r="U155">
            <v>0</v>
          </cell>
          <cell r="V155">
            <v>4349.45</v>
          </cell>
          <cell r="W155">
            <v>4329.5</v>
          </cell>
        </row>
        <row r="156">
          <cell r="A156" t="str">
            <v>DSM Engineering Plastics</v>
          </cell>
          <cell r="B156">
            <v>52</v>
          </cell>
          <cell r="C156">
            <v>37288</v>
          </cell>
          <cell r="D156">
            <v>37288</v>
          </cell>
          <cell r="E156">
            <v>4000</v>
          </cell>
          <cell r="F156">
            <v>2424.5</v>
          </cell>
          <cell r="G156">
            <v>0</v>
          </cell>
          <cell r="H156">
            <v>75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4000</v>
          </cell>
          <cell r="O156">
            <v>-4</v>
          </cell>
          <cell r="P156">
            <v>0</v>
          </cell>
          <cell r="Q156">
            <v>19</v>
          </cell>
          <cell r="R156">
            <v>0.95</v>
          </cell>
          <cell r="S156">
            <v>0</v>
          </cell>
          <cell r="T156">
            <v>0</v>
          </cell>
          <cell r="U156">
            <v>0</v>
          </cell>
          <cell r="V156">
            <v>2515.4499999999998</v>
          </cell>
          <cell r="W156">
            <v>2495.5</v>
          </cell>
        </row>
        <row r="157">
          <cell r="A157" t="str">
            <v>DSM Engineering Plastics</v>
          </cell>
          <cell r="B157">
            <v>52</v>
          </cell>
          <cell r="C157">
            <v>37316</v>
          </cell>
          <cell r="D157">
            <v>37316</v>
          </cell>
          <cell r="E157">
            <v>3329</v>
          </cell>
          <cell r="F157">
            <v>2019.89</v>
          </cell>
          <cell r="G157">
            <v>0</v>
          </cell>
          <cell r="H157">
            <v>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3329</v>
          </cell>
          <cell r="O157">
            <v>-3.33</v>
          </cell>
          <cell r="P157">
            <v>0</v>
          </cell>
          <cell r="Q157">
            <v>19</v>
          </cell>
          <cell r="R157">
            <v>0.95</v>
          </cell>
          <cell r="S157">
            <v>0</v>
          </cell>
          <cell r="T157">
            <v>0</v>
          </cell>
          <cell r="U157">
            <v>0</v>
          </cell>
          <cell r="V157">
            <v>2111.5100000000002</v>
          </cell>
          <cell r="W157">
            <v>2091.56</v>
          </cell>
        </row>
        <row r="158">
          <cell r="A158" t="str">
            <v>DSM Engineering Plastics</v>
          </cell>
          <cell r="B158">
            <v>52</v>
          </cell>
          <cell r="C158">
            <v>37347</v>
          </cell>
          <cell r="D158">
            <v>37347</v>
          </cell>
          <cell r="E158">
            <v>1500</v>
          </cell>
          <cell r="F158">
            <v>917</v>
          </cell>
          <cell r="G158">
            <v>0</v>
          </cell>
          <cell r="H158">
            <v>75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1500</v>
          </cell>
          <cell r="O158">
            <v>-1.5</v>
          </cell>
          <cell r="P158">
            <v>0</v>
          </cell>
          <cell r="Q158">
            <v>19</v>
          </cell>
          <cell r="R158">
            <v>0.95</v>
          </cell>
          <cell r="S158">
            <v>0</v>
          </cell>
          <cell r="T158">
            <v>0</v>
          </cell>
          <cell r="U158">
            <v>0</v>
          </cell>
          <cell r="V158">
            <v>1010.45</v>
          </cell>
          <cell r="W158">
            <v>990.5</v>
          </cell>
        </row>
        <row r="159">
          <cell r="A159" t="str">
            <v>DSM Engineering Plastics</v>
          </cell>
          <cell r="B159">
            <v>52</v>
          </cell>
          <cell r="C159">
            <v>37377</v>
          </cell>
          <cell r="D159">
            <v>37377</v>
          </cell>
          <cell r="E159">
            <v>350</v>
          </cell>
          <cell r="F159">
            <v>223.55</v>
          </cell>
          <cell r="G159">
            <v>0</v>
          </cell>
          <cell r="H159">
            <v>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19</v>
          </cell>
          <cell r="R159">
            <v>0.95</v>
          </cell>
          <cell r="S159">
            <v>0</v>
          </cell>
          <cell r="T159">
            <v>0</v>
          </cell>
          <cell r="U159">
            <v>0</v>
          </cell>
          <cell r="V159">
            <v>318.5</v>
          </cell>
          <cell r="W159">
            <v>298.55</v>
          </cell>
        </row>
        <row r="160">
          <cell r="A160" t="str">
            <v>DSM Engineering Plastics</v>
          </cell>
          <cell r="B160">
            <v>52</v>
          </cell>
          <cell r="C160">
            <v>37408</v>
          </cell>
          <cell r="D160">
            <v>37408</v>
          </cell>
          <cell r="E160">
            <v>250</v>
          </cell>
          <cell r="F160">
            <v>163.25</v>
          </cell>
          <cell r="G160">
            <v>0</v>
          </cell>
          <cell r="H160">
            <v>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19</v>
          </cell>
          <cell r="R160">
            <v>0.95</v>
          </cell>
          <cell r="S160">
            <v>0</v>
          </cell>
          <cell r="T160">
            <v>0</v>
          </cell>
          <cell r="U160">
            <v>0</v>
          </cell>
          <cell r="V160">
            <v>258.2</v>
          </cell>
          <cell r="W160">
            <v>238.25</v>
          </cell>
        </row>
        <row r="161">
          <cell r="A161" t="str">
            <v>DSM Engineering Plastics</v>
          </cell>
          <cell r="B161">
            <v>52</v>
          </cell>
          <cell r="C161">
            <v>37438</v>
          </cell>
          <cell r="D161">
            <v>37438</v>
          </cell>
          <cell r="E161">
            <v>300</v>
          </cell>
          <cell r="F161">
            <v>193.4</v>
          </cell>
          <cell r="G161">
            <v>0</v>
          </cell>
          <cell r="H161">
            <v>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19</v>
          </cell>
          <cell r="R161">
            <v>0.95</v>
          </cell>
          <cell r="S161">
            <v>0</v>
          </cell>
          <cell r="T161">
            <v>0</v>
          </cell>
          <cell r="U161">
            <v>0</v>
          </cell>
          <cell r="V161">
            <v>288.35000000000002</v>
          </cell>
          <cell r="W161">
            <v>268.39999999999998</v>
          </cell>
        </row>
        <row r="162">
          <cell r="A162" t="str">
            <v>DSM Engineering Plastics</v>
          </cell>
          <cell r="B162">
            <v>52</v>
          </cell>
          <cell r="C162">
            <v>37469</v>
          </cell>
          <cell r="D162">
            <v>37469</v>
          </cell>
          <cell r="E162">
            <v>0</v>
          </cell>
          <cell r="F162">
            <v>0</v>
          </cell>
          <cell r="G162">
            <v>0</v>
          </cell>
          <cell r="H162">
            <v>75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19</v>
          </cell>
          <cell r="R162">
            <v>0.95</v>
          </cell>
          <cell r="S162">
            <v>0</v>
          </cell>
          <cell r="T162">
            <v>0</v>
          </cell>
          <cell r="U162">
            <v>0</v>
          </cell>
          <cell r="V162">
            <v>94.95</v>
          </cell>
          <cell r="W162">
            <v>75</v>
          </cell>
        </row>
        <row r="163">
          <cell r="A163" t="str">
            <v>DSM Engineering Plastics</v>
          </cell>
          <cell r="B163">
            <v>52</v>
          </cell>
          <cell r="C163">
            <v>37500</v>
          </cell>
          <cell r="D163">
            <v>37500</v>
          </cell>
          <cell r="E163">
            <v>0</v>
          </cell>
          <cell r="F163">
            <v>0</v>
          </cell>
          <cell r="G163">
            <v>0</v>
          </cell>
          <cell r="H163">
            <v>75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19</v>
          </cell>
          <cell r="R163">
            <v>0.95</v>
          </cell>
          <cell r="S163">
            <v>0</v>
          </cell>
          <cell r="T163">
            <v>0</v>
          </cell>
          <cell r="U163">
            <v>0</v>
          </cell>
          <cell r="V163">
            <v>94.95</v>
          </cell>
          <cell r="W163">
            <v>75</v>
          </cell>
        </row>
        <row r="164">
          <cell r="A164" t="str">
            <v>DSM Engineering Plastics</v>
          </cell>
          <cell r="B164">
            <v>52</v>
          </cell>
          <cell r="C164">
            <v>37530</v>
          </cell>
          <cell r="D164">
            <v>37530</v>
          </cell>
          <cell r="E164">
            <v>451</v>
          </cell>
          <cell r="F164">
            <v>284.45</v>
          </cell>
          <cell r="G164">
            <v>0</v>
          </cell>
          <cell r="H164">
            <v>75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19</v>
          </cell>
          <cell r="R164">
            <v>0.95</v>
          </cell>
          <cell r="S164">
            <v>0</v>
          </cell>
          <cell r="T164">
            <v>0</v>
          </cell>
          <cell r="U164">
            <v>0</v>
          </cell>
          <cell r="V164">
            <v>379.4</v>
          </cell>
          <cell r="W164">
            <v>359.45</v>
          </cell>
        </row>
        <row r="165">
          <cell r="A165" t="str">
            <v>DSM Engineering Plastics</v>
          </cell>
          <cell r="B165">
            <v>52</v>
          </cell>
          <cell r="C165">
            <v>37561</v>
          </cell>
          <cell r="D165">
            <v>37561</v>
          </cell>
          <cell r="E165">
            <v>5625</v>
          </cell>
          <cell r="F165">
            <v>3404.37</v>
          </cell>
          <cell r="G165">
            <v>0</v>
          </cell>
          <cell r="H165">
            <v>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19</v>
          </cell>
          <cell r="R165">
            <v>0.95</v>
          </cell>
          <cell r="S165">
            <v>0</v>
          </cell>
          <cell r="T165">
            <v>0</v>
          </cell>
          <cell r="U165">
            <v>0</v>
          </cell>
          <cell r="V165">
            <v>3499.32</v>
          </cell>
          <cell r="W165">
            <v>3479.37</v>
          </cell>
        </row>
        <row r="166">
          <cell r="A166" t="str">
            <v>DSM Engineering Plastics</v>
          </cell>
          <cell r="B166">
            <v>52</v>
          </cell>
          <cell r="C166">
            <v>37591</v>
          </cell>
          <cell r="D166">
            <v>37591</v>
          </cell>
          <cell r="E166">
            <v>7006</v>
          </cell>
          <cell r="F166">
            <v>4237.12</v>
          </cell>
          <cell r="G166">
            <v>0</v>
          </cell>
          <cell r="H166">
            <v>75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19</v>
          </cell>
          <cell r="R166">
            <v>1.1399999999999999</v>
          </cell>
          <cell r="S166">
            <v>0</v>
          </cell>
          <cell r="T166">
            <v>0</v>
          </cell>
          <cell r="U166">
            <v>0</v>
          </cell>
          <cell r="V166">
            <v>4332.26</v>
          </cell>
          <cell r="W166">
            <v>4312.12</v>
          </cell>
        </row>
        <row r="167">
          <cell r="A167" t="str">
            <v>Northeast Sub. Gas Turbines</v>
          </cell>
          <cell r="B167">
            <v>59</v>
          </cell>
          <cell r="C167">
            <v>37257</v>
          </cell>
          <cell r="D167">
            <v>37257</v>
          </cell>
          <cell r="E167">
            <v>213</v>
          </cell>
          <cell r="F167">
            <v>140.94</v>
          </cell>
          <cell r="G167">
            <v>0</v>
          </cell>
          <cell r="H167">
            <v>75</v>
          </cell>
          <cell r="I167">
            <v>213</v>
          </cell>
          <cell r="J167">
            <v>66.349999999999994</v>
          </cell>
          <cell r="K167">
            <v>219</v>
          </cell>
          <cell r="L167">
            <v>559.54</v>
          </cell>
          <cell r="M167">
            <v>0</v>
          </cell>
          <cell r="N167">
            <v>213</v>
          </cell>
          <cell r="O167">
            <v>0.64</v>
          </cell>
          <cell r="P167">
            <v>0</v>
          </cell>
          <cell r="Q167">
            <v>19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861.47</v>
          </cell>
          <cell r="W167">
            <v>216.58</v>
          </cell>
        </row>
        <row r="168">
          <cell r="A168" t="str">
            <v>Northeast Sub. Gas Turbines</v>
          </cell>
          <cell r="B168">
            <v>59</v>
          </cell>
          <cell r="C168">
            <v>37288</v>
          </cell>
          <cell r="D168">
            <v>37288</v>
          </cell>
          <cell r="E168">
            <v>212</v>
          </cell>
          <cell r="F168">
            <v>140.34</v>
          </cell>
          <cell r="G168">
            <v>0</v>
          </cell>
          <cell r="H168">
            <v>75</v>
          </cell>
          <cell r="I168">
            <v>212</v>
          </cell>
          <cell r="J168">
            <v>66.040000000000006</v>
          </cell>
          <cell r="K168">
            <v>218</v>
          </cell>
          <cell r="L168">
            <v>556.99</v>
          </cell>
          <cell r="M168">
            <v>0</v>
          </cell>
          <cell r="N168">
            <v>212</v>
          </cell>
          <cell r="O168">
            <v>-0.21</v>
          </cell>
          <cell r="P168">
            <v>0</v>
          </cell>
          <cell r="Q168">
            <v>19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857.16</v>
          </cell>
          <cell r="W168">
            <v>215.13</v>
          </cell>
        </row>
        <row r="169">
          <cell r="A169" t="str">
            <v>Northeast Sub. Gas Turbines</v>
          </cell>
          <cell r="B169">
            <v>59</v>
          </cell>
          <cell r="C169">
            <v>37316</v>
          </cell>
          <cell r="D169">
            <v>37316</v>
          </cell>
          <cell r="E169">
            <v>0</v>
          </cell>
          <cell r="F169">
            <v>0</v>
          </cell>
          <cell r="G169">
            <v>0</v>
          </cell>
          <cell r="H169">
            <v>75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19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94</v>
          </cell>
          <cell r="W169">
            <v>75</v>
          </cell>
        </row>
        <row r="170">
          <cell r="A170" t="str">
            <v>Northeast Sub. Gas Turbines</v>
          </cell>
          <cell r="B170">
            <v>59</v>
          </cell>
          <cell r="C170">
            <v>37347</v>
          </cell>
          <cell r="D170">
            <v>37347</v>
          </cell>
          <cell r="E170">
            <v>740</v>
          </cell>
          <cell r="F170">
            <v>458.72</v>
          </cell>
          <cell r="G170">
            <v>0</v>
          </cell>
          <cell r="H170">
            <v>75</v>
          </cell>
          <cell r="I170">
            <v>740</v>
          </cell>
          <cell r="J170">
            <v>230.51</v>
          </cell>
          <cell r="K170">
            <v>760</v>
          </cell>
          <cell r="L170">
            <v>2638.72</v>
          </cell>
          <cell r="M170">
            <v>0</v>
          </cell>
          <cell r="N170">
            <v>740</v>
          </cell>
          <cell r="O170">
            <v>-0.74</v>
          </cell>
          <cell r="P170">
            <v>0</v>
          </cell>
          <cell r="Q170">
            <v>19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3421.21</v>
          </cell>
          <cell r="W170">
            <v>532.98</v>
          </cell>
        </row>
        <row r="171">
          <cell r="A171" t="str">
            <v>Northeast Sub. Gas Turbines</v>
          </cell>
          <cell r="B171">
            <v>59</v>
          </cell>
          <cell r="C171">
            <v>37377</v>
          </cell>
          <cell r="D171">
            <v>37377</v>
          </cell>
          <cell r="E171">
            <v>0</v>
          </cell>
          <cell r="F171">
            <v>0</v>
          </cell>
          <cell r="G171">
            <v>0</v>
          </cell>
          <cell r="H171">
            <v>75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94</v>
          </cell>
          <cell r="W171">
            <v>75</v>
          </cell>
        </row>
        <row r="172">
          <cell r="A172" t="str">
            <v>Northeast Sub. Gas Turbines</v>
          </cell>
          <cell r="B172">
            <v>59</v>
          </cell>
          <cell r="C172">
            <v>37408</v>
          </cell>
          <cell r="D172">
            <v>37408</v>
          </cell>
          <cell r="E172">
            <v>0</v>
          </cell>
          <cell r="F172">
            <v>0</v>
          </cell>
          <cell r="G172">
            <v>0</v>
          </cell>
          <cell r="H172">
            <v>75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94</v>
          </cell>
          <cell r="W172">
            <v>75</v>
          </cell>
        </row>
        <row r="173">
          <cell r="A173" t="str">
            <v>Northeast Sub. Gas Turbines</v>
          </cell>
          <cell r="B173">
            <v>59</v>
          </cell>
          <cell r="C173">
            <v>37438</v>
          </cell>
          <cell r="D173">
            <v>37438</v>
          </cell>
          <cell r="E173">
            <v>0</v>
          </cell>
          <cell r="F173">
            <v>0</v>
          </cell>
          <cell r="G173">
            <v>0</v>
          </cell>
          <cell r="H173">
            <v>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94</v>
          </cell>
          <cell r="W173">
            <v>75</v>
          </cell>
        </row>
        <row r="174">
          <cell r="A174" t="str">
            <v>Northeast Sub. Gas Turbines</v>
          </cell>
          <cell r="B174">
            <v>59</v>
          </cell>
          <cell r="C174">
            <v>37469</v>
          </cell>
          <cell r="D174">
            <v>37469</v>
          </cell>
          <cell r="E174">
            <v>0</v>
          </cell>
          <cell r="F174">
            <v>0</v>
          </cell>
          <cell r="G174">
            <v>0</v>
          </cell>
          <cell r="H174">
            <v>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94</v>
          </cell>
          <cell r="W174">
            <v>75</v>
          </cell>
        </row>
        <row r="175">
          <cell r="A175" t="str">
            <v>Northeast Sub. Gas Turbines</v>
          </cell>
          <cell r="B175">
            <v>59</v>
          </cell>
          <cell r="C175">
            <v>37500</v>
          </cell>
          <cell r="D175">
            <v>37500</v>
          </cell>
          <cell r="E175">
            <v>0</v>
          </cell>
          <cell r="F175">
            <v>0</v>
          </cell>
          <cell r="G175">
            <v>0</v>
          </cell>
          <cell r="H175">
            <v>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19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94</v>
          </cell>
          <cell r="W175">
            <v>75</v>
          </cell>
        </row>
        <row r="176">
          <cell r="A176" t="str">
            <v>Northeast Sub. Gas Turbines</v>
          </cell>
          <cell r="B176">
            <v>59</v>
          </cell>
          <cell r="C176">
            <v>37530</v>
          </cell>
          <cell r="D176">
            <v>37530</v>
          </cell>
          <cell r="E176">
            <v>0</v>
          </cell>
          <cell r="F176">
            <v>0</v>
          </cell>
          <cell r="G176">
            <v>0</v>
          </cell>
          <cell r="H176">
            <v>75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94</v>
          </cell>
          <cell r="W176">
            <v>75</v>
          </cell>
        </row>
        <row r="177">
          <cell r="A177" t="str">
            <v>Northeast Sub. Gas Turbines</v>
          </cell>
          <cell r="B177">
            <v>59</v>
          </cell>
          <cell r="C177">
            <v>37561</v>
          </cell>
          <cell r="D177">
            <v>37561</v>
          </cell>
          <cell r="E177">
            <v>0</v>
          </cell>
          <cell r="F177">
            <v>0</v>
          </cell>
          <cell r="G177">
            <v>0</v>
          </cell>
          <cell r="H177">
            <v>75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19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94</v>
          </cell>
          <cell r="W177">
            <v>75</v>
          </cell>
        </row>
        <row r="178">
          <cell r="A178" t="str">
            <v>Northeast Sub. Gas Turbines</v>
          </cell>
          <cell r="B178">
            <v>59</v>
          </cell>
          <cell r="C178">
            <v>37591</v>
          </cell>
          <cell r="D178">
            <v>37591</v>
          </cell>
          <cell r="E178">
            <v>0</v>
          </cell>
          <cell r="F178">
            <v>0</v>
          </cell>
          <cell r="G178">
            <v>0</v>
          </cell>
          <cell r="H178">
            <v>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19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94</v>
          </cell>
          <cell r="W178">
            <v>75</v>
          </cell>
        </row>
        <row r="179">
          <cell r="A179" t="str">
            <v>Culley Plant</v>
          </cell>
          <cell r="B179">
            <v>62</v>
          </cell>
          <cell r="C179">
            <v>37257</v>
          </cell>
          <cell r="D179">
            <v>37257</v>
          </cell>
          <cell r="E179">
            <v>1961</v>
          </cell>
          <cell r="F179">
            <v>1194.98</v>
          </cell>
          <cell r="G179">
            <v>0</v>
          </cell>
          <cell r="H179">
            <v>75</v>
          </cell>
          <cell r="I179">
            <v>1961</v>
          </cell>
          <cell r="J179">
            <v>610.85</v>
          </cell>
          <cell r="K179">
            <v>2012</v>
          </cell>
          <cell r="L179">
            <v>5140.66</v>
          </cell>
          <cell r="M179">
            <v>0</v>
          </cell>
          <cell r="N179">
            <v>1961</v>
          </cell>
          <cell r="O179">
            <v>5.88</v>
          </cell>
          <cell r="P179">
            <v>0</v>
          </cell>
          <cell r="Q179">
            <v>19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7046.37</v>
          </cell>
          <cell r="W179">
            <v>1275.8599999999999</v>
          </cell>
        </row>
        <row r="180">
          <cell r="A180" t="str">
            <v>Culley Plant</v>
          </cell>
          <cell r="B180">
            <v>62</v>
          </cell>
          <cell r="C180">
            <v>37288</v>
          </cell>
          <cell r="D180">
            <v>37288</v>
          </cell>
          <cell r="E180">
            <v>1629</v>
          </cell>
          <cell r="F180">
            <v>994.79</v>
          </cell>
          <cell r="G180">
            <v>0</v>
          </cell>
          <cell r="H180">
            <v>75</v>
          </cell>
          <cell r="I180">
            <v>1629</v>
          </cell>
          <cell r="J180">
            <v>507.43</v>
          </cell>
          <cell r="K180">
            <v>1671</v>
          </cell>
          <cell r="L180">
            <v>4269.41</v>
          </cell>
          <cell r="M180">
            <v>0</v>
          </cell>
          <cell r="N180">
            <v>1629</v>
          </cell>
          <cell r="O180">
            <v>-1.63</v>
          </cell>
          <cell r="P180">
            <v>0</v>
          </cell>
          <cell r="Q180">
            <v>19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5864</v>
          </cell>
          <cell r="W180">
            <v>1068.1600000000001</v>
          </cell>
        </row>
        <row r="181">
          <cell r="A181" t="str">
            <v>Culley Plant</v>
          </cell>
          <cell r="B181">
            <v>62</v>
          </cell>
          <cell r="C181">
            <v>37316</v>
          </cell>
          <cell r="D181">
            <v>37316</v>
          </cell>
          <cell r="E181">
            <v>2753</v>
          </cell>
          <cell r="F181">
            <v>1672.56</v>
          </cell>
          <cell r="G181">
            <v>0</v>
          </cell>
          <cell r="H181">
            <v>75</v>
          </cell>
          <cell r="I181">
            <v>2753</v>
          </cell>
          <cell r="J181">
            <v>857.56</v>
          </cell>
          <cell r="K181">
            <v>2824</v>
          </cell>
          <cell r="L181">
            <v>6743.71</v>
          </cell>
          <cell r="M181">
            <v>0</v>
          </cell>
          <cell r="N181">
            <v>2753</v>
          </cell>
          <cell r="O181">
            <v>-2.75</v>
          </cell>
          <cell r="P181">
            <v>0</v>
          </cell>
          <cell r="Q181">
            <v>19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9365.08</v>
          </cell>
          <cell r="W181">
            <v>1744.81</v>
          </cell>
        </row>
        <row r="182">
          <cell r="A182" t="str">
            <v>Culley Plant</v>
          </cell>
          <cell r="B182">
            <v>62</v>
          </cell>
          <cell r="C182">
            <v>37347</v>
          </cell>
          <cell r="D182">
            <v>37347</v>
          </cell>
          <cell r="E182">
            <v>6233</v>
          </cell>
          <cell r="F182">
            <v>3771</v>
          </cell>
          <cell r="G182">
            <v>0</v>
          </cell>
          <cell r="H182">
            <v>75</v>
          </cell>
          <cell r="I182">
            <v>6233</v>
          </cell>
          <cell r="J182">
            <v>1941.58</v>
          </cell>
          <cell r="K182">
            <v>6405</v>
          </cell>
          <cell r="L182">
            <v>22238.16</v>
          </cell>
          <cell r="M182">
            <v>0</v>
          </cell>
          <cell r="N182">
            <v>6233</v>
          </cell>
          <cell r="O182">
            <v>-6.23</v>
          </cell>
          <cell r="P182">
            <v>0</v>
          </cell>
          <cell r="Q182">
            <v>19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28038.51</v>
          </cell>
          <cell r="W182">
            <v>3839.77</v>
          </cell>
        </row>
        <row r="183">
          <cell r="A183" t="str">
            <v>Culley Plant</v>
          </cell>
          <cell r="B183">
            <v>62</v>
          </cell>
          <cell r="C183">
            <v>37377</v>
          </cell>
          <cell r="D183">
            <v>37377</v>
          </cell>
          <cell r="E183">
            <v>2547</v>
          </cell>
          <cell r="F183">
            <v>1548.34</v>
          </cell>
          <cell r="G183">
            <v>0</v>
          </cell>
          <cell r="H183">
            <v>75</v>
          </cell>
          <cell r="I183">
            <v>2547</v>
          </cell>
          <cell r="J183">
            <v>793.39</v>
          </cell>
          <cell r="K183">
            <v>2617</v>
          </cell>
          <cell r="L183">
            <v>8685.82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19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11121.55</v>
          </cell>
          <cell r="W183">
            <v>1623.34</v>
          </cell>
        </row>
        <row r="184">
          <cell r="A184" t="str">
            <v>Culley Plant</v>
          </cell>
          <cell r="B184">
            <v>62</v>
          </cell>
          <cell r="C184">
            <v>37408</v>
          </cell>
          <cell r="D184">
            <v>37408</v>
          </cell>
          <cell r="E184">
            <v>6187</v>
          </cell>
          <cell r="F184">
            <v>3743.26</v>
          </cell>
          <cell r="G184">
            <v>0</v>
          </cell>
          <cell r="H184">
            <v>75</v>
          </cell>
          <cell r="I184">
            <v>6187</v>
          </cell>
          <cell r="J184">
            <v>1927.25</v>
          </cell>
          <cell r="K184">
            <v>6358</v>
          </cell>
          <cell r="L184">
            <v>21744.36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27508.87</v>
          </cell>
          <cell r="W184">
            <v>3818.26</v>
          </cell>
        </row>
        <row r="185">
          <cell r="A185" t="str">
            <v>Culley Plant</v>
          </cell>
          <cell r="B185">
            <v>62</v>
          </cell>
          <cell r="C185">
            <v>37438</v>
          </cell>
          <cell r="D185">
            <v>37438</v>
          </cell>
          <cell r="E185">
            <v>3288</v>
          </cell>
          <cell r="F185">
            <v>1995.16</v>
          </cell>
          <cell r="G185">
            <v>0</v>
          </cell>
          <cell r="H185">
            <v>75</v>
          </cell>
          <cell r="I185">
            <v>3288</v>
          </cell>
          <cell r="J185">
            <v>1024.21</v>
          </cell>
          <cell r="K185">
            <v>3378</v>
          </cell>
          <cell r="L185">
            <v>11073.08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19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14186.45</v>
          </cell>
          <cell r="W185">
            <v>2070.16</v>
          </cell>
        </row>
        <row r="186">
          <cell r="A186" t="str">
            <v>Culley Plant</v>
          </cell>
          <cell r="B186">
            <v>62</v>
          </cell>
          <cell r="C186">
            <v>37469</v>
          </cell>
          <cell r="D186">
            <v>37469</v>
          </cell>
          <cell r="E186">
            <v>2055</v>
          </cell>
          <cell r="F186">
            <v>1251.67</v>
          </cell>
          <cell r="G186">
            <v>0</v>
          </cell>
          <cell r="H186">
            <v>75</v>
          </cell>
          <cell r="I186">
            <v>2055</v>
          </cell>
          <cell r="J186">
            <v>705.89</v>
          </cell>
          <cell r="K186">
            <v>2112</v>
          </cell>
          <cell r="L186">
            <v>6285.31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19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8336.8700000000008</v>
          </cell>
          <cell r="W186">
            <v>1326.67</v>
          </cell>
        </row>
        <row r="187">
          <cell r="A187" t="str">
            <v>Culley Plant</v>
          </cell>
          <cell r="B187">
            <v>62</v>
          </cell>
          <cell r="C187">
            <v>37500</v>
          </cell>
          <cell r="D187">
            <v>37500</v>
          </cell>
          <cell r="E187">
            <v>4965</v>
          </cell>
          <cell r="F187">
            <v>3006.39</v>
          </cell>
          <cell r="G187">
            <v>0</v>
          </cell>
          <cell r="H187">
            <v>75</v>
          </cell>
          <cell r="I187">
            <v>4965</v>
          </cell>
          <cell r="J187">
            <v>1536.17</v>
          </cell>
          <cell r="K187">
            <v>5103</v>
          </cell>
          <cell r="L187">
            <v>16778.66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21415.22</v>
          </cell>
          <cell r="W187">
            <v>3081.39</v>
          </cell>
        </row>
        <row r="188">
          <cell r="A188" t="str">
            <v>Culley Plant</v>
          </cell>
          <cell r="B188">
            <v>62</v>
          </cell>
          <cell r="C188">
            <v>37530</v>
          </cell>
          <cell r="D188">
            <v>37530</v>
          </cell>
          <cell r="E188">
            <v>4923</v>
          </cell>
          <cell r="F188">
            <v>2981.07</v>
          </cell>
          <cell r="G188">
            <v>0</v>
          </cell>
          <cell r="H188">
            <v>75</v>
          </cell>
          <cell r="I188">
            <v>4923</v>
          </cell>
          <cell r="J188">
            <v>1523.18</v>
          </cell>
          <cell r="K188">
            <v>5059</v>
          </cell>
          <cell r="L188">
            <v>18647.47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19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23245.72</v>
          </cell>
          <cell r="W188">
            <v>3056.07</v>
          </cell>
        </row>
        <row r="189">
          <cell r="A189" t="str">
            <v>Culley Plant</v>
          </cell>
          <cell r="B189">
            <v>62</v>
          </cell>
          <cell r="C189">
            <v>37561</v>
          </cell>
          <cell r="D189">
            <v>37561</v>
          </cell>
          <cell r="E189">
            <v>3459</v>
          </cell>
          <cell r="F189">
            <v>2098.2800000000002</v>
          </cell>
          <cell r="G189">
            <v>0</v>
          </cell>
          <cell r="H189">
            <v>75</v>
          </cell>
          <cell r="I189">
            <v>3459</v>
          </cell>
          <cell r="J189">
            <v>983.74</v>
          </cell>
          <cell r="K189">
            <v>3566</v>
          </cell>
          <cell r="L189">
            <v>14713.32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17889.34</v>
          </cell>
          <cell r="W189">
            <v>2173.2800000000002</v>
          </cell>
        </row>
        <row r="190">
          <cell r="A190" t="str">
            <v>Culley Plant</v>
          </cell>
          <cell r="B190">
            <v>62</v>
          </cell>
          <cell r="C190">
            <v>37591</v>
          </cell>
          <cell r="D190">
            <v>37591</v>
          </cell>
          <cell r="E190">
            <v>3999</v>
          </cell>
          <cell r="F190">
            <v>2423.9</v>
          </cell>
          <cell r="G190">
            <v>0</v>
          </cell>
          <cell r="H190">
            <v>75</v>
          </cell>
          <cell r="I190">
            <v>3999</v>
          </cell>
          <cell r="J190">
            <v>1137.31</v>
          </cell>
          <cell r="K190">
            <v>4122</v>
          </cell>
          <cell r="L190">
            <v>17065.080000000002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19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20720.29</v>
          </cell>
          <cell r="W190">
            <v>2498.9</v>
          </cell>
        </row>
        <row r="191">
          <cell r="A191" t="str">
            <v>Rogers Group</v>
          </cell>
          <cell r="B191">
            <v>64</v>
          </cell>
          <cell r="C191">
            <v>37257</v>
          </cell>
          <cell r="D191">
            <v>37257</v>
          </cell>
          <cell r="E191">
            <v>0</v>
          </cell>
          <cell r="F191">
            <v>0</v>
          </cell>
          <cell r="G191">
            <v>0</v>
          </cell>
          <cell r="H191">
            <v>75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19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94</v>
          </cell>
          <cell r="W191">
            <v>75</v>
          </cell>
        </row>
        <row r="192">
          <cell r="A192" t="str">
            <v>Rogers Group</v>
          </cell>
          <cell r="B192">
            <v>64</v>
          </cell>
          <cell r="C192">
            <v>37288</v>
          </cell>
          <cell r="D192">
            <v>37288</v>
          </cell>
          <cell r="E192">
            <v>0</v>
          </cell>
          <cell r="F192">
            <v>0</v>
          </cell>
          <cell r="G192">
            <v>0</v>
          </cell>
          <cell r="H192">
            <v>75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94</v>
          </cell>
          <cell r="W192">
            <v>75</v>
          </cell>
        </row>
        <row r="193">
          <cell r="A193" t="str">
            <v>Rogers Group</v>
          </cell>
          <cell r="B193">
            <v>64</v>
          </cell>
          <cell r="C193">
            <v>37316</v>
          </cell>
          <cell r="D193">
            <v>37316</v>
          </cell>
          <cell r="E193">
            <v>0</v>
          </cell>
          <cell r="F193">
            <v>0</v>
          </cell>
          <cell r="G193">
            <v>0</v>
          </cell>
          <cell r="H193">
            <v>75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</v>
          </cell>
          <cell r="W193">
            <v>75</v>
          </cell>
        </row>
        <row r="194">
          <cell r="A194" t="str">
            <v>Rogers Group</v>
          </cell>
          <cell r="B194">
            <v>64</v>
          </cell>
          <cell r="C194">
            <v>37347</v>
          </cell>
          <cell r="D194">
            <v>37347</v>
          </cell>
          <cell r="E194">
            <v>0</v>
          </cell>
          <cell r="F194">
            <v>0</v>
          </cell>
          <cell r="G194">
            <v>0</v>
          </cell>
          <cell r="H194">
            <v>75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75</v>
          </cell>
        </row>
        <row r="195">
          <cell r="A195" t="str">
            <v>Rogers Group</v>
          </cell>
          <cell r="B195">
            <v>64</v>
          </cell>
          <cell r="C195">
            <v>37377</v>
          </cell>
          <cell r="D195">
            <v>37377</v>
          </cell>
          <cell r="E195">
            <v>0</v>
          </cell>
          <cell r="F195">
            <v>0</v>
          </cell>
          <cell r="G195">
            <v>0</v>
          </cell>
          <cell r="H195">
            <v>75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19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94</v>
          </cell>
          <cell r="W195">
            <v>75</v>
          </cell>
        </row>
        <row r="196">
          <cell r="A196" t="str">
            <v>Rogers Group</v>
          </cell>
          <cell r="B196">
            <v>64</v>
          </cell>
          <cell r="C196">
            <v>37408</v>
          </cell>
          <cell r="D196">
            <v>37408</v>
          </cell>
          <cell r="E196">
            <v>0</v>
          </cell>
          <cell r="F196">
            <v>0</v>
          </cell>
          <cell r="G196">
            <v>0</v>
          </cell>
          <cell r="H196">
            <v>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94</v>
          </cell>
          <cell r="W196">
            <v>75</v>
          </cell>
        </row>
        <row r="197">
          <cell r="A197" t="str">
            <v>Rogers Group</v>
          </cell>
          <cell r="B197">
            <v>64</v>
          </cell>
          <cell r="C197">
            <v>37438</v>
          </cell>
          <cell r="D197">
            <v>37438</v>
          </cell>
          <cell r="E197">
            <v>600</v>
          </cell>
          <cell r="F197">
            <v>374.3</v>
          </cell>
          <cell r="G197">
            <v>0</v>
          </cell>
          <cell r="H197">
            <v>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468.3</v>
          </cell>
          <cell r="W197">
            <v>449.3</v>
          </cell>
        </row>
        <row r="198">
          <cell r="A198" t="str">
            <v>Rogers Group</v>
          </cell>
          <cell r="B198">
            <v>64</v>
          </cell>
          <cell r="C198">
            <v>37469</v>
          </cell>
          <cell r="D198">
            <v>37469</v>
          </cell>
          <cell r="E198">
            <v>3500</v>
          </cell>
          <cell r="F198">
            <v>2123</v>
          </cell>
          <cell r="G198">
            <v>0</v>
          </cell>
          <cell r="H198">
            <v>75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2217</v>
          </cell>
          <cell r="W198">
            <v>2198</v>
          </cell>
        </row>
        <row r="199">
          <cell r="A199" t="str">
            <v>Rogers Group</v>
          </cell>
          <cell r="B199">
            <v>64</v>
          </cell>
          <cell r="C199">
            <v>37500</v>
          </cell>
          <cell r="D199">
            <v>37500</v>
          </cell>
          <cell r="E199">
            <v>3712</v>
          </cell>
          <cell r="F199">
            <v>2250.84</v>
          </cell>
          <cell r="G199">
            <v>0</v>
          </cell>
          <cell r="H199">
            <v>75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2344.84</v>
          </cell>
          <cell r="W199">
            <v>2325.84</v>
          </cell>
        </row>
        <row r="200">
          <cell r="A200" t="str">
            <v>Rogers Group</v>
          </cell>
          <cell r="B200">
            <v>64</v>
          </cell>
          <cell r="C200">
            <v>37530</v>
          </cell>
          <cell r="D200">
            <v>37530</v>
          </cell>
          <cell r="E200">
            <v>4106</v>
          </cell>
          <cell r="F200">
            <v>2488.42</v>
          </cell>
          <cell r="G200">
            <v>0</v>
          </cell>
          <cell r="H200">
            <v>75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19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2582.42</v>
          </cell>
          <cell r="W200">
            <v>2563.42</v>
          </cell>
        </row>
        <row r="201">
          <cell r="A201" t="str">
            <v>Rogers Group</v>
          </cell>
          <cell r="B201">
            <v>64</v>
          </cell>
          <cell r="C201">
            <v>37561</v>
          </cell>
          <cell r="D201">
            <v>37561</v>
          </cell>
          <cell r="E201">
            <v>2564</v>
          </cell>
          <cell r="F201">
            <v>1558.59</v>
          </cell>
          <cell r="G201">
            <v>0</v>
          </cell>
          <cell r="H201">
            <v>75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19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1652.59</v>
          </cell>
          <cell r="W201">
            <v>1633.59</v>
          </cell>
        </row>
        <row r="202">
          <cell r="A202" t="str">
            <v>Rogers Group</v>
          </cell>
          <cell r="B202">
            <v>64</v>
          </cell>
          <cell r="C202">
            <v>37591</v>
          </cell>
          <cell r="D202">
            <v>37591</v>
          </cell>
          <cell r="E202">
            <v>847</v>
          </cell>
          <cell r="F202">
            <v>523.24</v>
          </cell>
          <cell r="G202">
            <v>0</v>
          </cell>
          <cell r="H202">
            <v>75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617.24</v>
          </cell>
          <cell r="W202">
            <v>598.24</v>
          </cell>
        </row>
        <row r="203">
          <cell r="A203" t="str">
            <v>Miller Electroplating</v>
          </cell>
          <cell r="B203">
            <v>67</v>
          </cell>
          <cell r="C203">
            <v>37257</v>
          </cell>
          <cell r="D203">
            <v>37257</v>
          </cell>
          <cell r="E203">
            <v>1264</v>
          </cell>
          <cell r="F203">
            <v>774.69</v>
          </cell>
          <cell r="G203">
            <v>0</v>
          </cell>
          <cell r="H203">
            <v>75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1264</v>
          </cell>
          <cell r="O203">
            <v>3.79</v>
          </cell>
          <cell r="P203">
            <v>0</v>
          </cell>
          <cell r="Q203">
            <v>19</v>
          </cell>
          <cell r="R203">
            <v>0.95</v>
          </cell>
          <cell r="S203">
            <v>0</v>
          </cell>
          <cell r="T203">
            <v>0</v>
          </cell>
          <cell r="U203">
            <v>0</v>
          </cell>
          <cell r="V203">
            <v>873.43</v>
          </cell>
          <cell r="W203">
            <v>853.48</v>
          </cell>
        </row>
        <row r="204">
          <cell r="A204" t="str">
            <v>Miller Electroplating</v>
          </cell>
          <cell r="B204">
            <v>67</v>
          </cell>
          <cell r="C204">
            <v>37288</v>
          </cell>
          <cell r="D204">
            <v>37288</v>
          </cell>
          <cell r="E204">
            <v>3108</v>
          </cell>
          <cell r="F204">
            <v>1886.62</v>
          </cell>
          <cell r="G204">
            <v>0</v>
          </cell>
          <cell r="H204">
            <v>75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3108</v>
          </cell>
          <cell r="O204">
            <v>-3.11</v>
          </cell>
          <cell r="P204">
            <v>0</v>
          </cell>
          <cell r="Q204">
            <v>19</v>
          </cell>
          <cell r="R204">
            <v>0.95</v>
          </cell>
          <cell r="S204">
            <v>0</v>
          </cell>
          <cell r="T204">
            <v>0</v>
          </cell>
          <cell r="U204">
            <v>0</v>
          </cell>
          <cell r="V204">
            <v>1978.46</v>
          </cell>
          <cell r="W204">
            <v>1958.51</v>
          </cell>
        </row>
        <row r="205">
          <cell r="A205" t="str">
            <v>Miller Electroplating</v>
          </cell>
          <cell r="B205">
            <v>67</v>
          </cell>
          <cell r="C205">
            <v>37316</v>
          </cell>
          <cell r="D205">
            <v>37316</v>
          </cell>
          <cell r="E205">
            <v>2500</v>
          </cell>
          <cell r="F205">
            <v>1520</v>
          </cell>
          <cell r="G205">
            <v>0</v>
          </cell>
          <cell r="H205">
            <v>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2500</v>
          </cell>
          <cell r="O205">
            <v>-2.5</v>
          </cell>
          <cell r="P205">
            <v>0</v>
          </cell>
          <cell r="Q205">
            <v>19</v>
          </cell>
          <cell r="R205">
            <v>0.95</v>
          </cell>
          <cell r="S205">
            <v>0</v>
          </cell>
          <cell r="T205">
            <v>0</v>
          </cell>
          <cell r="U205">
            <v>0</v>
          </cell>
          <cell r="V205">
            <v>1612.45</v>
          </cell>
          <cell r="W205">
            <v>1592.5</v>
          </cell>
        </row>
        <row r="206">
          <cell r="A206" t="str">
            <v>Miller Electroplating</v>
          </cell>
          <cell r="B206">
            <v>67</v>
          </cell>
          <cell r="C206">
            <v>37347</v>
          </cell>
          <cell r="D206">
            <v>37347</v>
          </cell>
          <cell r="E206">
            <v>1900</v>
          </cell>
          <cell r="F206">
            <v>1158.2</v>
          </cell>
          <cell r="G206">
            <v>0</v>
          </cell>
          <cell r="H206">
            <v>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1900</v>
          </cell>
          <cell r="O206">
            <v>-1.9</v>
          </cell>
          <cell r="P206">
            <v>0</v>
          </cell>
          <cell r="Q206">
            <v>19</v>
          </cell>
          <cell r="R206">
            <v>0.95</v>
          </cell>
          <cell r="S206">
            <v>0</v>
          </cell>
          <cell r="T206">
            <v>0</v>
          </cell>
          <cell r="U206">
            <v>0</v>
          </cell>
          <cell r="V206">
            <v>1251.25</v>
          </cell>
          <cell r="W206">
            <v>1231.3</v>
          </cell>
        </row>
        <row r="207">
          <cell r="A207" t="str">
            <v>Miller Electroplating</v>
          </cell>
          <cell r="B207">
            <v>67</v>
          </cell>
          <cell r="C207">
            <v>37377</v>
          </cell>
          <cell r="D207">
            <v>37377</v>
          </cell>
          <cell r="E207">
            <v>1600</v>
          </cell>
          <cell r="F207">
            <v>977.3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0.95</v>
          </cell>
          <cell r="S207">
            <v>0</v>
          </cell>
          <cell r="T207">
            <v>0</v>
          </cell>
          <cell r="U207">
            <v>0</v>
          </cell>
          <cell r="V207">
            <v>1072.25</v>
          </cell>
          <cell r="W207">
            <v>1052.3</v>
          </cell>
        </row>
        <row r="208">
          <cell r="A208" t="str">
            <v>Miller Electroplating</v>
          </cell>
          <cell r="B208">
            <v>67</v>
          </cell>
          <cell r="C208">
            <v>37408</v>
          </cell>
          <cell r="D208">
            <v>37408</v>
          </cell>
          <cell r="E208">
            <v>1600</v>
          </cell>
          <cell r="F208">
            <v>977.3</v>
          </cell>
          <cell r="G208">
            <v>0</v>
          </cell>
          <cell r="H208">
            <v>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19</v>
          </cell>
          <cell r="R208">
            <v>0.95</v>
          </cell>
          <cell r="S208">
            <v>0</v>
          </cell>
          <cell r="T208">
            <v>0</v>
          </cell>
          <cell r="U208">
            <v>0</v>
          </cell>
          <cell r="V208">
            <v>1072.25</v>
          </cell>
          <cell r="W208">
            <v>1052.3</v>
          </cell>
        </row>
        <row r="209">
          <cell r="A209" t="str">
            <v>Miller Electroplating</v>
          </cell>
          <cell r="B209">
            <v>67</v>
          </cell>
          <cell r="C209">
            <v>37438</v>
          </cell>
          <cell r="D209">
            <v>37438</v>
          </cell>
          <cell r="E209">
            <v>1300</v>
          </cell>
          <cell r="F209">
            <v>796.4</v>
          </cell>
          <cell r="G209">
            <v>0</v>
          </cell>
          <cell r="H209">
            <v>75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19</v>
          </cell>
          <cell r="R209">
            <v>0.95</v>
          </cell>
          <cell r="S209">
            <v>0</v>
          </cell>
          <cell r="T209">
            <v>0</v>
          </cell>
          <cell r="U209">
            <v>0</v>
          </cell>
          <cell r="V209">
            <v>891.35</v>
          </cell>
          <cell r="W209">
            <v>871.4</v>
          </cell>
        </row>
        <row r="210">
          <cell r="A210" t="str">
            <v>Miller Electroplating</v>
          </cell>
          <cell r="B210">
            <v>67</v>
          </cell>
          <cell r="C210">
            <v>37469</v>
          </cell>
          <cell r="D210">
            <v>37469</v>
          </cell>
          <cell r="E210">
            <v>755</v>
          </cell>
          <cell r="F210">
            <v>467.77</v>
          </cell>
          <cell r="G210">
            <v>0</v>
          </cell>
          <cell r="H210">
            <v>75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0.95</v>
          </cell>
          <cell r="S210">
            <v>0</v>
          </cell>
          <cell r="T210">
            <v>0</v>
          </cell>
          <cell r="U210">
            <v>0</v>
          </cell>
          <cell r="V210">
            <v>562.72</v>
          </cell>
          <cell r="W210">
            <v>542.77</v>
          </cell>
        </row>
        <row r="211">
          <cell r="A211" t="str">
            <v>Miller Electroplating</v>
          </cell>
          <cell r="B211">
            <v>67</v>
          </cell>
          <cell r="C211">
            <v>37500</v>
          </cell>
          <cell r="D211">
            <v>37500</v>
          </cell>
          <cell r="E211">
            <v>1800</v>
          </cell>
          <cell r="F211">
            <v>1097.9000000000001</v>
          </cell>
          <cell r="G211">
            <v>0</v>
          </cell>
          <cell r="H211">
            <v>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19</v>
          </cell>
          <cell r="R211">
            <v>0.95</v>
          </cell>
          <cell r="S211">
            <v>0</v>
          </cell>
          <cell r="T211">
            <v>0</v>
          </cell>
          <cell r="U211">
            <v>0</v>
          </cell>
          <cell r="V211">
            <v>1192.8499999999999</v>
          </cell>
          <cell r="W211">
            <v>1172.9000000000001</v>
          </cell>
        </row>
        <row r="212">
          <cell r="A212" t="str">
            <v>Miller Electroplating</v>
          </cell>
          <cell r="B212">
            <v>67</v>
          </cell>
          <cell r="C212">
            <v>37530</v>
          </cell>
          <cell r="D212">
            <v>37530</v>
          </cell>
          <cell r="E212">
            <v>2294</v>
          </cell>
          <cell r="F212">
            <v>1395.78</v>
          </cell>
          <cell r="G212">
            <v>0</v>
          </cell>
          <cell r="H212">
            <v>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19</v>
          </cell>
          <cell r="R212">
            <v>0.95</v>
          </cell>
          <cell r="S212">
            <v>0</v>
          </cell>
          <cell r="T212">
            <v>0</v>
          </cell>
          <cell r="U212">
            <v>0</v>
          </cell>
          <cell r="V212">
            <v>1490.73</v>
          </cell>
          <cell r="W212">
            <v>1470.78</v>
          </cell>
        </row>
        <row r="213">
          <cell r="A213" t="str">
            <v>Miller Electroplating</v>
          </cell>
          <cell r="B213">
            <v>67</v>
          </cell>
          <cell r="C213">
            <v>37561</v>
          </cell>
          <cell r="D213">
            <v>37561</v>
          </cell>
          <cell r="E213">
            <v>2479</v>
          </cell>
          <cell r="F213">
            <v>1507.34</v>
          </cell>
          <cell r="G213">
            <v>0</v>
          </cell>
          <cell r="H213">
            <v>75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19</v>
          </cell>
          <cell r="R213">
            <v>0.95</v>
          </cell>
          <cell r="S213">
            <v>0</v>
          </cell>
          <cell r="T213">
            <v>0</v>
          </cell>
          <cell r="U213">
            <v>0</v>
          </cell>
          <cell r="V213">
            <v>1602.29</v>
          </cell>
          <cell r="W213">
            <v>1582.34</v>
          </cell>
        </row>
        <row r="214">
          <cell r="A214" t="str">
            <v>Miller Electroplating</v>
          </cell>
          <cell r="B214">
            <v>67</v>
          </cell>
          <cell r="C214">
            <v>37591</v>
          </cell>
          <cell r="D214">
            <v>37591</v>
          </cell>
          <cell r="E214">
            <v>3220</v>
          </cell>
          <cell r="F214">
            <v>1954.16</v>
          </cell>
          <cell r="G214">
            <v>0</v>
          </cell>
          <cell r="H214">
            <v>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</v>
          </cell>
          <cell r="R214">
            <v>1.1399999999999999</v>
          </cell>
          <cell r="S214">
            <v>0</v>
          </cell>
          <cell r="T214">
            <v>0</v>
          </cell>
          <cell r="U214">
            <v>0</v>
          </cell>
          <cell r="V214">
            <v>2049.3000000000002</v>
          </cell>
          <cell r="W214">
            <v>2029.16</v>
          </cell>
        </row>
        <row r="215">
          <cell r="A215" t="str">
            <v>Warrick Unit # 4</v>
          </cell>
          <cell r="B215">
            <v>70</v>
          </cell>
          <cell r="C215">
            <v>37257</v>
          </cell>
          <cell r="D215">
            <v>37257</v>
          </cell>
          <cell r="E215">
            <v>1842</v>
          </cell>
          <cell r="F215">
            <v>1123.23</v>
          </cell>
          <cell r="G215">
            <v>0</v>
          </cell>
          <cell r="H215">
            <v>75</v>
          </cell>
          <cell r="I215">
            <v>1842</v>
          </cell>
          <cell r="J215">
            <v>573.78</v>
          </cell>
          <cell r="K215">
            <v>1890</v>
          </cell>
          <cell r="L215">
            <v>4828.95</v>
          </cell>
          <cell r="M215">
            <v>0</v>
          </cell>
          <cell r="N215">
            <v>1842</v>
          </cell>
          <cell r="O215">
            <v>5.53</v>
          </cell>
          <cell r="P215">
            <v>0</v>
          </cell>
          <cell r="Q215">
            <v>19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6625.49</v>
          </cell>
          <cell r="W215">
            <v>1203.76</v>
          </cell>
        </row>
        <row r="216">
          <cell r="A216" t="str">
            <v>Warrick Unit # 4</v>
          </cell>
          <cell r="B216">
            <v>70</v>
          </cell>
          <cell r="C216">
            <v>37288</v>
          </cell>
          <cell r="D216">
            <v>37288</v>
          </cell>
          <cell r="E216">
            <v>5208</v>
          </cell>
          <cell r="F216">
            <v>3152.92</v>
          </cell>
          <cell r="G216">
            <v>0</v>
          </cell>
          <cell r="H216">
            <v>75</v>
          </cell>
          <cell r="I216">
            <v>5208</v>
          </cell>
          <cell r="J216">
            <v>1622.29</v>
          </cell>
          <cell r="K216">
            <v>5342</v>
          </cell>
          <cell r="L216">
            <v>13648.81</v>
          </cell>
          <cell r="M216">
            <v>0</v>
          </cell>
          <cell r="N216">
            <v>5208</v>
          </cell>
          <cell r="O216">
            <v>-5.21</v>
          </cell>
          <cell r="P216">
            <v>0</v>
          </cell>
          <cell r="Q216">
            <v>19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18512.810000000001</v>
          </cell>
          <cell r="W216">
            <v>3222.71</v>
          </cell>
        </row>
        <row r="217">
          <cell r="A217" t="str">
            <v>Warrick Unit # 4</v>
          </cell>
          <cell r="B217">
            <v>70</v>
          </cell>
          <cell r="C217">
            <v>37316</v>
          </cell>
          <cell r="D217">
            <v>37316</v>
          </cell>
          <cell r="E217">
            <v>2475</v>
          </cell>
          <cell r="F217">
            <v>1504.93</v>
          </cell>
          <cell r="G217">
            <v>0</v>
          </cell>
          <cell r="H217">
            <v>75</v>
          </cell>
          <cell r="I217">
            <v>2475</v>
          </cell>
          <cell r="J217">
            <v>770.96</v>
          </cell>
          <cell r="K217">
            <v>2538</v>
          </cell>
          <cell r="L217">
            <v>6060.74</v>
          </cell>
          <cell r="M217">
            <v>0</v>
          </cell>
          <cell r="N217">
            <v>2475</v>
          </cell>
          <cell r="O217">
            <v>-2.48</v>
          </cell>
          <cell r="P217">
            <v>0</v>
          </cell>
          <cell r="Q217">
            <v>19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8428.15</v>
          </cell>
          <cell r="W217">
            <v>1577.45</v>
          </cell>
        </row>
        <row r="218">
          <cell r="A218" t="str">
            <v>Warrick Unit # 4</v>
          </cell>
          <cell r="B218">
            <v>70</v>
          </cell>
          <cell r="C218">
            <v>37347</v>
          </cell>
          <cell r="D218">
            <v>37347</v>
          </cell>
          <cell r="E218">
            <v>0</v>
          </cell>
          <cell r="F218">
            <v>0</v>
          </cell>
          <cell r="G218">
            <v>0</v>
          </cell>
          <cell r="H218">
            <v>75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94</v>
          </cell>
          <cell r="W218">
            <v>75</v>
          </cell>
        </row>
        <row r="219">
          <cell r="A219" t="str">
            <v>Warrick Unit # 4</v>
          </cell>
          <cell r="B219">
            <v>70</v>
          </cell>
          <cell r="C219">
            <v>37377</v>
          </cell>
          <cell r="D219">
            <v>37377</v>
          </cell>
          <cell r="E219">
            <v>1267</v>
          </cell>
          <cell r="F219">
            <v>776.5</v>
          </cell>
          <cell r="G219">
            <v>0</v>
          </cell>
          <cell r="H219">
            <v>75</v>
          </cell>
          <cell r="I219">
            <v>1267</v>
          </cell>
          <cell r="J219">
            <v>394.67</v>
          </cell>
          <cell r="K219">
            <v>1302</v>
          </cell>
          <cell r="L219">
            <v>4321.34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19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5586.51</v>
          </cell>
          <cell r="W219">
            <v>851.5</v>
          </cell>
        </row>
        <row r="220">
          <cell r="A220" t="str">
            <v>Warrick Unit # 4</v>
          </cell>
          <cell r="B220">
            <v>70</v>
          </cell>
          <cell r="C220">
            <v>37408</v>
          </cell>
          <cell r="D220">
            <v>37408</v>
          </cell>
          <cell r="E220">
            <v>2277</v>
          </cell>
          <cell r="F220">
            <v>1385.53</v>
          </cell>
          <cell r="G220">
            <v>0</v>
          </cell>
          <cell r="H220">
            <v>75</v>
          </cell>
          <cell r="I220">
            <v>2277</v>
          </cell>
          <cell r="J220">
            <v>709.29</v>
          </cell>
          <cell r="K220">
            <v>2340</v>
          </cell>
          <cell r="L220">
            <v>8002.8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19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10191.620000000001</v>
          </cell>
          <cell r="W220">
            <v>1460.53</v>
          </cell>
        </row>
        <row r="221">
          <cell r="A221" t="str">
            <v>Warrick Unit # 4</v>
          </cell>
          <cell r="B221">
            <v>70</v>
          </cell>
          <cell r="C221">
            <v>37438</v>
          </cell>
          <cell r="D221">
            <v>37438</v>
          </cell>
          <cell r="E221">
            <v>2956</v>
          </cell>
          <cell r="F221">
            <v>1794.97</v>
          </cell>
          <cell r="G221">
            <v>0</v>
          </cell>
          <cell r="H221">
            <v>75</v>
          </cell>
          <cell r="I221">
            <v>2956</v>
          </cell>
          <cell r="J221">
            <v>920.79</v>
          </cell>
          <cell r="K221">
            <v>3038</v>
          </cell>
          <cell r="L221">
            <v>9958.56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12768.32</v>
          </cell>
          <cell r="W221">
            <v>1869.97</v>
          </cell>
        </row>
        <row r="222">
          <cell r="A222" t="str">
            <v>Warrick Unit # 4</v>
          </cell>
          <cell r="B222">
            <v>70</v>
          </cell>
          <cell r="C222">
            <v>37469</v>
          </cell>
          <cell r="D222">
            <v>37469</v>
          </cell>
          <cell r="E222">
            <v>2807</v>
          </cell>
          <cell r="F222">
            <v>1705.12</v>
          </cell>
          <cell r="G222">
            <v>0</v>
          </cell>
          <cell r="H222">
            <v>75</v>
          </cell>
          <cell r="I222">
            <v>2807</v>
          </cell>
          <cell r="J222">
            <v>964.2</v>
          </cell>
          <cell r="K222">
            <v>2885</v>
          </cell>
          <cell r="L222">
            <v>8585.76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19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11349.08</v>
          </cell>
          <cell r="W222">
            <v>1780.12</v>
          </cell>
        </row>
        <row r="223">
          <cell r="A223" t="str">
            <v>Warrick Unit # 4</v>
          </cell>
          <cell r="B223">
            <v>70</v>
          </cell>
          <cell r="C223">
            <v>37500</v>
          </cell>
          <cell r="D223">
            <v>37500</v>
          </cell>
          <cell r="E223">
            <v>2763</v>
          </cell>
          <cell r="F223">
            <v>1678.59</v>
          </cell>
          <cell r="G223">
            <v>0</v>
          </cell>
          <cell r="H223">
            <v>75</v>
          </cell>
          <cell r="I223">
            <v>2763</v>
          </cell>
          <cell r="J223">
            <v>854.87</v>
          </cell>
          <cell r="K223">
            <v>2840</v>
          </cell>
          <cell r="L223">
            <v>9337.92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11965.38</v>
          </cell>
          <cell r="W223">
            <v>1753.59</v>
          </cell>
        </row>
        <row r="224">
          <cell r="A224" t="str">
            <v>Warrick Unit # 4</v>
          </cell>
          <cell r="B224">
            <v>70</v>
          </cell>
          <cell r="C224">
            <v>37530</v>
          </cell>
          <cell r="D224">
            <v>37530</v>
          </cell>
          <cell r="E224">
            <v>6733</v>
          </cell>
          <cell r="F224">
            <v>4072.5</v>
          </cell>
          <cell r="G224">
            <v>0</v>
          </cell>
          <cell r="H224">
            <v>75</v>
          </cell>
          <cell r="I224">
            <v>6733</v>
          </cell>
          <cell r="J224">
            <v>2083.19</v>
          </cell>
          <cell r="K224">
            <v>6919</v>
          </cell>
          <cell r="L224">
            <v>25503.43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19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31753.119999999999</v>
          </cell>
          <cell r="W224">
            <v>4147.5</v>
          </cell>
        </row>
        <row r="225">
          <cell r="A225" t="str">
            <v>Warrick Unit # 4</v>
          </cell>
          <cell r="B225">
            <v>70</v>
          </cell>
          <cell r="C225">
            <v>37561</v>
          </cell>
          <cell r="D225">
            <v>37561</v>
          </cell>
          <cell r="E225">
            <v>2822</v>
          </cell>
          <cell r="F225">
            <v>1714.17</v>
          </cell>
          <cell r="G225">
            <v>0</v>
          </cell>
          <cell r="H225">
            <v>75</v>
          </cell>
          <cell r="I225">
            <v>2822</v>
          </cell>
          <cell r="J225">
            <v>802.58</v>
          </cell>
          <cell r="K225">
            <v>2909</v>
          </cell>
          <cell r="L225">
            <v>12002.53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14613.28</v>
          </cell>
          <cell r="W225">
            <v>1789.17</v>
          </cell>
        </row>
        <row r="226">
          <cell r="A226" t="str">
            <v>Warrick Unit # 4</v>
          </cell>
          <cell r="B226">
            <v>70</v>
          </cell>
          <cell r="C226">
            <v>37591</v>
          </cell>
          <cell r="D226">
            <v>37591</v>
          </cell>
          <cell r="E226">
            <v>0</v>
          </cell>
          <cell r="F226">
            <v>0</v>
          </cell>
          <cell r="G226">
            <v>0</v>
          </cell>
          <cell r="H226">
            <v>75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94</v>
          </cell>
          <cell r="W226">
            <v>75</v>
          </cell>
        </row>
        <row r="227">
          <cell r="A227" t="str">
            <v>Land of Lakes</v>
          </cell>
          <cell r="B227">
            <v>76</v>
          </cell>
          <cell r="C227">
            <v>37288</v>
          </cell>
          <cell r="D227">
            <v>37288</v>
          </cell>
          <cell r="E227">
            <v>0</v>
          </cell>
          <cell r="F227">
            <v>0</v>
          </cell>
          <cell r="G227">
            <v>0</v>
          </cell>
          <cell r="H227">
            <v>75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19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94</v>
          </cell>
          <cell r="W227">
            <v>75</v>
          </cell>
        </row>
        <row r="228">
          <cell r="A228" t="str">
            <v>Land of Lakes</v>
          </cell>
          <cell r="B228">
            <v>76</v>
          </cell>
          <cell r="C228">
            <v>37316</v>
          </cell>
          <cell r="D228">
            <v>37316</v>
          </cell>
          <cell r="E228">
            <v>3763</v>
          </cell>
          <cell r="F228">
            <v>2281.59</v>
          </cell>
          <cell r="G228">
            <v>0</v>
          </cell>
          <cell r="H228">
            <v>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15.05</v>
          </cell>
          <cell r="N228">
            <v>3763</v>
          </cell>
          <cell r="O228">
            <v>-3.76</v>
          </cell>
          <cell r="P228">
            <v>0</v>
          </cell>
          <cell r="Q228">
            <v>19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2386.88</v>
          </cell>
          <cell r="W228">
            <v>2367.88</v>
          </cell>
        </row>
        <row r="229">
          <cell r="A229" t="str">
            <v>Land of Lakes</v>
          </cell>
          <cell r="B229">
            <v>76</v>
          </cell>
          <cell r="C229">
            <v>37347</v>
          </cell>
          <cell r="D229">
            <v>37347</v>
          </cell>
          <cell r="E229">
            <v>3420</v>
          </cell>
          <cell r="F229">
            <v>2074.7600000000002</v>
          </cell>
          <cell r="G229">
            <v>0</v>
          </cell>
          <cell r="H229">
            <v>75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13.68</v>
          </cell>
          <cell r="N229">
            <v>3420</v>
          </cell>
          <cell r="O229">
            <v>-3.42</v>
          </cell>
          <cell r="P229">
            <v>0</v>
          </cell>
          <cell r="Q229">
            <v>19</v>
          </cell>
          <cell r="R229">
            <v>0</v>
          </cell>
          <cell r="S229">
            <v>2386.88</v>
          </cell>
          <cell r="T229">
            <v>0</v>
          </cell>
          <cell r="U229">
            <v>0</v>
          </cell>
          <cell r="V229">
            <v>4565.8999999999996</v>
          </cell>
          <cell r="W229">
            <v>2160.02</v>
          </cell>
        </row>
        <row r="230">
          <cell r="A230" t="str">
            <v>Land of Lakes</v>
          </cell>
          <cell r="B230">
            <v>76</v>
          </cell>
          <cell r="C230">
            <v>37377</v>
          </cell>
          <cell r="D230">
            <v>37377</v>
          </cell>
          <cell r="E230">
            <v>3255</v>
          </cell>
          <cell r="F230">
            <v>1975.2599999999984</v>
          </cell>
          <cell r="G230">
            <v>0</v>
          </cell>
          <cell r="H230">
            <v>75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19</v>
          </cell>
          <cell r="R230">
            <v>0</v>
          </cell>
          <cell r="S230">
            <v>4565.8999999999942</v>
          </cell>
          <cell r="T230">
            <v>0</v>
          </cell>
          <cell r="U230">
            <v>0</v>
          </cell>
          <cell r="V230">
            <v>6635.1600000000035</v>
          </cell>
          <cell r="W230">
            <v>2050.2599999999984</v>
          </cell>
        </row>
        <row r="231">
          <cell r="A231" t="str">
            <v>Land of Lakes</v>
          </cell>
          <cell r="B231">
            <v>76</v>
          </cell>
          <cell r="C231">
            <v>37408</v>
          </cell>
          <cell r="D231">
            <v>37408</v>
          </cell>
          <cell r="E231">
            <v>1890</v>
          </cell>
          <cell r="F231">
            <v>1152.17</v>
          </cell>
          <cell r="G231">
            <v>0</v>
          </cell>
          <cell r="H231">
            <v>75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19</v>
          </cell>
          <cell r="R231">
            <v>0</v>
          </cell>
          <cell r="S231">
            <v>2069.2600000000002</v>
          </cell>
          <cell r="T231">
            <v>0</v>
          </cell>
          <cell r="U231">
            <v>0</v>
          </cell>
          <cell r="V231">
            <v>3315.43</v>
          </cell>
          <cell r="W231">
            <v>1227.17</v>
          </cell>
        </row>
        <row r="232">
          <cell r="A232" t="str">
            <v>Land of Lakes</v>
          </cell>
          <cell r="B232">
            <v>76</v>
          </cell>
          <cell r="C232">
            <v>37438</v>
          </cell>
          <cell r="D232">
            <v>37438</v>
          </cell>
          <cell r="E232">
            <v>2254</v>
          </cell>
          <cell r="F232">
            <v>1371.66</v>
          </cell>
          <cell r="G232">
            <v>0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1465.66</v>
          </cell>
          <cell r="W232">
            <v>1446.66</v>
          </cell>
        </row>
        <row r="233">
          <cell r="A233" t="str">
            <v>Land of Lakes</v>
          </cell>
          <cell r="B233">
            <v>76</v>
          </cell>
          <cell r="C233">
            <v>37469</v>
          </cell>
          <cell r="D233">
            <v>37469</v>
          </cell>
          <cell r="E233">
            <v>3596</v>
          </cell>
          <cell r="F233">
            <v>2180.89</v>
          </cell>
          <cell r="G233">
            <v>0</v>
          </cell>
          <cell r="H233">
            <v>75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2274.89</v>
          </cell>
          <cell r="W233">
            <v>2255.89</v>
          </cell>
        </row>
        <row r="234">
          <cell r="A234" t="str">
            <v>Land of Lakes</v>
          </cell>
          <cell r="B234">
            <v>76</v>
          </cell>
          <cell r="C234">
            <v>37500</v>
          </cell>
          <cell r="D234">
            <v>37500</v>
          </cell>
          <cell r="E234">
            <v>2035</v>
          </cell>
          <cell r="F234">
            <v>1239.5999999999999</v>
          </cell>
          <cell r="G234">
            <v>0</v>
          </cell>
          <cell r="H234">
            <v>75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19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1333.6</v>
          </cell>
          <cell r="W234">
            <v>1314.6</v>
          </cell>
        </row>
        <row r="235">
          <cell r="A235" t="str">
            <v>Land of Lakes</v>
          </cell>
          <cell r="B235">
            <v>76</v>
          </cell>
          <cell r="C235">
            <v>37530</v>
          </cell>
          <cell r="D235">
            <v>37530</v>
          </cell>
          <cell r="E235">
            <v>3215</v>
          </cell>
          <cell r="F235">
            <v>1951.14</v>
          </cell>
          <cell r="G235">
            <v>0</v>
          </cell>
          <cell r="H235">
            <v>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19</v>
          </cell>
          <cell r="R235">
            <v>0</v>
          </cell>
          <cell r="S235">
            <v>-2274.89</v>
          </cell>
          <cell r="T235">
            <v>0</v>
          </cell>
          <cell r="U235">
            <v>0</v>
          </cell>
          <cell r="V235">
            <v>-229.74999999999977</v>
          </cell>
          <cell r="W235">
            <v>2026.14</v>
          </cell>
        </row>
        <row r="236">
          <cell r="A236" t="str">
            <v>Land of Lakes</v>
          </cell>
          <cell r="B236">
            <v>76</v>
          </cell>
          <cell r="C236">
            <v>37561</v>
          </cell>
          <cell r="D236">
            <v>37561</v>
          </cell>
          <cell r="E236">
            <v>4310</v>
          </cell>
          <cell r="F236">
            <v>2611.4299999999998</v>
          </cell>
          <cell r="G236">
            <v>0</v>
          </cell>
          <cell r="H236">
            <v>75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  <cell r="R236">
            <v>0</v>
          </cell>
          <cell r="S236">
            <v>-229.75</v>
          </cell>
          <cell r="T236">
            <v>0</v>
          </cell>
          <cell r="U236">
            <v>0</v>
          </cell>
          <cell r="V236">
            <v>2475.6799999999998</v>
          </cell>
          <cell r="W236">
            <v>2686.43</v>
          </cell>
        </row>
        <row r="237">
          <cell r="A237" t="str">
            <v>Land of Lakes</v>
          </cell>
          <cell r="B237">
            <v>76</v>
          </cell>
          <cell r="C237">
            <v>37591</v>
          </cell>
          <cell r="D237">
            <v>37591</v>
          </cell>
          <cell r="E237">
            <v>3385</v>
          </cell>
          <cell r="F237">
            <v>2053.66</v>
          </cell>
          <cell r="G237">
            <v>0</v>
          </cell>
          <cell r="H237">
            <v>75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2147.66</v>
          </cell>
          <cell r="W237">
            <v>2128.66</v>
          </cell>
        </row>
        <row r="238">
          <cell r="A238" t="str">
            <v>Ohio Valley Hub</v>
          </cell>
          <cell r="B238">
            <v>77</v>
          </cell>
          <cell r="C238">
            <v>37316</v>
          </cell>
          <cell r="D238">
            <v>37288</v>
          </cell>
          <cell r="E238">
            <v>0</v>
          </cell>
          <cell r="F238">
            <v>0</v>
          </cell>
          <cell r="G238">
            <v>0</v>
          </cell>
          <cell r="H238">
            <v>75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19</v>
          </cell>
          <cell r="R238">
            <v>0</v>
          </cell>
          <cell r="S238">
            <v>20666.669999999998</v>
          </cell>
          <cell r="T238">
            <v>0</v>
          </cell>
          <cell r="U238">
            <v>0</v>
          </cell>
          <cell r="V238">
            <v>20760.669999999998</v>
          </cell>
          <cell r="W238">
            <v>75</v>
          </cell>
        </row>
        <row r="239">
          <cell r="A239" t="str">
            <v>Ohio Valley Hub</v>
          </cell>
          <cell r="B239">
            <v>77</v>
          </cell>
          <cell r="C239">
            <v>37316</v>
          </cell>
          <cell r="D239">
            <v>37316</v>
          </cell>
          <cell r="E239">
            <v>0</v>
          </cell>
          <cell r="F239">
            <v>0</v>
          </cell>
          <cell r="G239">
            <v>0</v>
          </cell>
          <cell r="H239">
            <v>75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</v>
          </cell>
          <cell r="R239">
            <v>0</v>
          </cell>
          <cell r="S239">
            <v>20666.669999999998</v>
          </cell>
          <cell r="T239">
            <v>0</v>
          </cell>
          <cell r="U239">
            <v>0</v>
          </cell>
          <cell r="V239">
            <v>20760.669999999998</v>
          </cell>
          <cell r="W239">
            <v>75</v>
          </cell>
        </row>
        <row r="241">
          <cell r="A241" t="str">
            <v xml:space="preserve">     TOTAL RATE B</v>
          </cell>
          <cell r="E241">
            <v>466741</v>
          </cell>
          <cell r="F241">
            <v>283613.59999999986</v>
          </cell>
          <cell r="G241">
            <v>750354.59999999986</v>
          </cell>
          <cell r="H241">
            <v>16275</v>
          </cell>
          <cell r="I241">
            <v>102250</v>
          </cell>
          <cell r="J241">
            <v>118525</v>
          </cell>
          <cell r="K241">
            <v>105085</v>
          </cell>
          <cell r="L241">
            <v>349215.69</v>
          </cell>
          <cell r="M241">
            <v>454300.69</v>
          </cell>
          <cell r="N241">
            <v>166967</v>
          </cell>
          <cell r="O241">
            <v>16.119999999999997</v>
          </cell>
          <cell r="P241">
            <v>166983.12</v>
          </cell>
          <cell r="Q241">
            <v>4123</v>
          </cell>
          <cell r="R241">
            <v>235.85999999999979</v>
          </cell>
          <cell r="S241">
            <v>4358.8599999999997</v>
          </cell>
          <cell r="T241">
            <v>1155</v>
          </cell>
          <cell r="U241">
            <v>7097.47</v>
          </cell>
          <cell r="V241">
            <v>8252.4700000000012</v>
          </cell>
          <cell r="W241">
            <v>319607.33</v>
          </cell>
        </row>
        <row r="244">
          <cell r="A244" t="str">
            <v>RATE C</v>
          </cell>
        </row>
        <row r="245">
          <cell r="A245" t="str">
            <v>PPG Industries, Inc.</v>
          </cell>
          <cell r="B245">
            <v>5</v>
          </cell>
          <cell r="C245">
            <v>37257</v>
          </cell>
          <cell r="D245">
            <v>37257</v>
          </cell>
          <cell r="E245">
            <v>10550</v>
          </cell>
          <cell r="F245">
            <v>4283.3</v>
          </cell>
          <cell r="G245">
            <v>0</v>
          </cell>
          <cell r="H245">
            <v>75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10550</v>
          </cell>
          <cell r="O245">
            <v>31.65</v>
          </cell>
          <cell r="P245">
            <v>0</v>
          </cell>
          <cell r="Q245">
            <v>35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4424.95</v>
          </cell>
          <cell r="W245">
            <v>4389.95</v>
          </cell>
        </row>
        <row r="246">
          <cell r="A246" t="str">
            <v>PPG Industries, Inc.</v>
          </cell>
          <cell r="B246">
            <v>5</v>
          </cell>
          <cell r="C246">
            <v>37288</v>
          </cell>
          <cell r="D246">
            <v>37288</v>
          </cell>
          <cell r="E246">
            <v>8682</v>
          </cell>
          <cell r="F246">
            <v>3524.89</v>
          </cell>
          <cell r="G246">
            <v>0</v>
          </cell>
          <cell r="H246">
            <v>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8682</v>
          </cell>
          <cell r="O246">
            <v>-8.68</v>
          </cell>
          <cell r="P246">
            <v>0</v>
          </cell>
          <cell r="Q246">
            <v>35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3626.21</v>
          </cell>
          <cell r="W246">
            <v>3591.21</v>
          </cell>
        </row>
        <row r="247">
          <cell r="A247" t="str">
            <v>PPG Industries, Inc.</v>
          </cell>
          <cell r="B247">
            <v>5</v>
          </cell>
          <cell r="C247">
            <v>37316</v>
          </cell>
          <cell r="D247">
            <v>37316</v>
          </cell>
          <cell r="E247">
            <v>9060</v>
          </cell>
          <cell r="F247">
            <v>3678.36</v>
          </cell>
          <cell r="G247">
            <v>0</v>
          </cell>
          <cell r="H247">
            <v>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9060</v>
          </cell>
          <cell r="O247">
            <v>-9.06</v>
          </cell>
          <cell r="P247">
            <v>0</v>
          </cell>
          <cell r="Q247">
            <v>35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3779.3</v>
          </cell>
          <cell r="W247">
            <v>3744.3</v>
          </cell>
        </row>
        <row r="248">
          <cell r="A248" t="str">
            <v>PPG Industries, Inc.</v>
          </cell>
          <cell r="B248">
            <v>5</v>
          </cell>
          <cell r="C248">
            <v>37347</v>
          </cell>
          <cell r="D248">
            <v>37347</v>
          </cell>
          <cell r="E248">
            <v>7363</v>
          </cell>
          <cell r="F248">
            <v>2989.38</v>
          </cell>
          <cell r="G248">
            <v>0</v>
          </cell>
          <cell r="H248">
            <v>75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7363</v>
          </cell>
          <cell r="O248">
            <v>-7.36</v>
          </cell>
          <cell r="P248">
            <v>0</v>
          </cell>
          <cell r="Q248">
            <v>35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3092.02</v>
          </cell>
          <cell r="W248">
            <v>3057.02</v>
          </cell>
        </row>
        <row r="249">
          <cell r="A249" t="str">
            <v>PPG Industries, Inc.</v>
          </cell>
          <cell r="B249">
            <v>5</v>
          </cell>
          <cell r="C249">
            <v>37377</v>
          </cell>
          <cell r="D249">
            <v>37377</v>
          </cell>
          <cell r="E249">
            <v>6500</v>
          </cell>
          <cell r="F249">
            <v>2639</v>
          </cell>
          <cell r="G249">
            <v>0</v>
          </cell>
          <cell r="H249">
            <v>75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2749</v>
          </cell>
          <cell r="W249">
            <v>2714</v>
          </cell>
        </row>
        <row r="250">
          <cell r="A250" t="str">
            <v>PPG Industries, Inc.</v>
          </cell>
          <cell r="B250">
            <v>5</v>
          </cell>
          <cell r="C250">
            <v>37408</v>
          </cell>
          <cell r="D250">
            <v>37408</v>
          </cell>
          <cell r="E250">
            <v>6000</v>
          </cell>
          <cell r="F250">
            <v>2436</v>
          </cell>
          <cell r="G250">
            <v>0</v>
          </cell>
          <cell r="H250">
            <v>75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35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2546</v>
          </cell>
          <cell r="W250">
            <v>2511</v>
          </cell>
        </row>
        <row r="251">
          <cell r="A251" t="str">
            <v>PPG Industries, Inc.</v>
          </cell>
          <cell r="B251">
            <v>5</v>
          </cell>
          <cell r="C251">
            <v>37438</v>
          </cell>
          <cell r="D251">
            <v>37438</v>
          </cell>
          <cell r="E251">
            <v>6500</v>
          </cell>
          <cell r="F251">
            <v>2639</v>
          </cell>
          <cell r="G251">
            <v>0</v>
          </cell>
          <cell r="H251">
            <v>75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2749</v>
          </cell>
          <cell r="W251">
            <v>2714</v>
          </cell>
        </row>
        <row r="252">
          <cell r="A252" t="str">
            <v>PPG Industries, Inc.</v>
          </cell>
          <cell r="B252">
            <v>5</v>
          </cell>
          <cell r="C252">
            <v>37469</v>
          </cell>
          <cell r="D252">
            <v>37469</v>
          </cell>
          <cell r="E252">
            <v>1510</v>
          </cell>
          <cell r="F252">
            <v>613.05999999999995</v>
          </cell>
          <cell r="G252">
            <v>0</v>
          </cell>
          <cell r="H252">
            <v>75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723.06</v>
          </cell>
          <cell r="W252">
            <v>688.06</v>
          </cell>
        </row>
        <row r="253">
          <cell r="A253" t="str">
            <v>PPG Industries, Inc.</v>
          </cell>
          <cell r="B253">
            <v>5</v>
          </cell>
          <cell r="C253">
            <v>37500</v>
          </cell>
          <cell r="D253">
            <v>37500</v>
          </cell>
          <cell r="E253">
            <v>5143</v>
          </cell>
          <cell r="F253">
            <v>2088.06</v>
          </cell>
          <cell r="G253">
            <v>0</v>
          </cell>
          <cell r="H253">
            <v>75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2198.06</v>
          </cell>
          <cell r="W253">
            <v>2163.06</v>
          </cell>
        </row>
        <row r="254">
          <cell r="A254" t="str">
            <v>PPG Industries, Inc.</v>
          </cell>
          <cell r="B254">
            <v>5</v>
          </cell>
          <cell r="C254">
            <v>37530</v>
          </cell>
          <cell r="D254">
            <v>37530</v>
          </cell>
          <cell r="E254">
            <v>7250</v>
          </cell>
          <cell r="F254">
            <v>2943.5</v>
          </cell>
          <cell r="G254">
            <v>0</v>
          </cell>
          <cell r="H254">
            <v>75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3053.5</v>
          </cell>
          <cell r="W254">
            <v>3018.5</v>
          </cell>
        </row>
        <row r="255">
          <cell r="A255" t="str">
            <v>PPG Industries, Inc.</v>
          </cell>
          <cell r="B255">
            <v>5</v>
          </cell>
          <cell r="C255">
            <v>37561</v>
          </cell>
          <cell r="D255">
            <v>37561</v>
          </cell>
          <cell r="E255">
            <v>8456</v>
          </cell>
          <cell r="F255">
            <v>3433.14</v>
          </cell>
          <cell r="G255">
            <v>0</v>
          </cell>
          <cell r="H255">
            <v>75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3543.14</v>
          </cell>
          <cell r="W255">
            <v>3508.14</v>
          </cell>
        </row>
        <row r="256">
          <cell r="A256" t="str">
            <v>PPG Industries, Inc.</v>
          </cell>
          <cell r="B256">
            <v>5</v>
          </cell>
          <cell r="C256">
            <v>37591</v>
          </cell>
          <cell r="D256">
            <v>37591</v>
          </cell>
          <cell r="E256">
            <v>8476</v>
          </cell>
          <cell r="F256">
            <v>3441.26</v>
          </cell>
          <cell r="G256">
            <v>0</v>
          </cell>
          <cell r="H256">
            <v>75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35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3551.26</v>
          </cell>
          <cell r="W256">
            <v>3516.26</v>
          </cell>
        </row>
        <row r="257">
          <cell r="A257" t="str">
            <v>Perdue Farms – Edwardsport Rd.</v>
          </cell>
          <cell r="B257">
            <v>7</v>
          </cell>
          <cell r="C257">
            <v>37257</v>
          </cell>
          <cell r="D257">
            <v>37257</v>
          </cell>
          <cell r="E257">
            <v>4410</v>
          </cell>
          <cell r="F257">
            <v>1790.46</v>
          </cell>
          <cell r="G257">
            <v>0</v>
          </cell>
          <cell r="H257">
            <v>75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-114.66</v>
          </cell>
          <cell r="N257">
            <v>4410</v>
          </cell>
          <cell r="O257">
            <v>13.23</v>
          </cell>
          <cell r="P257">
            <v>0</v>
          </cell>
          <cell r="Q257">
            <v>35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1799.03</v>
          </cell>
          <cell r="W257">
            <v>1764.03</v>
          </cell>
        </row>
        <row r="258">
          <cell r="A258" t="str">
            <v>Perdue Farms – Edwardsport Rd.</v>
          </cell>
          <cell r="B258">
            <v>7</v>
          </cell>
          <cell r="C258">
            <v>37288</v>
          </cell>
          <cell r="D258">
            <v>37288</v>
          </cell>
          <cell r="E258">
            <v>3436</v>
          </cell>
          <cell r="F258">
            <v>1395.02</v>
          </cell>
          <cell r="G258">
            <v>0</v>
          </cell>
          <cell r="H258">
            <v>75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13.74</v>
          </cell>
          <cell r="N258">
            <v>3436</v>
          </cell>
          <cell r="O258">
            <v>-3.44</v>
          </cell>
          <cell r="P258">
            <v>0</v>
          </cell>
          <cell r="Q258">
            <v>35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1515.32</v>
          </cell>
          <cell r="W258">
            <v>1480.32</v>
          </cell>
        </row>
        <row r="259">
          <cell r="A259" t="str">
            <v>Perdue Farms – Edwardsport Rd.</v>
          </cell>
          <cell r="B259">
            <v>7</v>
          </cell>
          <cell r="C259">
            <v>37316</v>
          </cell>
          <cell r="D259">
            <v>37316</v>
          </cell>
          <cell r="E259">
            <v>4278</v>
          </cell>
          <cell r="F259">
            <v>1736.87</v>
          </cell>
          <cell r="G259">
            <v>0</v>
          </cell>
          <cell r="H259">
            <v>75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17.11</v>
          </cell>
          <cell r="N259">
            <v>4278</v>
          </cell>
          <cell r="O259">
            <v>-4.28</v>
          </cell>
          <cell r="P259">
            <v>0</v>
          </cell>
          <cell r="Q259">
            <v>35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1859.7</v>
          </cell>
          <cell r="W259">
            <v>1824.7</v>
          </cell>
        </row>
        <row r="260">
          <cell r="A260" t="str">
            <v>Perdue Farms – Edwardsport Rd.</v>
          </cell>
          <cell r="B260">
            <v>7</v>
          </cell>
          <cell r="C260">
            <v>37347</v>
          </cell>
          <cell r="D260">
            <v>37347</v>
          </cell>
          <cell r="E260">
            <v>3690</v>
          </cell>
          <cell r="F260">
            <v>1498.14</v>
          </cell>
          <cell r="G260">
            <v>0</v>
          </cell>
          <cell r="H260">
            <v>75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14.76</v>
          </cell>
          <cell r="N260">
            <v>3690</v>
          </cell>
          <cell r="O260">
            <v>-3.69</v>
          </cell>
          <cell r="P260">
            <v>0</v>
          </cell>
          <cell r="Q260">
            <v>35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1619.21</v>
          </cell>
          <cell r="W260">
            <v>1584.21</v>
          </cell>
        </row>
        <row r="261">
          <cell r="A261" t="str">
            <v>Perdue Farms – Edwardsport Rd.</v>
          </cell>
          <cell r="B261">
            <v>7</v>
          </cell>
          <cell r="C261">
            <v>37377</v>
          </cell>
          <cell r="D261">
            <v>37377</v>
          </cell>
          <cell r="E261">
            <v>4200</v>
          </cell>
          <cell r="F261">
            <v>1705.2</v>
          </cell>
          <cell r="G261">
            <v>0</v>
          </cell>
          <cell r="H261">
            <v>75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1815.2</v>
          </cell>
          <cell r="W261">
            <v>1780.2</v>
          </cell>
        </row>
        <row r="262">
          <cell r="A262" t="str">
            <v>Perdue Farms – Edwardsport Rd.</v>
          </cell>
          <cell r="B262">
            <v>7</v>
          </cell>
          <cell r="C262">
            <v>37408</v>
          </cell>
          <cell r="D262">
            <v>37408</v>
          </cell>
          <cell r="E262">
            <v>3300</v>
          </cell>
          <cell r="F262">
            <v>1339.8</v>
          </cell>
          <cell r="G262">
            <v>0</v>
          </cell>
          <cell r="H262">
            <v>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1449.8</v>
          </cell>
          <cell r="W262">
            <v>1414.8</v>
          </cell>
        </row>
        <row r="263">
          <cell r="A263" t="str">
            <v>Perdue Farms – Edwardsport Rd.</v>
          </cell>
          <cell r="B263">
            <v>7</v>
          </cell>
          <cell r="C263">
            <v>37438</v>
          </cell>
          <cell r="D263">
            <v>37438</v>
          </cell>
          <cell r="E263">
            <v>2800</v>
          </cell>
          <cell r="F263">
            <v>1136.8</v>
          </cell>
          <cell r="G263">
            <v>0</v>
          </cell>
          <cell r="H263">
            <v>75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1246.8</v>
          </cell>
          <cell r="W263">
            <v>1211.8</v>
          </cell>
        </row>
        <row r="264">
          <cell r="A264" t="str">
            <v>Perdue Farms – Edwardsport Rd.</v>
          </cell>
          <cell r="B264">
            <v>7</v>
          </cell>
          <cell r="C264">
            <v>37469</v>
          </cell>
          <cell r="D264">
            <v>37469</v>
          </cell>
          <cell r="E264">
            <v>2764</v>
          </cell>
          <cell r="F264">
            <v>1122.18</v>
          </cell>
          <cell r="G264">
            <v>0</v>
          </cell>
          <cell r="H264">
            <v>75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35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1232.18</v>
          </cell>
          <cell r="W264">
            <v>1197.18</v>
          </cell>
        </row>
        <row r="265">
          <cell r="A265" t="str">
            <v>Perdue Farms – Edwardsport Rd.</v>
          </cell>
          <cell r="B265">
            <v>7</v>
          </cell>
          <cell r="C265">
            <v>37500</v>
          </cell>
          <cell r="D265">
            <v>37500</v>
          </cell>
          <cell r="E265">
            <v>5000</v>
          </cell>
          <cell r="F265">
            <v>2030</v>
          </cell>
          <cell r="G265">
            <v>0</v>
          </cell>
          <cell r="H265">
            <v>75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2140</v>
          </cell>
          <cell r="W265">
            <v>2105</v>
          </cell>
        </row>
        <row r="266">
          <cell r="A266" t="str">
            <v>Perdue Farms – Edwardsport Rd.</v>
          </cell>
          <cell r="B266">
            <v>7</v>
          </cell>
          <cell r="C266">
            <v>37530</v>
          </cell>
          <cell r="D266">
            <v>37530</v>
          </cell>
          <cell r="E266">
            <v>6750</v>
          </cell>
          <cell r="F266">
            <v>2740.5</v>
          </cell>
          <cell r="G266">
            <v>0</v>
          </cell>
          <cell r="H266">
            <v>75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2850.5</v>
          </cell>
          <cell r="W266">
            <v>2815.5</v>
          </cell>
        </row>
        <row r="267">
          <cell r="A267" t="str">
            <v>Perdue Farms – Edwardsport Rd.</v>
          </cell>
          <cell r="B267">
            <v>7</v>
          </cell>
          <cell r="C267">
            <v>37561</v>
          </cell>
          <cell r="D267">
            <v>37561</v>
          </cell>
          <cell r="E267">
            <v>7254</v>
          </cell>
          <cell r="F267">
            <v>2945.12</v>
          </cell>
          <cell r="G267">
            <v>0</v>
          </cell>
          <cell r="H267">
            <v>75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3055.12</v>
          </cell>
          <cell r="W267">
            <v>3020.12</v>
          </cell>
        </row>
        <row r="268">
          <cell r="A268" t="str">
            <v>Perdue Farms – Edwardsport Rd.</v>
          </cell>
          <cell r="B268">
            <v>7</v>
          </cell>
          <cell r="C268">
            <v>37591</v>
          </cell>
          <cell r="D268">
            <v>37591</v>
          </cell>
          <cell r="E268">
            <v>6070</v>
          </cell>
          <cell r="F268">
            <v>2464.42</v>
          </cell>
          <cell r="G268">
            <v>0</v>
          </cell>
          <cell r="H268">
            <v>75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35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2574.42</v>
          </cell>
          <cell r="W268">
            <v>2539.42</v>
          </cell>
        </row>
        <row r="269">
          <cell r="A269" t="str">
            <v>Perdue Farms – Clark Rd.</v>
          </cell>
          <cell r="B269">
            <v>8</v>
          </cell>
          <cell r="C269">
            <v>37257</v>
          </cell>
          <cell r="D269">
            <v>37257</v>
          </cell>
          <cell r="E269">
            <v>10600</v>
          </cell>
          <cell r="F269">
            <v>4303.6000000000004</v>
          </cell>
          <cell r="G269">
            <v>0</v>
          </cell>
          <cell r="H269">
            <v>75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-275.60000000000002</v>
          </cell>
          <cell r="N269">
            <v>10600</v>
          </cell>
          <cell r="O269">
            <v>31.8</v>
          </cell>
          <cell r="P269">
            <v>0</v>
          </cell>
          <cell r="Q269">
            <v>35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4169.8</v>
          </cell>
          <cell r="W269">
            <v>4134.8</v>
          </cell>
        </row>
        <row r="270">
          <cell r="A270" t="str">
            <v>Perdue Farms – Clark Rd.</v>
          </cell>
          <cell r="B270">
            <v>8</v>
          </cell>
          <cell r="C270">
            <v>37288</v>
          </cell>
          <cell r="D270">
            <v>37288</v>
          </cell>
          <cell r="E270">
            <v>8715</v>
          </cell>
          <cell r="F270">
            <v>3538.29</v>
          </cell>
          <cell r="G270">
            <v>0</v>
          </cell>
          <cell r="H270">
            <v>75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34.86</v>
          </cell>
          <cell r="N270">
            <v>8715</v>
          </cell>
          <cell r="O270">
            <v>-8.7100000000000009</v>
          </cell>
          <cell r="P270">
            <v>0</v>
          </cell>
          <cell r="Q270">
            <v>35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3674.44</v>
          </cell>
          <cell r="W270">
            <v>3639.44</v>
          </cell>
        </row>
        <row r="271">
          <cell r="A271" t="str">
            <v>Perdue Farms – Clark Rd.</v>
          </cell>
          <cell r="B271">
            <v>8</v>
          </cell>
          <cell r="C271">
            <v>37316</v>
          </cell>
          <cell r="D271">
            <v>37316</v>
          </cell>
          <cell r="E271">
            <v>7690</v>
          </cell>
          <cell r="F271">
            <v>3122.14</v>
          </cell>
          <cell r="G271">
            <v>0</v>
          </cell>
          <cell r="H271">
            <v>75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30.76</v>
          </cell>
          <cell r="N271">
            <v>7690</v>
          </cell>
          <cell r="O271">
            <v>-7.69</v>
          </cell>
          <cell r="P271">
            <v>0</v>
          </cell>
          <cell r="Q271">
            <v>35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3255.21</v>
          </cell>
          <cell r="W271">
            <v>3220.21</v>
          </cell>
        </row>
        <row r="272">
          <cell r="A272" t="str">
            <v>Perdue Farms – Clark Rd.</v>
          </cell>
          <cell r="B272">
            <v>8</v>
          </cell>
          <cell r="C272">
            <v>37347</v>
          </cell>
          <cell r="D272">
            <v>37347</v>
          </cell>
          <cell r="E272">
            <v>8310</v>
          </cell>
          <cell r="F272">
            <v>3373.86</v>
          </cell>
          <cell r="G272">
            <v>0</v>
          </cell>
          <cell r="H272">
            <v>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33.24</v>
          </cell>
          <cell r="N272">
            <v>8310</v>
          </cell>
          <cell r="O272">
            <v>-8.31</v>
          </cell>
          <cell r="P272">
            <v>0</v>
          </cell>
          <cell r="Q272">
            <v>35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3508.79</v>
          </cell>
          <cell r="W272">
            <v>3473.79</v>
          </cell>
        </row>
        <row r="273">
          <cell r="A273" t="str">
            <v>Perdue Farms – Clark Rd.</v>
          </cell>
          <cell r="B273">
            <v>8</v>
          </cell>
          <cell r="C273">
            <v>37377</v>
          </cell>
          <cell r="D273">
            <v>37377</v>
          </cell>
          <cell r="E273">
            <v>6800</v>
          </cell>
          <cell r="F273">
            <v>2760.8</v>
          </cell>
          <cell r="G273">
            <v>0</v>
          </cell>
          <cell r="H273">
            <v>75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2870.8</v>
          </cell>
          <cell r="W273">
            <v>2835.8</v>
          </cell>
        </row>
        <row r="274">
          <cell r="A274" t="str">
            <v>Perdue Farms – Clark Rd.</v>
          </cell>
          <cell r="B274">
            <v>8</v>
          </cell>
          <cell r="C274">
            <v>37408</v>
          </cell>
          <cell r="D274">
            <v>37408</v>
          </cell>
          <cell r="E274">
            <v>7500</v>
          </cell>
          <cell r="F274">
            <v>3045</v>
          </cell>
          <cell r="G274">
            <v>0</v>
          </cell>
          <cell r="H274">
            <v>75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3155</v>
          </cell>
          <cell r="W274">
            <v>3120</v>
          </cell>
        </row>
        <row r="275">
          <cell r="A275" t="str">
            <v>Perdue Farms – Clark Rd.</v>
          </cell>
          <cell r="B275">
            <v>8</v>
          </cell>
          <cell r="C275">
            <v>37438</v>
          </cell>
          <cell r="D275">
            <v>37438</v>
          </cell>
          <cell r="E275">
            <v>6600</v>
          </cell>
          <cell r="F275">
            <v>2679.6</v>
          </cell>
          <cell r="G275">
            <v>0</v>
          </cell>
          <cell r="H275">
            <v>75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2789.6</v>
          </cell>
          <cell r="W275">
            <v>2754.6</v>
          </cell>
        </row>
        <row r="276">
          <cell r="A276" t="str">
            <v>Perdue Farms – Clark Rd.</v>
          </cell>
          <cell r="B276">
            <v>8</v>
          </cell>
          <cell r="C276">
            <v>37469</v>
          </cell>
          <cell r="D276">
            <v>37469</v>
          </cell>
          <cell r="E276">
            <v>4800</v>
          </cell>
          <cell r="F276">
            <v>1948.8</v>
          </cell>
          <cell r="G276">
            <v>0</v>
          </cell>
          <cell r="H276">
            <v>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35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2058.8000000000002</v>
          </cell>
          <cell r="W276">
            <v>2023.8</v>
          </cell>
        </row>
        <row r="277">
          <cell r="A277" t="str">
            <v>Perdue Farms – Clark Rd.</v>
          </cell>
          <cell r="B277">
            <v>8</v>
          </cell>
          <cell r="C277">
            <v>37500</v>
          </cell>
          <cell r="D277">
            <v>37500</v>
          </cell>
          <cell r="E277">
            <v>7800</v>
          </cell>
          <cell r="F277">
            <v>3166.8</v>
          </cell>
          <cell r="G277">
            <v>0</v>
          </cell>
          <cell r="H277">
            <v>75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3276.8</v>
          </cell>
          <cell r="W277">
            <v>3241.8</v>
          </cell>
        </row>
        <row r="278">
          <cell r="A278" t="str">
            <v>Perdue Farms – Clark Rd.</v>
          </cell>
          <cell r="B278">
            <v>8</v>
          </cell>
          <cell r="C278">
            <v>37530</v>
          </cell>
          <cell r="D278">
            <v>37530</v>
          </cell>
          <cell r="E278">
            <v>10210</v>
          </cell>
          <cell r="F278">
            <v>4145.26</v>
          </cell>
          <cell r="G278">
            <v>0</v>
          </cell>
          <cell r="H278">
            <v>75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35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4255.26</v>
          </cell>
          <cell r="W278">
            <v>4220.26</v>
          </cell>
        </row>
        <row r="279">
          <cell r="A279" t="str">
            <v>Perdue Farms – Clark Rd.</v>
          </cell>
          <cell r="B279">
            <v>8</v>
          </cell>
          <cell r="C279">
            <v>37561</v>
          </cell>
          <cell r="D279">
            <v>37561</v>
          </cell>
          <cell r="E279">
            <v>11237</v>
          </cell>
          <cell r="F279">
            <v>4562.22</v>
          </cell>
          <cell r="G279">
            <v>0</v>
          </cell>
          <cell r="H279">
            <v>75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35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4672.22</v>
          </cell>
          <cell r="W279">
            <v>4637.22</v>
          </cell>
        </row>
        <row r="280">
          <cell r="A280" t="str">
            <v>Perdue Farms – Clark Rd.</v>
          </cell>
          <cell r="B280">
            <v>8</v>
          </cell>
          <cell r="C280">
            <v>37591</v>
          </cell>
          <cell r="D280">
            <v>37591</v>
          </cell>
          <cell r="E280">
            <v>13110</v>
          </cell>
          <cell r="F280">
            <v>5322.66</v>
          </cell>
          <cell r="G280">
            <v>0</v>
          </cell>
          <cell r="H280">
            <v>75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35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5432.66</v>
          </cell>
          <cell r="W280">
            <v>5397.66</v>
          </cell>
        </row>
        <row r="281">
          <cell r="A281" t="str">
            <v>Mid-States Rubber Products</v>
          </cell>
          <cell r="B281">
            <v>10</v>
          </cell>
          <cell r="C281">
            <v>37257</v>
          </cell>
          <cell r="D281">
            <v>37257</v>
          </cell>
          <cell r="E281">
            <v>3856</v>
          </cell>
          <cell r="F281">
            <v>1565.54</v>
          </cell>
          <cell r="G281">
            <v>0</v>
          </cell>
          <cell r="H281">
            <v>75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-100.26</v>
          </cell>
          <cell r="N281">
            <v>3856</v>
          </cell>
          <cell r="O281">
            <v>11.57</v>
          </cell>
          <cell r="P281">
            <v>0</v>
          </cell>
          <cell r="Q281">
            <v>35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1586.85</v>
          </cell>
          <cell r="W281">
            <v>1551.85</v>
          </cell>
        </row>
        <row r="282">
          <cell r="A282" t="str">
            <v>Mid-States Rubber Products</v>
          </cell>
          <cell r="B282">
            <v>10</v>
          </cell>
          <cell r="C282">
            <v>37288</v>
          </cell>
          <cell r="D282">
            <v>37288</v>
          </cell>
          <cell r="E282">
            <v>4241</v>
          </cell>
          <cell r="F282">
            <v>1721.85</v>
          </cell>
          <cell r="G282">
            <v>0</v>
          </cell>
          <cell r="H282">
            <v>75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15.66</v>
          </cell>
          <cell r="N282">
            <v>3916</v>
          </cell>
          <cell r="O282">
            <v>-3.92</v>
          </cell>
          <cell r="P282">
            <v>0</v>
          </cell>
          <cell r="Q282">
            <v>35</v>
          </cell>
          <cell r="R282">
            <v>41.13000000000001</v>
          </cell>
          <cell r="S282">
            <v>10956.41</v>
          </cell>
          <cell r="T282">
            <v>325</v>
          </cell>
          <cell r="U282">
            <v>10956.41</v>
          </cell>
          <cell r="V282">
            <v>12841.129999999997</v>
          </cell>
          <cell r="W282">
            <v>1808.5900000000001</v>
          </cell>
        </row>
        <row r="283">
          <cell r="A283" t="str">
            <v>Mid-States Rubber Products</v>
          </cell>
          <cell r="B283">
            <v>10</v>
          </cell>
          <cell r="C283">
            <v>37316</v>
          </cell>
          <cell r="D283">
            <v>37316</v>
          </cell>
          <cell r="E283">
            <v>3930</v>
          </cell>
          <cell r="F283">
            <v>1595.58</v>
          </cell>
          <cell r="G283">
            <v>0</v>
          </cell>
          <cell r="H283">
            <v>75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15.72</v>
          </cell>
          <cell r="N283">
            <v>3930</v>
          </cell>
          <cell r="O283">
            <v>-3.93</v>
          </cell>
          <cell r="P283">
            <v>0</v>
          </cell>
          <cell r="Q283">
            <v>35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1717.37</v>
          </cell>
          <cell r="W283">
            <v>1682.37</v>
          </cell>
        </row>
        <row r="284">
          <cell r="A284" t="str">
            <v>Mid-States Rubber Products</v>
          </cell>
          <cell r="B284">
            <v>10</v>
          </cell>
          <cell r="C284">
            <v>37347</v>
          </cell>
          <cell r="D284">
            <v>37347</v>
          </cell>
          <cell r="E284">
            <v>3651</v>
          </cell>
          <cell r="F284">
            <v>1482.31</v>
          </cell>
          <cell r="G284">
            <v>0</v>
          </cell>
          <cell r="H284">
            <v>75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14.6</v>
          </cell>
          <cell r="N284">
            <v>3651</v>
          </cell>
          <cell r="O284">
            <v>-3.65</v>
          </cell>
          <cell r="P284">
            <v>0</v>
          </cell>
          <cell r="Q284">
            <v>35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1603.26</v>
          </cell>
          <cell r="W284">
            <v>1568.26</v>
          </cell>
        </row>
        <row r="285">
          <cell r="A285" t="str">
            <v>Mid-States Rubber Products</v>
          </cell>
          <cell r="B285">
            <v>10</v>
          </cell>
          <cell r="C285">
            <v>37377</v>
          </cell>
          <cell r="D285">
            <v>37377</v>
          </cell>
          <cell r="E285">
            <v>2760</v>
          </cell>
          <cell r="F285">
            <v>1120.56</v>
          </cell>
          <cell r="G285">
            <v>0</v>
          </cell>
          <cell r="H285">
            <v>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35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1230.56</v>
          </cell>
          <cell r="W285">
            <v>1195.56</v>
          </cell>
        </row>
        <row r="286">
          <cell r="A286" t="str">
            <v>Mid-States Rubber Products</v>
          </cell>
          <cell r="B286">
            <v>10</v>
          </cell>
          <cell r="C286">
            <v>37408</v>
          </cell>
          <cell r="D286">
            <v>37408</v>
          </cell>
          <cell r="E286">
            <v>1920</v>
          </cell>
          <cell r="F286">
            <v>779.52</v>
          </cell>
          <cell r="G286">
            <v>0</v>
          </cell>
          <cell r="H286">
            <v>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35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889.52</v>
          </cell>
          <cell r="W286">
            <v>854.52</v>
          </cell>
        </row>
        <row r="287">
          <cell r="A287" t="str">
            <v>Mid-States Rubber Products</v>
          </cell>
          <cell r="B287">
            <v>10</v>
          </cell>
          <cell r="C287">
            <v>37438</v>
          </cell>
          <cell r="D287">
            <v>37438</v>
          </cell>
          <cell r="E287">
            <v>2305</v>
          </cell>
          <cell r="F287">
            <v>935.83</v>
          </cell>
          <cell r="G287">
            <v>0</v>
          </cell>
          <cell r="H287">
            <v>75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35</v>
          </cell>
          <cell r="R287">
            <v>0</v>
          </cell>
          <cell r="S287">
            <v>889.52</v>
          </cell>
          <cell r="T287">
            <v>0</v>
          </cell>
          <cell r="U287">
            <v>0</v>
          </cell>
          <cell r="V287">
            <v>1935.35</v>
          </cell>
          <cell r="W287">
            <v>1010.83</v>
          </cell>
        </row>
        <row r="288">
          <cell r="A288" t="str">
            <v>Mid-States Rubber Products</v>
          </cell>
          <cell r="B288">
            <v>10</v>
          </cell>
          <cell r="C288">
            <v>37469</v>
          </cell>
          <cell r="D288">
            <v>37469</v>
          </cell>
          <cell r="E288">
            <v>2300</v>
          </cell>
          <cell r="F288">
            <v>933.8</v>
          </cell>
          <cell r="G288">
            <v>0</v>
          </cell>
          <cell r="H288">
            <v>75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35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1043.8</v>
          </cell>
          <cell r="W288">
            <v>1008.8</v>
          </cell>
        </row>
        <row r="289">
          <cell r="A289" t="str">
            <v>Mid-States Rubber Products</v>
          </cell>
          <cell r="B289">
            <v>10</v>
          </cell>
          <cell r="C289">
            <v>37500</v>
          </cell>
          <cell r="D289">
            <v>37500</v>
          </cell>
          <cell r="E289">
            <v>2370</v>
          </cell>
          <cell r="F289">
            <v>962.22</v>
          </cell>
          <cell r="G289">
            <v>0</v>
          </cell>
          <cell r="H289">
            <v>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35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1072.22</v>
          </cell>
          <cell r="W289">
            <v>1037.22</v>
          </cell>
        </row>
        <row r="290">
          <cell r="A290" t="str">
            <v>Mid-States Rubber Products</v>
          </cell>
          <cell r="B290">
            <v>10</v>
          </cell>
          <cell r="C290">
            <v>37530</v>
          </cell>
          <cell r="D290">
            <v>37530</v>
          </cell>
          <cell r="E290">
            <v>3360</v>
          </cell>
          <cell r="F290">
            <v>1364.16</v>
          </cell>
          <cell r="G290">
            <v>0</v>
          </cell>
          <cell r="H290">
            <v>75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35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1474.16</v>
          </cell>
          <cell r="W290">
            <v>1439.16</v>
          </cell>
        </row>
        <row r="291">
          <cell r="A291" t="str">
            <v>Mid-States Rubber Products</v>
          </cell>
          <cell r="B291">
            <v>10</v>
          </cell>
          <cell r="C291">
            <v>37561</v>
          </cell>
          <cell r="D291">
            <v>37561</v>
          </cell>
          <cell r="E291">
            <v>4375</v>
          </cell>
          <cell r="F291">
            <v>1776.25</v>
          </cell>
          <cell r="G291">
            <v>0</v>
          </cell>
          <cell r="H291">
            <v>75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1886.25</v>
          </cell>
          <cell r="W291">
            <v>1851.25</v>
          </cell>
        </row>
        <row r="292">
          <cell r="A292" t="str">
            <v>Mid-States Rubber Products</v>
          </cell>
          <cell r="B292">
            <v>10</v>
          </cell>
          <cell r="C292">
            <v>37591</v>
          </cell>
          <cell r="D292">
            <v>37591</v>
          </cell>
          <cell r="E292">
            <v>4275</v>
          </cell>
          <cell r="F292">
            <v>1735.65</v>
          </cell>
          <cell r="G292">
            <v>0</v>
          </cell>
          <cell r="H292">
            <v>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1845.65</v>
          </cell>
          <cell r="W292">
            <v>1810.65</v>
          </cell>
        </row>
        <row r="293">
          <cell r="A293" t="str">
            <v>St. Mary’s Medical Center, St. Mary's Campus</v>
          </cell>
          <cell r="B293">
            <v>13</v>
          </cell>
          <cell r="C293">
            <v>37257</v>
          </cell>
          <cell r="D293">
            <v>37257</v>
          </cell>
          <cell r="E293">
            <v>13000</v>
          </cell>
          <cell r="F293">
            <v>5278</v>
          </cell>
          <cell r="G293">
            <v>0</v>
          </cell>
          <cell r="H293">
            <v>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13000</v>
          </cell>
          <cell r="O293">
            <v>39</v>
          </cell>
          <cell r="P293">
            <v>0</v>
          </cell>
          <cell r="Q293">
            <v>35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5427</v>
          </cell>
          <cell r="W293">
            <v>5392</v>
          </cell>
        </row>
        <row r="294">
          <cell r="A294" t="str">
            <v>St. Mary’s Medical Center, St. Mary's Campus</v>
          </cell>
          <cell r="B294">
            <v>13</v>
          </cell>
          <cell r="C294">
            <v>37288</v>
          </cell>
          <cell r="D294">
            <v>37288</v>
          </cell>
          <cell r="E294">
            <v>12651</v>
          </cell>
          <cell r="F294">
            <v>5136.3100000000004</v>
          </cell>
          <cell r="G294">
            <v>0</v>
          </cell>
          <cell r="H294">
            <v>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12651</v>
          </cell>
          <cell r="O294">
            <v>-12.65</v>
          </cell>
          <cell r="P294">
            <v>0</v>
          </cell>
          <cell r="Q294">
            <v>35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5233.66</v>
          </cell>
          <cell r="W294">
            <v>5198.66</v>
          </cell>
        </row>
        <row r="295">
          <cell r="A295" t="str">
            <v>St. Mary’s Medical Center, St. Mary's Campus</v>
          </cell>
          <cell r="B295">
            <v>13</v>
          </cell>
          <cell r="C295">
            <v>37316</v>
          </cell>
          <cell r="D295">
            <v>37316</v>
          </cell>
          <cell r="E295">
            <v>13119</v>
          </cell>
          <cell r="F295">
            <v>5326.31</v>
          </cell>
          <cell r="G295">
            <v>0</v>
          </cell>
          <cell r="H295">
            <v>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13119</v>
          </cell>
          <cell r="O295">
            <v>-13.12</v>
          </cell>
          <cell r="P295">
            <v>0</v>
          </cell>
          <cell r="Q295">
            <v>35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5423.19</v>
          </cell>
          <cell r="W295">
            <v>5388.19</v>
          </cell>
        </row>
        <row r="296">
          <cell r="A296" t="str">
            <v>St. Mary’s Medical Center, St. Mary's Campus</v>
          </cell>
          <cell r="B296">
            <v>13</v>
          </cell>
          <cell r="C296">
            <v>37347</v>
          </cell>
          <cell r="D296">
            <v>37347</v>
          </cell>
          <cell r="E296">
            <v>9122</v>
          </cell>
          <cell r="F296">
            <v>3703.53</v>
          </cell>
          <cell r="G296">
            <v>0</v>
          </cell>
          <cell r="H296">
            <v>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9122</v>
          </cell>
          <cell r="O296">
            <v>-9.1199999999999992</v>
          </cell>
          <cell r="P296">
            <v>0</v>
          </cell>
          <cell r="Q296">
            <v>35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3804.41</v>
          </cell>
          <cell r="W296">
            <v>3769.41</v>
          </cell>
        </row>
        <row r="297">
          <cell r="A297" t="str">
            <v>St. Mary’s Medical Center, St. Mary's Campus</v>
          </cell>
          <cell r="B297">
            <v>13</v>
          </cell>
          <cell r="C297">
            <v>37377</v>
          </cell>
          <cell r="D297">
            <v>37377</v>
          </cell>
          <cell r="E297">
            <v>9000</v>
          </cell>
          <cell r="F297">
            <v>3654</v>
          </cell>
          <cell r="G297">
            <v>0</v>
          </cell>
          <cell r="H297">
            <v>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35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3764</v>
          </cell>
          <cell r="W297">
            <v>3729</v>
          </cell>
        </row>
        <row r="298">
          <cell r="A298" t="str">
            <v>St. Mary’s Medical Center, St. Mary's Campus</v>
          </cell>
          <cell r="B298">
            <v>13</v>
          </cell>
          <cell r="C298">
            <v>37408</v>
          </cell>
          <cell r="D298">
            <v>37408</v>
          </cell>
          <cell r="E298">
            <v>7600</v>
          </cell>
          <cell r="F298">
            <v>3085.6</v>
          </cell>
          <cell r="G298">
            <v>0</v>
          </cell>
          <cell r="H298">
            <v>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3195.6</v>
          </cell>
          <cell r="W298">
            <v>3160.6</v>
          </cell>
        </row>
        <row r="299">
          <cell r="A299" t="str">
            <v>St. Mary’s Medical Center, St. Mary's Campus</v>
          </cell>
          <cell r="B299">
            <v>13</v>
          </cell>
          <cell r="C299">
            <v>37438</v>
          </cell>
          <cell r="D299">
            <v>37438</v>
          </cell>
          <cell r="E299">
            <v>6710</v>
          </cell>
          <cell r="F299">
            <v>2724.26</v>
          </cell>
          <cell r="G299">
            <v>0</v>
          </cell>
          <cell r="H299">
            <v>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2834.26</v>
          </cell>
          <cell r="W299">
            <v>2799.26</v>
          </cell>
        </row>
        <row r="300">
          <cell r="A300" t="str">
            <v>St. Mary’s Medical Center, St. Mary's Campus</v>
          </cell>
          <cell r="B300">
            <v>13</v>
          </cell>
          <cell r="C300">
            <v>37469</v>
          </cell>
          <cell r="D300">
            <v>37469</v>
          </cell>
          <cell r="E300">
            <v>5198</v>
          </cell>
          <cell r="F300">
            <v>2110.39</v>
          </cell>
          <cell r="G300">
            <v>0</v>
          </cell>
          <cell r="H300">
            <v>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2220.39</v>
          </cell>
          <cell r="W300">
            <v>2185.39</v>
          </cell>
        </row>
        <row r="301">
          <cell r="A301" t="str">
            <v>St. Mary’s Medical Center, St. Mary's Campus</v>
          </cell>
          <cell r="B301">
            <v>13</v>
          </cell>
          <cell r="C301">
            <v>37500</v>
          </cell>
          <cell r="D301">
            <v>37500</v>
          </cell>
          <cell r="E301">
            <v>7156</v>
          </cell>
          <cell r="F301">
            <v>2905.34</v>
          </cell>
          <cell r="G301">
            <v>0</v>
          </cell>
          <cell r="H301">
            <v>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3015.34</v>
          </cell>
          <cell r="W301">
            <v>2980.34</v>
          </cell>
        </row>
        <row r="302">
          <cell r="A302" t="str">
            <v>St. Mary’s Medical Center, St. Mary's Campus</v>
          </cell>
          <cell r="B302">
            <v>13</v>
          </cell>
          <cell r="C302">
            <v>37530</v>
          </cell>
          <cell r="D302">
            <v>37530</v>
          </cell>
          <cell r="E302">
            <v>9191</v>
          </cell>
          <cell r="F302">
            <v>3731.55</v>
          </cell>
          <cell r="G302">
            <v>0</v>
          </cell>
          <cell r="H302">
            <v>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3841.55</v>
          </cell>
          <cell r="W302">
            <v>3806.55</v>
          </cell>
        </row>
        <row r="303">
          <cell r="A303" t="str">
            <v>St. Mary’s Medical Center, St. Mary's Campus</v>
          </cell>
          <cell r="B303">
            <v>13</v>
          </cell>
          <cell r="C303">
            <v>37561</v>
          </cell>
          <cell r="D303">
            <v>37561</v>
          </cell>
          <cell r="E303">
            <v>13512</v>
          </cell>
          <cell r="F303">
            <v>5485.87</v>
          </cell>
          <cell r="G303">
            <v>0</v>
          </cell>
          <cell r="H303">
            <v>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35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5595.87</v>
          </cell>
          <cell r="W303">
            <v>5560.87</v>
          </cell>
        </row>
        <row r="304">
          <cell r="A304" t="str">
            <v>St. Mary’s Medical Center, St. Mary's Campus</v>
          </cell>
          <cell r="B304">
            <v>13</v>
          </cell>
          <cell r="C304">
            <v>37591</v>
          </cell>
          <cell r="D304">
            <v>37591</v>
          </cell>
          <cell r="E304">
            <v>19406</v>
          </cell>
          <cell r="F304">
            <v>7878.84</v>
          </cell>
          <cell r="G304">
            <v>0</v>
          </cell>
          <cell r="H304">
            <v>75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35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7988.84</v>
          </cell>
          <cell r="W304">
            <v>7953.84</v>
          </cell>
        </row>
        <row r="305">
          <cell r="A305" t="str">
            <v>Deaconess Hospital, Inc.</v>
          </cell>
          <cell r="B305">
            <v>14</v>
          </cell>
          <cell r="C305">
            <v>37257</v>
          </cell>
          <cell r="D305">
            <v>37257</v>
          </cell>
          <cell r="E305">
            <v>16860</v>
          </cell>
          <cell r="F305">
            <v>6845.16</v>
          </cell>
          <cell r="G305">
            <v>0</v>
          </cell>
          <cell r="H305">
            <v>75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16860</v>
          </cell>
          <cell r="O305">
            <v>50.58</v>
          </cell>
          <cell r="P305">
            <v>0</v>
          </cell>
          <cell r="Q305">
            <v>35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7005.74</v>
          </cell>
          <cell r="W305">
            <v>6970.74</v>
          </cell>
        </row>
        <row r="306">
          <cell r="A306" t="str">
            <v>Deaconess Hospital, Inc.</v>
          </cell>
          <cell r="B306">
            <v>14</v>
          </cell>
          <cell r="C306">
            <v>37288</v>
          </cell>
          <cell r="D306">
            <v>37288</v>
          </cell>
          <cell r="E306">
            <v>18396</v>
          </cell>
          <cell r="F306">
            <v>7468.78</v>
          </cell>
          <cell r="G306">
            <v>0</v>
          </cell>
          <cell r="H306">
            <v>75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18396</v>
          </cell>
          <cell r="O306">
            <v>-18.399999999999999</v>
          </cell>
          <cell r="P306">
            <v>0</v>
          </cell>
          <cell r="Q306">
            <v>35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7560.38</v>
          </cell>
          <cell r="W306">
            <v>7525.38</v>
          </cell>
        </row>
        <row r="307">
          <cell r="A307" t="str">
            <v>Deaconess Hospital, Inc.</v>
          </cell>
          <cell r="B307">
            <v>14</v>
          </cell>
          <cell r="C307">
            <v>37316</v>
          </cell>
          <cell r="D307">
            <v>37316</v>
          </cell>
          <cell r="E307">
            <v>17515</v>
          </cell>
          <cell r="F307">
            <v>7111.09</v>
          </cell>
          <cell r="G307">
            <v>0</v>
          </cell>
          <cell r="H307">
            <v>75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17515</v>
          </cell>
          <cell r="O307">
            <v>-17.52</v>
          </cell>
          <cell r="P307">
            <v>0</v>
          </cell>
          <cell r="Q307">
            <v>35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7203.57</v>
          </cell>
          <cell r="W307">
            <v>7168.57</v>
          </cell>
        </row>
        <row r="308">
          <cell r="A308" t="str">
            <v>Deaconess Hospital, Inc.</v>
          </cell>
          <cell r="B308">
            <v>14</v>
          </cell>
          <cell r="C308">
            <v>37347</v>
          </cell>
          <cell r="D308">
            <v>37347</v>
          </cell>
          <cell r="E308">
            <v>12500</v>
          </cell>
          <cell r="F308">
            <v>5075</v>
          </cell>
          <cell r="G308">
            <v>0</v>
          </cell>
          <cell r="H308">
            <v>75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12500</v>
          </cell>
          <cell r="O308">
            <v>-12.5</v>
          </cell>
          <cell r="P308">
            <v>0</v>
          </cell>
          <cell r="Q308">
            <v>35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5172.5</v>
          </cell>
          <cell r="W308">
            <v>5137.5</v>
          </cell>
        </row>
        <row r="309">
          <cell r="A309" t="str">
            <v>Deaconess Hospital, Inc.</v>
          </cell>
          <cell r="B309">
            <v>14</v>
          </cell>
          <cell r="C309">
            <v>37377</v>
          </cell>
          <cell r="D309">
            <v>37377</v>
          </cell>
          <cell r="E309">
            <v>11100</v>
          </cell>
          <cell r="F309">
            <v>4506.6000000000004</v>
          </cell>
          <cell r="G309">
            <v>0</v>
          </cell>
          <cell r="H309">
            <v>75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35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4616.6000000000004</v>
          </cell>
          <cell r="W309">
            <v>4581.6000000000004</v>
          </cell>
        </row>
        <row r="310">
          <cell r="A310" t="str">
            <v>Deaconess Hospital, Inc.</v>
          </cell>
          <cell r="B310">
            <v>14</v>
          </cell>
          <cell r="C310">
            <v>37408</v>
          </cell>
          <cell r="D310">
            <v>37408</v>
          </cell>
          <cell r="E310">
            <v>9700</v>
          </cell>
          <cell r="F310">
            <v>3938.2</v>
          </cell>
          <cell r="G310">
            <v>0</v>
          </cell>
          <cell r="H310">
            <v>75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4048.2</v>
          </cell>
          <cell r="W310">
            <v>4013.2</v>
          </cell>
        </row>
        <row r="311">
          <cell r="A311" t="str">
            <v>Deaconess Hospital, Inc.</v>
          </cell>
          <cell r="B311">
            <v>14</v>
          </cell>
          <cell r="C311">
            <v>37438</v>
          </cell>
          <cell r="D311">
            <v>37438</v>
          </cell>
          <cell r="E311">
            <v>8700</v>
          </cell>
          <cell r="F311">
            <v>3532.2</v>
          </cell>
          <cell r="G311">
            <v>0</v>
          </cell>
          <cell r="H311">
            <v>75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3642.2</v>
          </cell>
          <cell r="W311">
            <v>3607.2</v>
          </cell>
        </row>
        <row r="312">
          <cell r="A312" t="str">
            <v>Deaconess Hospital, Inc.</v>
          </cell>
          <cell r="B312">
            <v>14</v>
          </cell>
          <cell r="C312">
            <v>37469</v>
          </cell>
          <cell r="D312">
            <v>37469</v>
          </cell>
          <cell r="E312">
            <v>8500</v>
          </cell>
          <cell r="F312">
            <v>3451</v>
          </cell>
          <cell r="G312">
            <v>0</v>
          </cell>
          <cell r="H312">
            <v>75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35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3561</v>
          </cell>
          <cell r="W312">
            <v>3526</v>
          </cell>
        </row>
        <row r="313">
          <cell r="A313" t="str">
            <v>Deaconess Hospital, Inc.</v>
          </cell>
          <cell r="B313">
            <v>14</v>
          </cell>
          <cell r="C313">
            <v>37500</v>
          </cell>
          <cell r="D313">
            <v>37500</v>
          </cell>
          <cell r="E313">
            <v>8910</v>
          </cell>
          <cell r="F313">
            <v>3617.46</v>
          </cell>
          <cell r="G313">
            <v>0</v>
          </cell>
          <cell r="H313">
            <v>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35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3727.46</v>
          </cell>
          <cell r="W313">
            <v>3692.46</v>
          </cell>
        </row>
        <row r="314">
          <cell r="A314" t="str">
            <v>Deaconess Hospital, Inc.</v>
          </cell>
          <cell r="B314">
            <v>14</v>
          </cell>
          <cell r="C314">
            <v>37530</v>
          </cell>
          <cell r="D314">
            <v>37530</v>
          </cell>
          <cell r="E314">
            <v>12900</v>
          </cell>
          <cell r="F314">
            <v>5237.3999999999996</v>
          </cell>
          <cell r="G314">
            <v>0</v>
          </cell>
          <cell r="H314">
            <v>75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5347.4</v>
          </cell>
          <cell r="W314">
            <v>5312.4</v>
          </cell>
        </row>
        <row r="315">
          <cell r="A315" t="str">
            <v>Deaconess Hospital, Inc.</v>
          </cell>
          <cell r="B315">
            <v>14</v>
          </cell>
          <cell r="C315">
            <v>37561</v>
          </cell>
          <cell r="D315">
            <v>37561</v>
          </cell>
          <cell r="E315">
            <v>18300</v>
          </cell>
          <cell r="F315">
            <v>7429.8</v>
          </cell>
          <cell r="G315">
            <v>0</v>
          </cell>
          <cell r="H315">
            <v>75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35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7539.8</v>
          </cell>
          <cell r="W315">
            <v>7504.8</v>
          </cell>
        </row>
        <row r="316">
          <cell r="A316" t="str">
            <v>Deaconess Hospital, Inc.</v>
          </cell>
          <cell r="B316">
            <v>14</v>
          </cell>
          <cell r="C316">
            <v>37591</v>
          </cell>
          <cell r="D316">
            <v>37591</v>
          </cell>
          <cell r="E316">
            <v>19000</v>
          </cell>
          <cell r="F316">
            <v>7714</v>
          </cell>
          <cell r="G316">
            <v>0</v>
          </cell>
          <cell r="H316">
            <v>75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35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7824</v>
          </cell>
          <cell r="W316">
            <v>7789</v>
          </cell>
        </row>
        <row r="317">
          <cell r="A317" t="str">
            <v>Good Samaritan Hospital</v>
          </cell>
          <cell r="B317">
            <v>15</v>
          </cell>
          <cell r="C317">
            <v>37257</v>
          </cell>
          <cell r="D317">
            <v>37257</v>
          </cell>
          <cell r="E317">
            <v>11608</v>
          </cell>
          <cell r="F317">
            <v>4712.8500000000004</v>
          </cell>
          <cell r="G317">
            <v>0</v>
          </cell>
          <cell r="H317">
            <v>75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-301.81</v>
          </cell>
          <cell r="N317">
            <v>11608</v>
          </cell>
          <cell r="O317">
            <v>34.82</v>
          </cell>
          <cell r="P317">
            <v>0</v>
          </cell>
          <cell r="Q317">
            <v>35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4555.8599999999997</v>
          </cell>
          <cell r="W317">
            <v>4520.8599999999997</v>
          </cell>
        </row>
        <row r="318">
          <cell r="A318" t="str">
            <v>Good Samaritan Hospital</v>
          </cell>
          <cell r="B318">
            <v>15</v>
          </cell>
          <cell r="C318">
            <v>37288</v>
          </cell>
          <cell r="D318">
            <v>37288</v>
          </cell>
          <cell r="E318">
            <v>8721</v>
          </cell>
          <cell r="F318">
            <v>3540.73</v>
          </cell>
          <cell r="G318">
            <v>0</v>
          </cell>
          <cell r="H318">
            <v>75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34.880000000000003</v>
          </cell>
          <cell r="N318">
            <v>8721</v>
          </cell>
          <cell r="O318">
            <v>-8.7200000000000006</v>
          </cell>
          <cell r="P318">
            <v>0</v>
          </cell>
          <cell r="Q318">
            <v>35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3676.89</v>
          </cell>
          <cell r="W318">
            <v>3641.89</v>
          </cell>
        </row>
        <row r="319">
          <cell r="A319" t="str">
            <v>Good Samaritan Hospital</v>
          </cell>
          <cell r="B319">
            <v>15</v>
          </cell>
          <cell r="C319">
            <v>37316</v>
          </cell>
          <cell r="D319">
            <v>37316</v>
          </cell>
          <cell r="E319">
            <v>7750</v>
          </cell>
          <cell r="F319">
            <v>3146.5</v>
          </cell>
          <cell r="G319">
            <v>0</v>
          </cell>
          <cell r="H319">
            <v>75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31</v>
          </cell>
          <cell r="N319">
            <v>7750</v>
          </cell>
          <cell r="O319">
            <v>-7.75</v>
          </cell>
          <cell r="P319">
            <v>0</v>
          </cell>
          <cell r="Q319">
            <v>35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3279.75</v>
          </cell>
          <cell r="W319">
            <v>3244.75</v>
          </cell>
        </row>
        <row r="320">
          <cell r="A320" t="str">
            <v>Good Samaritan Hospital</v>
          </cell>
          <cell r="B320">
            <v>15</v>
          </cell>
          <cell r="C320">
            <v>37347</v>
          </cell>
          <cell r="D320">
            <v>37347</v>
          </cell>
          <cell r="E320">
            <v>7257</v>
          </cell>
          <cell r="F320">
            <v>2946.34</v>
          </cell>
          <cell r="G320">
            <v>0</v>
          </cell>
          <cell r="H320">
            <v>75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29.03</v>
          </cell>
          <cell r="N320">
            <v>7257</v>
          </cell>
          <cell r="O320">
            <v>-7.26</v>
          </cell>
          <cell r="P320">
            <v>0</v>
          </cell>
          <cell r="Q320">
            <v>35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3078.11</v>
          </cell>
          <cell r="W320">
            <v>3043.11</v>
          </cell>
        </row>
        <row r="321">
          <cell r="A321" t="str">
            <v>Good Samaritan Hospital</v>
          </cell>
          <cell r="B321">
            <v>15</v>
          </cell>
          <cell r="C321">
            <v>37377</v>
          </cell>
          <cell r="D321">
            <v>37377</v>
          </cell>
          <cell r="E321">
            <v>7634</v>
          </cell>
          <cell r="F321">
            <v>3099.4</v>
          </cell>
          <cell r="G321">
            <v>0</v>
          </cell>
          <cell r="H321">
            <v>75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3209.4</v>
          </cell>
          <cell r="W321">
            <v>3174.4</v>
          </cell>
        </row>
        <row r="322">
          <cell r="A322" t="str">
            <v>Good Samaritan Hospital</v>
          </cell>
          <cell r="B322">
            <v>15</v>
          </cell>
          <cell r="C322">
            <v>37408</v>
          </cell>
          <cell r="D322">
            <v>37408</v>
          </cell>
          <cell r="E322">
            <v>6070</v>
          </cell>
          <cell r="F322">
            <v>2464.42</v>
          </cell>
          <cell r="G322">
            <v>0</v>
          </cell>
          <cell r="H322">
            <v>75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35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2574.42</v>
          </cell>
          <cell r="W322">
            <v>2539.42</v>
          </cell>
        </row>
        <row r="323">
          <cell r="A323" t="str">
            <v>Good Samaritan Hospital</v>
          </cell>
          <cell r="B323">
            <v>15</v>
          </cell>
          <cell r="C323">
            <v>37438</v>
          </cell>
          <cell r="D323">
            <v>37438</v>
          </cell>
          <cell r="E323">
            <v>6265</v>
          </cell>
          <cell r="F323">
            <v>2543.59</v>
          </cell>
          <cell r="G323">
            <v>0</v>
          </cell>
          <cell r="H323">
            <v>75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35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2653.59</v>
          </cell>
          <cell r="W323">
            <v>2618.59</v>
          </cell>
        </row>
        <row r="324">
          <cell r="A324" t="str">
            <v>Good Samaritan Hospital</v>
          </cell>
          <cell r="B324">
            <v>15</v>
          </cell>
          <cell r="C324">
            <v>37469</v>
          </cell>
          <cell r="D324">
            <v>37469</v>
          </cell>
          <cell r="E324">
            <v>5834</v>
          </cell>
          <cell r="F324">
            <v>2368.6</v>
          </cell>
          <cell r="G324">
            <v>0</v>
          </cell>
          <cell r="H324">
            <v>75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35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2478.6</v>
          </cell>
          <cell r="W324">
            <v>2443.6</v>
          </cell>
        </row>
        <row r="325">
          <cell r="A325" t="str">
            <v>Good Samaritan Hospital</v>
          </cell>
          <cell r="B325">
            <v>15</v>
          </cell>
          <cell r="C325">
            <v>37500</v>
          </cell>
          <cell r="D325">
            <v>37500</v>
          </cell>
          <cell r="E325">
            <v>6850</v>
          </cell>
          <cell r="F325">
            <v>2781.1</v>
          </cell>
          <cell r="G325">
            <v>0</v>
          </cell>
          <cell r="H325">
            <v>75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2891.1</v>
          </cell>
          <cell r="W325">
            <v>2856.1</v>
          </cell>
        </row>
        <row r="326">
          <cell r="A326" t="str">
            <v>Good Samaritan Hospital</v>
          </cell>
          <cell r="B326">
            <v>15</v>
          </cell>
          <cell r="C326">
            <v>37530</v>
          </cell>
          <cell r="D326">
            <v>37530</v>
          </cell>
          <cell r="E326">
            <v>8355</v>
          </cell>
          <cell r="F326">
            <v>3392.13</v>
          </cell>
          <cell r="G326">
            <v>0</v>
          </cell>
          <cell r="H326">
            <v>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3502.13</v>
          </cell>
          <cell r="W326">
            <v>3467.13</v>
          </cell>
        </row>
        <row r="327">
          <cell r="A327" t="str">
            <v>Good Samaritan Hospital</v>
          </cell>
          <cell r="B327">
            <v>15</v>
          </cell>
          <cell r="C327">
            <v>37561</v>
          </cell>
          <cell r="D327">
            <v>37561</v>
          </cell>
          <cell r="E327">
            <v>9110</v>
          </cell>
          <cell r="F327">
            <v>3698.66</v>
          </cell>
          <cell r="G327">
            <v>0</v>
          </cell>
          <cell r="H327">
            <v>75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35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3808.66</v>
          </cell>
          <cell r="W327">
            <v>3773.66</v>
          </cell>
        </row>
        <row r="328">
          <cell r="A328" t="str">
            <v>Good Samaritan Hospital</v>
          </cell>
          <cell r="B328">
            <v>15</v>
          </cell>
          <cell r="C328">
            <v>37591</v>
          </cell>
          <cell r="D328">
            <v>37591</v>
          </cell>
          <cell r="E328">
            <v>13000</v>
          </cell>
          <cell r="F328">
            <v>5278</v>
          </cell>
          <cell r="G328">
            <v>0</v>
          </cell>
          <cell r="H328">
            <v>75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5388</v>
          </cell>
          <cell r="W328">
            <v>5353</v>
          </cell>
        </row>
        <row r="329">
          <cell r="A329" t="str">
            <v>CountryMark Cooperative, Inc.</v>
          </cell>
          <cell r="B329">
            <v>16</v>
          </cell>
          <cell r="C329">
            <v>37257</v>
          </cell>
          <cell r="D329">
            <v>37257</v>
          </cell>
          <cell r="E329">
            <v>8500</v>
          </cell>
          <cell r="F329">
            <v>3451</v>
          </cell>
          <cell r="G329">
            <v>0</v>
          </cell>
          <cell r="H329">
            <v>75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8500</v>
          </cell>
          <cell r="O329">
            <v>25.5</v>
          </cell>
          <cell r="P329">
            <v>0</v>
          </cell>
          <cell r="Q329">
            <v>35</v>
          </cell>
          <cell r="R329">
            <v>1.75</v>
          </cell>
          <cell r="S329">
            <v>0</v>
          </cell>
          <cell r="T329">
            <v>0</v>
          </cell>
          <cell r="U329">
            <v>0</v>
          </cell>
          <cell r="V329">
            <v>3588.25</v>
          </cell>
          <cell r="W329">
            <v>3551.5</v>
          </cell>
        </row>
        <row r="330">
          <cell r="A330" t="str">
            <v>CountryMark Cooperative, Inc.</v>
          </cell>
          <cell r="B330">
            <v>16</v>
          </cell>
          <cell r="C330">
            <v>37288</v>
          </cell>
          <cell r="D330">
            <v>37288</v>
          </cell>
          <cell r="E330">
            <v>6000</v>
          </cell>
          <cell r="F330">
            <v>2436</v>
          </cell>
          <cell r="G330">
            <v>0</v>
          </cell>
          <cell r="H330">
            <v>75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6000</v>
          </cell>
          <cell r="O330">
            <v>-6</v>
          </cell>
          <cell r="P330">
            <v>0</v>
          </cell>
          <cell r="Q330">
            <v>35</v>
          </cell>
          <cell r="R330">
            <v>1.75</v>
          </cell>
          <cell r="S330">
            <v>0</v>
          </cell>
          <cell r="T330">
            <v>0</v>
          </cell>
          <cell r="U330">
            <v>0</v>
          </cell>
          <cell r="V330">
            <v>2541.75</v>
          </cell>
          <cell r="W330">
            <v>2505</v>
          </cell>
        </row>
        <row r="331">
          <cell r="A331" t="str">
            <v>CountryMark Cooperative, Inc.</v>
          </cell>
          <cell r="B331">
            <v>16</v>
          </cell>
          <cell r="C331">
            <v>37316</v>
          </cell>
          <cell r="D331">
            <v>37316</v>
          </cell>
          <cell r="E331">
            <v>6014</v>
          </cell>
          <cell r="F331">
            <v>2441.6799999999998</v>
          </cell>
          <cell r="G331">
            <v>0</v>
          </cell>
          <cell r="H331">
            <v>75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6014</v>
          </cell>
          <cell r="O331">
            <v>-6.01</v>
          </cell>
          <cell r="P331">
            <v>0</v>
          </cell>
          <cell r="Q331">
            <v>35</v>
          </cell>
          <cell r="R331">
            <v>1.75</v>
          </cell>
          <cell r="S331">
            <v>0</v>
          </cell>
          <cell r="T331">
            <v>0</v>
          </cell>
          <cell r="U331">
            <v>0</v>
          </cell>
          <cell r="V331">
            <v>2547.42</v>
          </cell>
          <cell r="W331">
            <v>2510.67</v>
          </cell>
        </row>
        <row r="332">
          <cell r="A332" t="str">
            <v>CountryMark Cooperative, Inc.</v>
          </cell>
          <cell r="B332">
            <v>16</v>
          </cell>
          <cell r="C332">
            <v>37347</v>
          </cell>
          <cell r="D332">
            <v>37347</v>
          </cell>
          <cell r="E332">
            <v>5223</v>
          </cell>
          <cell r="F332">
            <v>2120.54</v>
          </cell>
          <cell r="G332">
            <v>0</v>
          </cell>
          <cell r="H332">
            <v>75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5223</v>
          </cell>
          <cell r="O332">
            <v>-5.22</v>
          </cell>
          <cell r="P332">
            <v>0</v>
          </cell>
          <cell r="Q332">
            <v>35</v>
          </cell>
          <cell r="R332">
            <v>1.75</v>
          </cell>
          <cell r="S332">
            <v>0</v>
          </cell>
          <cell r="T332">
            <v>0</v>
          </cell>
          <cell r="U332">
            <v>0</v>
          </cell>
          <cell r="V332">
            <v>2227.0700000000002</v>
          </cell>
          <cell r="W332">
            <v>2190.3200000000002</v>
          </cell>
        </row>
        <row r="333">
          <cell r="A333" t="str">
            <v>CountryMark Cooperative, Inc.</v>
          </cell>
          <cell r="B333">
            <v>16</v>
          </cell>
          <cell r="C333">
            <v>37377</v>
          </cell>
          <cell r="D333">
            <v>37377</v>
          </cell>
          <cell r="E333">
            <v>7058</v>
          </cell>
          <cell r="F333">
            <v>2865.55</v>
          </cell>
          <cell r="G333">
            <v>0</v>
          </cell>
          <cell r="H333">
            <v>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35</v>
          </cell>
          <cell r="R333">
            <v>1.75</v>
          </cell>
          <cell r="S333">
            <v>0</v>
          </cell>
          <cell r="T333">
            <v>0</v>
          </cell>
          <cell r="U333">
            <v>0</v>
          </cell>
          <cell r="V333">
            <v>2977.3</v>
          </cell>
          <cell r="W333">
            <v>2940.55</v>
          </cell>
        </row>
        <row r="334">
          <cell r="A334" t="str">
            <v>CountryMark Cooperative, Inc.</v>
          </cell>
          <cell r="B334">
            <v>16</v>
          </cell>
          <cell r="C334">
            <v>37408</v>
          </cell>
          <cell r="D334">
            <v>37408</v>
          </cell>
          <cell r="E334">
            <v>8507</v>
          </cell>
          <cell r="F334">
            <v>3453.84</v>
          </cell>
          <cell r="G334">
            <v>0</v>
          </cell>
          <cell r="H334">
            <v>75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35</v>
          </cell>
          <cell r="R334">
            <v>1.75</v>
          </cell>
          <cell r="S334">
            <v>0</v>
          </cell>
          <cell r="T334">
            <v>0</v>
          </cell>
          <cell r="U334">
            <v>0</v>
          </cell>
          <cell r="V334">
            <v>3565.59</v>
          </cell>
          <cell r="W334">
            <v>3528.84</v>
          </cell>
        </row>
        <row r="335">
          <cell r="A335" t="str">
            <v>CountryMark Cooperative, Inc.</v>
          </cell>
          <cell r="B335">
            <v>16</v>
          </cell>
          <cell r="C335">
            <v>37438</v>
          </cell>
          <cell r="D335">
            <v>37438</v>
          </cell>
          <cell r="E335">
            <v>5170</v>
          </cell>
          <cell r="F335">
            <v>2099.02</v>
          </cell>
          <cell r="G335">
            <v>0</v>
          </cell>
          <cell r="H335">
            <v>75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35</v>
          </cell>
          <cell r="R335">
            <v>1.75</v>
          </cell>
          <cell r="S335">
            <v>0</v>
          </cell>
          <cell r="T335">
            <v>0</v>
          </cell>
          <cell r="U335">
            <v>0</v>
          </cell>
          <cell r="V335">
            <v>2210.77</v>
          </cell>
          <cell r="W335">
            <v>2174.02</v>
          </cell>
        </row>
        <row r="336">
          <cell r="A336" t="str">
            <v>CountryMark Cooperative, Inc.</v>
          </cell>
          <cell r="B336">
            <v>16</v>
          </cell>
          <cell r="C336">
            <v>37469</v>
          </cell>
          <cell r="D336">
            <v>37469</v>
          </cell>
          <cell r="E336">
            <v>7343</v>
          </cell>
          <cell r="F336">
            <v>2981.26</v>
          </cell>
          <cell r="G336">
            <v>0</v>
          </cell>
          <cell r="H336">
            <v>75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35</v>
          </cell>
          <cell r="R336">
            <v>1.75</v>
          </cell>
          <cell r="S336">
            <v>0</v>
          </cell>
          <cell r="T336">
            <v>0</v>
          </cell>
          <cell r="U336">
            <v>0</v>
          </cell>
          <cell r="V336">
            <v>3093.01</v>
          </cell>
          <cell r="W336">
            <v>3056.26</v>
          </cell>
        </row>
        <row r="337">
          <cell r="A337" t="str">
            <v>CountryMark Cooperative, Inc.</v>
          </cell>
          <cell r="B337">
            <v>16</v>
          </cell>
          <cell r="C337">
            <v>37500</v>
          </cell>
          <cell r="D337">
            <v>37500</v>
          </cell>
          <cell r="E337">
            <v>2967</v>
          </cell>
          <cell r="F337">
            <v>1204.5999999999999</v>
          </cell>
          <cell r="G337">
            <v>0</v>
          </cell>
          <cell r="H337">
            <v>75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35</v>
          </cell>
          <cell r="R337">
            <v>1.75</v>
          </cell>
          <cell r="S337">
            <v>0</v>
          </cell>
          <cell r="T337">
            <v>0</v>
          </cell>
          <cell r="U337">
            <v>0</v>
          </cell>
          <cell r="V337">
            <v>1316.35</v>
          </cell>
          <cell r="W337">
            <v>1279.5999999999999</v>
          </cell>
        </row>
        <row r="338">
          <cell r="A338" t="str">
            <v>CountryMark Cooperative, Inc.</v>
          </cell>
          <cell r="B338">
            <v>16</v>
          </cell>
          <cell r="C338">
            <v>37530</v>
          </cell>
          <cell r="D338">
            <v>37530</v>
          </cell>
          <cell r="E338">
            <v>4347</v>
          </cell>
          <cell r="F338">
            <v>1764.88</v>
          </cell>
          <cell r="G338">
            <v>0</v>
          </cell>
          <cell r="H338">
            <v>75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35</v>
          </cell>
          <cell r="R338">
            <v>1.75</v>
          </cell>
          <cell r="S338">
            <v>0</v>
          </cell>
          <cell r="T338">
            <v>0</v>
          </cell>
          <cell r="U338">
            <v>0</v>
          </cell>
          <cell r="V338">
            <v>1876.63</v>
          </cell>
          <cell r="W338">
            <v>1839.88</v>
          </cell>
        </row>
        <row r="339">
          <cell r="A339" t="str">
            <v>CountryMark Cooperative, Inc.</v>
          </cell>
          <cell r="B339">
            <v>16</v>
          </cell>
          <cell r="C339">
            <v>37561</v>
          </cell>
          <cell r="D339">
            <v>37561</v>
          </cell>
          <cell r="E339">
            <v>4427</v>
          </cell>
          <cell r="F339">
            <v>1797.36</v>
          </cell>
          <cell r="G339">
            <v>0</v>
          </cell>
          <cell r="H339">
            <v>75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35</v>
          </cell>
          <cell r="R339">
            <v>1.75</v>
          </cell>
          <cell r="S339">
            <v>0</v>
          </cell>
          <cell r="T339">
            <v>0</v>
          </cell>
          <cell r="U339">
            <v>0</v>
          </cell>
          <cell r="V339">
            <v>1909.11</v>
          </cell>
          <cell r="W339">
            <v>1872.36</v>
          </cell>
        </row>
        <row r="340">
          <cell r="A340" t="str">
            <v>CountryMark Cooperative, Inc.</v>
          </cell>
          <cell r="B340">
            <v>16</v>
          </cell>
          <cell r="C340">
            <v>37591</v>
          </cell>
          <cell r="D340">
            <v>37591</v>
          </cell>
          <cell r="E340">
            <v>5000</v>
          </cell>
          <cell r="F340">
            <v>2030</v>
          </cell>
          <cell r="G340">
            <v>0</v>
          </cell>
          <cell r="H340">
            <v>75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35</v>
          </cell>
          <cell r="R340">
            <v>2.1</v>
          </cell>
          <cell r="S340">
            <v>0</v>
          </cell>
          <cell r="T340">
            <v>0</v>
          </cell>
          <cell r="U340">
            <v>0</v>
          </cell>
          <cell r="V340">
            <v>2142.1</v>
          </cell>
          <cell r="W340">
            <v>2105</v>
          </cell>
        </row>
        <row r="341">
          <cell r="A341" t="str">
            <v>Faultless Caster Corporation</v>
          </cell>
          <cell r="B341">
            <v>17</v>
          </cell>
          <cell r="C341">
            <v>37257</v>
          </cell>
          <cell r="D341">
            <v>37257</v>
          </cell>
          <cell r="E341">
            <v>9600</v>
          </cell>
          <cell r="F341">
            <v>3897.6</v>
          </cell>
          <cell r="G341">
            <v>0</v>
          </cell>
          <cell r="H341">
            <v>75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9600</v>
          </cell>
          <cell r="O341">
            <v>28.8</v>
          </cell>
          <cell r="P341">
            <v>0</v>
          </cell>
          <cell r="Q341">
            <v>35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4036.4</v>
          </cell>
          <cell r="W341">
            <v>4001.4</v>
          </cell>
        </row>
        <row r="342">
          <cell r="A342" t="str">
            <v>Faultless Caster Corporation</v>
          </cell>
          <cell r="B342">
            <v>17</v>
          </cell>
          <cell r="C342">
            <v>37288</v>
          </cell>
          <cell r="D342">
            <v>37288</v>
          </cell>
          <cell r="E342">
            <v>5000</v>
          </cell>
          <cell r="F342">
            <v>2030</v>
          </cell>
          <cell r="G342">
            <v>0</v>
          </cell>
          <cell r="H342">
            <v>75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5000</v>
          </cell>
          <cell r="O342">
            <v>-5</v>
          </cell>
          <cell r="P342">
            <v>0</v>
          </cell>
          <cell r="Q342">
            <v>35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2135</v>
          </cell>
          <cell r="W342">
            <v>2100</v>
          </cell>
        </row>
        <row r="343">
          <cell r="A343" t="str">
            <v>Faultless Caster Corporation</v>
          </cell>
          <cell r="B343">
            <v>17</v>
          </cell>
          <cell r="C343">
            <v>37316</v>
          </cell>
          <cell r="D343">
            <v>37316</v>
          </cell>
          <cell r="E343">
            <v>5301</v>
          </cell>
          <cell r="F343">
            <v>2152.21</v>
          </cell>
          <cell r="G343">
            <v>0</v>
          </cell>
          <cell r="H343">
            <v>75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5301</v>
          </cell>
          <cell r="O343">
            <v>-5.3</v>
          </cell>
          <cell r="P343">
            <v>0</v>
          </cell>
          <cell r="Q343">
            <v>35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2256.91</v>
          </cell>
          <cell r="W343">
            <v>2221.91</v>
          </cell>
        </row>
        <row r="344">
          <cell r="A344" t="str">
            <v>Faultless Caster Corporation</v>
          </cell>
          <cell r="B344">
            <v>17</v>
          </cell>
          <cell r="C344">
            <v>37347</v>
          </cell>
          <cell r="D344">
            <v>37347</v>
          </cell>
          <cell r="E344">
            <v>4600</v>
          </cell>
          <cell r="F344">
            <v>1867.6</v>
          </cell>
          <cell r="G344">
            <v>0</v>
          </cell>
          <cell r="H344">
            <v>75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4600</v>
          </cell>
          <cell r="O344">
            <v>-4.5999999999999996</v>
          </cell>
          <cell r="P344">
            <v>0</v>
          </cell>
          <cell r="Q344">
            <v>35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1973</v>
          </cell>
          <cell r="W344">
            <v>1938</v>
          </cell>
        </row>
        <row r="345">
          <cell r="A345" t="str">
            <v>Faultless Caster Corporation</v>
          </cell>
          <cell r="B345">
            <v>17</v>
          </cell>
          <cell r="C345">
            <v>37377</v>
          </cell>
          <cell r="D345">
            <v>37377</v>
          </cell>
          <cell r="E345">
            <v>2600</v>
          </cell>
          <cell r="F345">
            <v>1055.5999999999999</v>
          </cell>
          <cell r="G345">
            <v>0</v>
          </cell>
          <cell r="H345">
            <v>75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35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1165.5999999999999</v>
          </cell>
          <cell r="W345">
            <v>1130.5999999999999</v>
          </cell>
        </row>
        <row r="346">
          <cell r="A346" t="str">
            <v>Faultless Caster Corporation</v>
          </cell>
          <cell r="B346">
            <v>17</v>
          </cell>
          <cell r="C346">
            <v>37408</v>
          </cell>
          <cell r="D346">
            <v>37408</v>
          </cell>
          <cell r="E346">
            <v>2800</v>
          </cell>
          <cell r="F346">
            <v>1136.8</v>
          </cell>
          <cell r="G346">
            <v>0</v>
          </cell>
          <cell r="H346">
            <v>75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1246.8</v>
          </cell>
          <cell r="W346">
            <v>1211.8</v>
          </cell>
        </row>
        <row r="347">
          <cell r="A347" t="str">
            <v>Faultless Caster Corporation</v>
          </cell>
          <cell r="B347">
            <v>17</v>
          </cell>
          <cell r="C347">
            <v>37438</v>
          </cell>
          <cell r="D347">
            <v>37438</v>
          </cell>
          <cell r="E347">
            <v>0</v>
          </cell>
          <cell r="F347">
            <v>0</v>
          </cell>
          <cell r="G347">
            <v>0</v>
          </cell>
          <cell r="H347">
            <v>75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110</v>
          </cell>
          <cell r="W347">
            <v>75</v>
          </cell>
        </row>
        <row r="348">
          <cell r="A348" t="str">
            <v>Faultless Caster Corporation</v>
          </cell>
          <cell r="B348">
            <v>17</v>
          </cell>
          <cell r="C348">
            <v>37469</v>
          </cell>
          <cell r="D348">
            <v>37469</v>
          </cell>
          <cell r="E348">
            <v>0</v>
          </cell>
          <cell r="F348">
            <v>0</v>
          </cell>
          <cell r="G348">
            <v>0</v>
          </cell>
          <cell r="H348">
            <v>75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35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110</v>
          </cell>
          <cell r="W348">
            <v>75</v>
          </cell>
        </row>
        <row r="349">
          <cell r="A349" t="str">
            <v>Faultless Caster Corporation</v>
          </cell>
          <cell r="B349">
            <v>17</v>
          </cell>
          <cell r="C349">
            <v>37500</v>
          </cell>
          <cell r="D349">
            <v>37500</v>
          </cell>
          <cell r="E349">
            <v>0</v>
          </cell>
          <cell r="F349">
            <v>0</v>
          </cell>
          <cell r="G349">
            <v>0</v>
          </cell>
          <cell r="H349">
            <v>75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110</v>
          </cell>
          <cell r="W349">
            <v>75</v>
          </cell>
        </row>
        <row r="350">
          <cell r="A350" t="str">
            <v>Faultless Caster Corporation</v>
          </cell>
          <cell r="B350">
            <v>17</v>
          </cell>
          <cell r="C350">
            <v>37530</v>
          </cell>
          <cell r="D350">
            <v>37530</v>
          </cell>
          <cell r="E350">
            <v>0</v>
          </cell>
          <cell r="F350">
            <v>0</v>
          </cell>
          <cell r="G350">
            <v>0</v>
          </cell>
          <cell r="H350">
            <v>75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35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110</v>
          </cell>
          <cell r="W350">
            <v>75</v>
          </cell>
        </row>
        <row r="351">
          <cell r="A351" t="str">
            <v>Faultless Caster Corporation</v>
          </cell>
          <cell r="B351">
            <v>17</v>
          </cell>
          <cell r="C351">
            <v>37561</v>
          </cell>
          <cell r="D351">
            <v>37561</v>
          </cell>
          <cell r="E351">
            <v>624</v>
          </cell>
          <cell r="F351">
            <v>253.34</v>
          </cell>
          <cell r="G351">
            <v>0</v>
          </cell>
          <cell r="H351">
            <v>75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35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363.34</v>
          </cell>
          <cell r="W351">
            <v>328.34</v>
          </cell>
        </row>
        <row r="352">
          <cell r="A352" t="str">
            <v>Faultless Caster Corporation</v>
          </cell>
          <cell r="B352">
            <v>17</v>
          </cell>
          <cell r="C352">
            <v>37591</v>
          </cell>
          <cell r="D352">
            <v>37591</v>
          </cell>
          <cell r="E352">
            <v>6258</v>
          </cell>
          <cell r="F352">
            <v>2540.75</v>
          </cell>
          <cell r="G352">
            <v>0</v>
          </cell>
          <cell r="H352">
            <v>75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35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2650.75</v>
          </cell>
          <cell r="W352">
            <v>2615.75</v>
          </cell>
        </row>
        <row r="353">
          <cell r="A353" t="str">
            <v>Bootz Manufacturing Company</v>
          </cell>
          <cell r="B353">
            <v>21</v>
          </cell>
          <cell r="C353">
            <v>37257</v>
          </cell>
          <cell r="D353">
            <v>37257</v>
          </cell>
          <cell r="E353">
            <v>10590</v>
          </cell>
          <cell r="F353">
            <v>4299.54</v>
          </cell>
          <cell r="G353">
            <v>0</v>
          </cell>
          <cell r="H353">
            <v>75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10590</v>
          </cell>
          <cell r="O353">
            <v>31.77</v>
          </cell>
          <cell r="P353">
            <v>0</v>
          </cell>
          <cell r="Q353">
            <v>35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4441.3100000000004</v>
          </cell>
          <cell r="W353">
            <v>4406.3100000000004</v>
          </cell>
        </row>
        <row r="354">
          <cell r="A354" t="str">
            <v>Bootz Manufacturing Company</v>
          </cell>
          <cell r="B354">
            <v>21</v>
          </cell>
          <cell r="C354">
            <v>37288</v>
          </cell>
          <cell r="D354">
            <v>37288</v>
          </cell>
          <cell r="E354">
            <v>10000</v>
          </cell>
          <cell r="F354">
            <v>4060</v>
          </cell>
          <cell r="G354">
            <v>0</v>
          </cell>
          <cell r="H354">
            <v>75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10000</v>
          </cell>
          <cell r="O354">
            <v>-10</v>
          </cell>
          <cell r="P354">
            <v>0</v>
          </cell>
          <cell r="Q354">
            <v>35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4160</v>
          </cell>
          <cell r="W354">
            <v>4125</v>
          </cell>
        </row>
        <row r="355">
          <cell r="A355" t="str">
            <v>Bootz Manufacturing Company</v>
          </cell>
          <cell r="B355">
            <v>21</v>
          </cell>
          <cell r="C355">
            <v>37316</v>
          </cell>
          <cell r="D355">
            <v>37316</v>
          </cell>
          <cell r="E355">
            <v>9900</v>
          </cell>
          <cell r="F355">
            <v>4019.4</v>
          </cell>
          <cell r="G355">
            <v>0</v>
          </cell>
          <cell r="H355">
            <v>75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9900</v>
          </cell>
          <cell r="O355">
            <v>-9.9</v>
          </cell>
          <cell r="P355">
            <v>0</v>
          </cell>
          <cell r="Q355">
            <v>35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4119.5</v>
          </cell>
          <cell r="W355">
            <v>4084.5</v>
          </cell>
        </row>
        <row r="356">
          <cell r="A356" t="str">
            <v>Bootz Manufacturing Company</v>
          </cell>
          <cell r="B356">
            <v>21</v>
          </cell>
          <cell r="C356">
            <v>37347</v>
          </cell>
          <cell r="D356">
            <v>37347</v>
          </cell>
          <cell r="E356">
            <v>10200</v>
          </cell>
          <cell r="F356">
            <v>4141.2</v>
          </cell>
          <cell r="G356">
            <v>0</v>
          </cell>
          <cell r="H356">
            <v>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10200</v>
          </cell>
          <cell r="O356">
            <v>-10.199999999999999</v>
          </cell>
          <cell r="P356">
            <v>0</v>
          </cell>
          <cell r="Q356">
            <v>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4241</v>
          </cell>
          <cell r="W356">
            <v>4206</v>
          </cell>
        </row>
        <row r="357">
          <cell r="A357" t="str">
            <v>Bootz Manufacturing Company</v>
          </cell>
          <cell r="B357">
            <v>21</v>
          </cell>
          <cell r="C357">
            <v>37377</v>
          </cell>
          <cell r="D357">
            <v>37377</v>
          </cell>
          <cell r="E357">
            <v>9650</v>
          </cell>
          <cell r="F357">
            <v>3917.9</v>
          </cell>
          <cell r="G357">
            <v>0</v>
          </cell>
          <cell r="H357">
            <v>75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35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4027.9</v>
          </cell>
          <cell r="W357">
            <v>3992.9</v>
          </cell>
        </row>
        <row r="358">
          <cell r="A358" t="str">
            <v>Bootz Manufacturing Company</v>
          </cell>
          <cell r="B358">
            <v>21</v>
          </cell>
          <cell r="C358">
            <v>37408</v>
          </cell>
          <cell r="D358">
            <v>37408</v>
          </cell>
          <cell r="E358">
            <v>10300</v>
          </cell>
          <cell r="F358">
            <v>4181.8</v>
          </cell>
          <cell r="G358">
            <v>0</v>
          </cell>
          <cell r="H358">
            <v>75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35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4291.8</v>
          </cell>
          <cell r="W358">
            <v>4256.8</v>
          </cell>
        </row>
        <row r="359">
          <cell r="A359" t="str">
            <v>Bootz Manufacturing Company</v>
          </cell>
          <cell r="B359">
            <v>21</v>
          </cell>
          <cell r="C359">
            <v>37438</v>
          </cell>
          <cell r="D359">
            <v>37438</v>
          </cell>
          <cell r="E359">
            <v>9800</v>
          </cell>
          <cell r="F359">
            <v>3978.8</v>
          </cell>
          <cell r="G359">
            <v>0</v>
          </cell>
          <cell r="H359">
            <v>75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35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4088.8</v>
          </cell>
          <cell r="W359">
            <v>4053.8</v>
          </cell>
        </row>
        <row r="360">
          <cell r="A360" t="str">
            <v>Bootz Manufacturing Company</v>
          </cell>
          <cell r="B360">
            <v>21</v>
          </cell>
          <cell r="C360">
            <v>37469</v>
          </cell>
          <cell r="D360">
            <v>37469</v>
          </cell>
          <cell r="E360">
            <v>9540</v>
          </cell>
          <cell r="F360">
            <v>3873.24</v>
          </cell>
          <cell r="G360">
            <v>0</v>
          </cell>
          <cell r="H360">
            <v>75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3983.24</v>
          </cell>
          <cell r="W360">
            <v>3948.24</v>
          </cell>
        </row>
        <row r="361">
          <cell r="A361" t="str">
            <v>Bootz Manufacturing Company</v>
          </cell>
          <cell r="B361">
            <v>21</v>
          </cell>
          <cell r="C361">
            <v>37500</v>
          </cell>
          <cell r="D361">
            <v>37500</v>
          </cell>
          <cell r="E361">
            <v>9310</v>
          </cell>
          <cell r="F361">
            <v>3779.86</v>
          </cell>
          <cell r="G361">
            <v>0</v>
          </cell>
          <cell r="H361">
            <v>75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35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3889.86</v>
          </cell>
          <cell r="W361">
            <v>3854.86</v>
          </cell>
        </row>
        <row r="362">
          <cell r="A362" t="str">
            <v>Bootz Manufacturing Company</v>
          </cell>
          <cell r="B362">
            <v>21</v>
          </cell>
          <cell r="C362">
            <v>37530</v>
          </cell>
          <cell r="D362">
            <v>37530</v>
          </cell>
          <cell r="E362">
            <v>11126</v>
          </cell>
          <cell r="F362">
            <v>4517.16</v>
          </cell>
          <cell r="G362">
            <v>0</v>
          </cell>
          <cell r="H362">
            <v>75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35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4627.16</v>
          </cell>
          <cell r="W362">
            <v>4592.16</v>
          </cell>
        </row>
        <row r="363">
          <cell r="A363" t="str">
            <v>Bootz Manufacturing Company</v>
          </cell>
          <cell r="B363">
            <v>21</v>
          </cell>
          <cell r="C363">
            <v>37561</v>
          </cell>
          <cell r="D363">
            <v>37561</v>
          </cell>
          <cell r="E363">
            <v>11600</v>
          </cell>
          <cell r="F363">
            <v>4709.6000000000004</v>
          </cell>
          <cell r="G363">
            <v>0</v>
          </cell>
          <cell r="H363">
            <v>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4819.6000000000004</v>
          </cell>
          <cell r="W363">
            <v>4784.6000000000004</v>
          </cell>
        </row>
        <row r="364">
          <cell r="A364" t="str">
            <v>Bootz Manufacturing Company</v>
          </cell>
          <cell r="B364">
            <v>21</v>
          </cell>
          <cell r="C364">
            <v>37591</v>
          </cell>
          <cell r="D364">
            <v>37591</v>
          </cell>
          <cell r="E364">
            <v>11005</v>
          </cell>
          <cell r="F364">
            <v>4468.03</v>
          </cell>
          <cell r="G364">
            <v>0</v>
          </cell>
          <cell r="H364">
            <v>75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35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4578.03</v>
          </cell>
          <cell r="W364">
            <v>4543.03</v>
          </cell>
        </row>
        <row r="365">
          <cell r="A365" t="str">
            <v>Silgan Container Corp.(Am Nat’l Can)</v>
          </cell>
          <cell r="B365">
            <v>22</v>
          </cell>
          <cell r="C365">
            <v>37257</v>
          </cell>
          <cell r="D365">
            <v>37257</v>
          </cell>
          <cell r="E365">
            <v>21850</v>
          </cell>
          <cell r="F365">
            <v>8871.1</v>
          </cell>
          <cell r="G365">
            <v>0</v>
          </cell>
          <cell r="H365">
            <v>75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21850</v>
          </cell>
          <cell r="O365">
            <v>65.55</v>
          </cell>
          <cell r="P365">
            <v>0</v>
          </cell>
          <cell r="Q365">
            <v>35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9046.65</v>
          </cell>
          <cell r="W365">
            <v>9011.65</v>
          </cell>
        </row>
        <row r="366">
          <cell r="A366" t="str">
            <v>Silgan Container Corp.(Am Nat’l Can)</v>
          </cell>
          <cell r="B366">
            <v>22</v>
          </cell>
          <cell r="C366">
            <v>37288</v>
          </cell>
          <cell r="D366">
            <v>37288</v>
          </cell>
          <cell r="E366">
            <v>16800</v>
          </cell>
          <cell r="F366">
            <v>6820.8</v>
          </cell>
          <cell r="G366">
            <v>0</v>
          </cell>
          <cell r="H366">
            <v>75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16800</v>
          </cell>
          <cell r="O366">
            <v>-16.8</v>
          </cell>
          <cell r="P366">
            <v>0</v>
          </cell>
          <cell r="Q366">
            <v>35</v>
          </cell>
          <cell r="R366">
            <v>0</v>
          </cell>
          <cell r="S366">
            <v>-5168.54</v>
          </cell>
          <cell r="T366">
            <v>0</v>
          </cell>
          <cell r="U366">
            <v>0</v>
          </cell>
          <cell r="V366">
            <v>1745.46</v>
          </cell>
          <cell r="W366">
            <v>6879</v>
          </cell>
        </row>
        <row r="367">
          <cell r="A367" t="str">
            <v>Silgan Container Corp.(Am Nat’l Can)</v>
          </cell>
          <cell r="B367">
            <v>22</v>
          </cell>
          <cell r="C367">
            <v>37316</v>
          </cell>
          <cell r="D367">
            <v>37316</v>
          </cell>
          <cell r="E367">
            <v>21100</v>
          </cell>
          <cell r="F367">
            <v>8566.6</v>
          </cell>
          <cell r="G367">
            <v>0</v>
          </cell>
          <cell r="H367">
            <v>75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21100</v>
          </cell>
          <cell r="O367">
            <v>-21.1</v>
          </cell>
          <cell r="P367">
            <v>0</v>
          </cell>
          <cell r="Q367">
            <v>35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8655.5</v>
          </cell>
          <cell r="W367">
            <v>8620.5</v>
          </cell>
        </row>
        <row r="368">
          <cell r="A368" t="str">
            <v>Silgan Container Corp.(Am Nat’l Can)</v>
          </cell>
          <cell r="B368">
            <v>22</v>
          </cell>
          <cell r="C368">
            <v>37347</v>
          </cell>
          <cell r="D368">
            <v>37347</v>
          </cell>
          <cell r="E368">
            <v>14690</v>
          </cell>
          <cell r="F368">
            <v>5964.14</v>
          </cell>
          <cell r="G368">
            <v>0</v>
          </cell>
          <cell r="H368">
            <v>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14690</v>
          </cell>
          <cell r="O368">
            <v>-14.690000000000001</v>
          </cell>
          <cell r="P368">
            <v>0</v>
          </cell>
          <cell r="Q368">
            <v>35</v>
          </cell>
          <cell r="R368">
            <v>0</v>
          </cell>
          <cell r="S368">
            <v>8655.5</v>
          </cell>
          <cell r="T368">
            <v>0</v>
          </cell>
          <cell r="U368">
            <v>0</v>
          </cell>
          <cell r="V368">
            <v>14714.95</v>
          </cell>
          <cell r="W368">
            <v>6024.4500000000007</v>
          </cell>
        </row>
        <row r="369">
          <cell r="A369" t="str">
            <v>Silgan Container Corp.(Am Nat’l Can)</v>
          </cell>
          <cell r="B369">
            <v>22</v>
          </cell>
          <cell r="C369">
            <v>37377</v>
          </cell>
          <cell r="D369">
            <v>37377</v>
          </cell>
          <cell r="E369">
            <v>13950</v>
          </cell>
          <cell r="F369">
            <v>5663.7</v>
          </cell>
          <cell r="G369">
            <v>0</v>
          </cell>
          <cell r="H369">
            <v>75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35</v>
          </cell>
          <cell r="R369">
            <v>0</v>
          </cell>
          <cell r="S369">
            <v>14714.95</v>
          </cell>
          <cell r="T369">
            <v>0</v>
          </cell>
          <cell r="U369">
            <v>0</v>
          </cell>
          <cell r="V369">
            <v>20488.650000000001</v>
          </cell>
          <cell r="W369">
            <v>5738.7</v>
          </cell>
        </row>
        <row r="370">
          <cell r="A370" t="str">
            <v>Silgan Container Corp.(Am Nat’l Can)</v>
          </cell>
          <cell r="B370">
            <v>22</v>
          </cell>
          <cell r="C370">
            <v>37408</v>
          </cell>
          <cell r="D370">
            <v>37408</v>
          </cell>
          <cell r="E370">
            <v>10360</v>
          </cell>
          <cell r="F370">
            <v>4206.16</v>
          </cell>
          <cell r="G370">
            <v>0</v>
          </cell>
          <cell r="H370">
            <v>75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35</v>
          </cell>
          <cell r="R370">
            <v>0</v>
          </cell>
          <cell r="S370">
            <v>8655.5</v>
          </cell>
          <cell r="T370">
            <v>0</v>
          </cell>
          <cell r="U370">
            <v>0</v>
          </cell>
          <cell r="V370">
            <v>12971.66</v>
          </cell>
          <cell r="W370">
            <v>4281.16</v>
          </cell>
        </row>
        <row r="371">
          <cell r="A371" t="str">
            <v>Silgan Container Corp.(Am Nat’l Can)</v>
          </cell>
          <cell r="B371">
            <v>22</v>
          </cell>
          <cell r="C371">
            <v>37438</v>
          </cell>
          <cell r="D371">
            <v>37438</v>
          </cell>
          <cell r="E371">
            <v>7550</v>
          </cell>
          <cell r="F371">
            <v>3065.3</v>
          </cell>
          <cell r="G371">
            <v>0</v>
          </cell>
          <cell r="H371">
            <v>75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35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3175.3</v>
          </cell>
          <cell r="W371">
            <v>3140.3</v>
          </cell>
        </row>
        <row r="372">
          <cell r="A372" t="str">
            <v>Silgan Container Corp.(Am Nat’l Can)</v>
          </cell>
          <cell r="B372">
            <v>22</v>
          </cell>
          <cell r="C372">
            <v>37469</v>
          </cell>
          <cell r="D372">
            <v>37469</v>
          </cell>
          <cell r="E372">
            <v>17500</v>
          </cell>
          <cell r="F372">
            <v>7105</v>
          </cell>
          <cell r="G372">
            <v>0</v>
          </cell>
          <cell r="H372">
            <v>75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35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7215</v>
          </cell>
          <cell r="W372">
            <v>7180</v>
          </cell>
        </row>
        <row r="373">
          <cell r="A373" t="str">
            <v>Silgan Container Corp.(Am Nat’l Can)</v>
          </cell>
          <cell r="B373">
            <v>22</v>
          </cell>
          <cell r="C373">
            <v>37500</v>
          </cell>
          <cell r="D373">
            <v>37500</v>
          </cell>
          <cell r="E373">
            <v>10859</v>
          </cell>
          <cell r="F373">
            <v>4408.75</v>
          </cell>
          <cell r="G373">
            <v>0</v>
          </cell>
          <cell r="H373">
            <v>75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35</v>
          </cell>
          <cell r="R373">
            <v>140.79</v>
          </cell>
          <cell r="S373">
            <v>3779.6</v>
          </cell>
          <cell r="T373">
            <v>859</v>
          </cell>
          <cell r="U373">
            <v>3779.6</v>
          </cell>
          <cell r="V373">
            <v>8439.14</v>
          </cell>
          <cell r="W373">
            <v>4483.75</v>
          </cell>
        </row>
        <row r="374">
          <cell r="A374" t="str">
            <v>Silgan Container Corp.(Am Nat’l Can)</v>
          </cell>
          <cell r="B374">
            <v>22</v>
          </cell>
          <cell r="C374">
            <v>37530</v>
          </cell>
          <cell r="D374">
            <v>37530</v>
          </cell>
          <cell r="E374">
            <v>16600</v>
          </cell>
          <cell r="F374">
            <v>6739.6</v>
          </cell>
          <cell r="G374">
            <v>0</v>
          </cell>
          <cell r="H374">
            <v>75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35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6849.6</v>
          </cell>
          <cell r="W374">
            <v>6814.6</v>
          </cell>
        </row>
        <row r="375">
          <cell r="A375" t="str">
            <v>Silgan Container Corp.(Am Nat’l Can)</v>
          </cell>
          <cell r="B375">
            <v>22</v>
          </cell>
          <cell r="C375">
            <v>37561</v>
          </cell>
          <cell r="D375">
            <v>37561</v>
          </cell>
          <cell r="E375">
            <v>16399</v>
          </cell>
          <cell r="F375">
            <v>6657.99</v>
          </cell>
          <cell r="G375">
            <v>0</v>
          </cell>
          <cell r="H375">
            <v>75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6767.99</v>
          </cell>
          <cell r="W375">
            <v>6732.99</v>
          </cell>
        </row>
        <row r="376">
          <cell r="A376" t="str">
            <v>Silgan Container Corp.(Am Nat’l Can)</v>
          </cell>
          <cell r="B376">
            <v>22</v>
          </cell>
          <cell r="C376">
            <v>37591</v>
          </cell>
          <cell r="D376">
            <v>37591</v>
          </cell>
          <cell r="E376">
            <v>12000</v>
          </cell>
          <cell r="F376">
            <v>4872</v>
          </cell>
          <cell r="G376">
            <v>0</v>
          </cell>
          <cell r="H376">
            <v>75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4982</v>
          </cell>
          <cell r="W376">
            <v>4947</v>
          </cell>
        </row>
        <row r="377">
          <cell r="A377" t="str">
            <v>University of Southern Indiana</v>
          </cell>
          <cell r="B377">
            <v>23</v>
          </cell>
          <cell r="C377">
            <v>37257</v>
          </cell>
          <cell r="D377">
            <v>37257</v>
          </cell>
          <cell r="E377">
            <v>13944</v>
          </cell>
          <cell r="F377">
            <v>5661.26</v>
          </cell>
          <cell r="G377">
            <v>0</v>
          </cell>
          <cell r="H377">
            <v>75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13944</v>
          </cell>
          <cell r="O377">
            <v>41.83</v>
          </cell>
          <cell r="P377">
            <v>0</v>
          </cell>
          <cell r="Q377">
            <v>35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5813.09</v>
          </cell>
          <cell r="W377">
            <v>5778.09</v>
          </cell>
        </row>
        <row r="378">
          <cell r="A378" t="str">
            <v>University of Southern Indiana</v>
          </cell>
          <cell r="B378">
            <v>23</v>
          </cell>
          <cell r="C378">
            <v>37288</v>
          </cell>
          <cell r="D378">
            <v>37288</v>
          </cell>
          <cell r="E378">
            <v>9985</v>
          </cell>
          <cell r="F378">
            <v>4053.91</v>
          </cell>
          <cell r="G378">
            <v>0</v>
          </cell>
          <cell r="H378">
            <v>75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9985</v>
          </cell>
          <cell r="O378">
            <v>-9.98</v>
          </cell>
          <cell r="P378">
            <v>0</v>
          </cell>
          <cell r="Q378">
            <v>35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4153.93</v>
          </cell>
          <cell r="W378">
            <v>4118.93</v>
          </cell>
        </row>
        <row r="379">
          <cell r="A379" t="str">
            <v>University of Southern Indiana</v>
          </cell>
          <cell r="B379">
            <v>23</v>
          </cell>
          <cell r="C379">
            <v>37316</v>
          </cell>
          <cell r="D379">
            <v>37316</v>
          </cell>
          <cell r="E379">
            <v>9393</v>
          </cell>
          <cell r="F379">
            <v>3813.56</v>
          </cell>
          <cell r="G379">
            <v>0</v>
          </cell>
          <cell r="H379">
            <v>75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9393</v>
          </cell>
          <cell r="O379">
            <v>-9.39</v>
          </cell>
          <cell r="P379">
            <v>0</v>
          </cell>
          <cell r="Q379">
            <v>35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3914.17</v>
          </cell>
          <cell r="W379">
            <v>3879.17</v>
          </cell>
        </row>
        <row r="380">
          <cell r="A380" t="str">
            <v>University of Southern Indiana</v>
          </cell>
          <cell r="B380">
            <v>23</v>
          </cell>
          <cell r="C380">
            <v>37347</v>
          </cell>
          <cell r="D380">
            <v>37347</v>
          </cell>
          <cell r="E380">
            <v>8400</v>
          </cell>
          <cell r="F380">
            <v>3410.4</v>
          </cell>
          <cell r="G380">
            <v>0</v>
          </cell>
          <cell r="H380">
            <v>75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8400</v>
          </cell>
          <cell r="O380">
            <v>-8.4</v>
          </cell>
          <cell r="P380">
            <v>0</v>
          </cell>
          <cell r="Q380">
            <v>35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3512</v>
          </cell>
          <cell r="W380">
            <v>3477</v>
          </cell>
        </row>
        <row r="381">
          <cell r="A381" t="str">
            <v>University of Southern Indiana</v>
          </cell>
          <cell r="B381">
            <v>23</v>
          </cell>
          <cell r="C381">
            <v>37377</v>
          </cell>
          <cell r="D381">
            <v>37377</v>
          </cell>
          <cell r="E381">
            <v>6800</v>
          </cell>
          <cell r="F381">
            <v>2760.8</v>
          </cell>
          <cell r="G381">
            <v>0</v>
          </cell>
          <cell r="H381">
            <v>75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2870.8</v>
          </cell>
          <cell r="W381">
            <v>2835.8</v>
          </cell>
        </row>
        <row r="382">
          <cell r="A382" t="str">
            <v>University of Southern Indiana</v>
          </cell>
          <cell r="B382">
            <v>23</v>
          </cell>
          <cell r="C382">
            <v>37408</v>
          </cell>
          <cell r="D382">
            <v>37408</v>
          </cell>
          <cell r="E382">
            <v>5300</v>
          </cell>
          <cell r="F382">
            <v>2151.8000000000002</v>
          </cell>
          <cell r="G382">
            <v>0</v>
          </cell>
          <cell r="H382">
            <v>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35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2261.8000000000002</v>
          </cell>
          <cell r="W382">
            <v>2226.8000000000002</v>
          </cell>
        </row>
        <row r="383">
          <cell r="A383" t="str">
            <v>University of Southern Indiana</v>
          </cell>
          <cell r="B383">
            <v>23</v>
          </cell>
          <cell r="C383">
            <v>37438</v>
          </cell>
          <cell r="D383">
            <v>37438</v>
          </cell>
          <cell r="E383">
            <v>5400</v>
          </cell>
          <cell r="F383">
            <v>2192.4</v>
          </cell>
          <cell r="G383">
            <v>0</v>
          </cell>
          <cell r="H383">
            <v>75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35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2302.4</v>
          </cell>
          <cell r="W383">
            <v>2267.4</v>
          </cell>
        </row>
        <row r="384">
          <cell r="A384" t="str">
            <v>University of Southern Indiana</v>
          </cell>
          <cell r="B384">
            <v>23</v>
          </cell>
          <cell r="C384">
            <v>37469</v>
          </cell>
          <cell r="D384">
            <v>37469</v>
          </cell>
          <cell r="E384">
            <v>5100</v>
          </cell>
          <cell r="F384">
            <v>2070.6</v>
          </cell>
          <cell r="G384">
            <v>0</v>
          </cell>
          <cell r="H384">
            <v>75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35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2180.6</v>
          </cell>
          <cell r="W384">
            <v>2145.6</v>
          </cell>
        </row>
        <row r="385">
          <cell r="A385" t="str">
            <v>University of Southern Indiana</v>
          </cell>
          <cell r="B385">
            <v>23</v>
          </cell>
          <cell r="C385">
            <v>37500</v>
          </cell>
          <cell r="D385">
            <v>37500</v>
          </cell>
          <cell r="E385">
            <v>6390</v>
          </cell>
          <cell r="F385">
            <v>2594.34</v>
          </cell>
          <cell r="G385">
            <v>0</v>
          </cell>
          <cell r="H385">
            <v>75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2704.34</v>
          </cell>
          <cell r="W385">
            <v>2669.34</v>
          </cell>
        </row>
        <row r="386">
          <cell r="A386" t="str">
            <v>University of Southern Indiana</v>
          </cell>
          <cell r="B386">
            <v>23</v>
          </cell>
          <cell r="C386">
            <v>37530</v>
          </cell>
          <cell r="D386">
            <v>37530</v>
          </cell>
          <cell r="E386">
            <v>8000</v>
          </cell>
          <cell r="F386">
            <v>3248</v>
          </cell>
          <cell r="G386">
            <v>0</v>
          </cell>
          <cell r="H386">
            <v>75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3358</v>
          </cell>
          <cell r="W386">
            <v>3323</v>
          </cell>
        </row>
        <row r="387">
          <cell r="A387" t="str">
            <v>University of Southern Indiana</v>
          </cell>
          <cell r="B387">
            <v>23</v>
          </cell>
          <cell r="C387">
            <v>37561</v>
          </cell>
          <cell r="D387">
            <v>37561</v>
          </cell>
          <cell r="E387">
            <v>11000</v>
          </cell>
          <cell r="F387">
            <v>4466</v>
          </cell>
          <cell r="G387">
            <v>0</v>
          </cell>
          <cell r="H387">
            <v>75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4576</v>
          </cell>
          <cell r="W387">
            <v>4541</v>
          </cell>
        </row>
        <row r="388">
          <cell r="A388" t="str">
            <v>University of Southern Indiana</v>
          </cell>
          <cell r="B388">
            <v>23</v>
          </cell>
          <cell r="C388">
            <v>37591</v>
          </cell>
          <cell r="D388">
            <v>37591</v>
          </cell>
          <cell r="E388">
            <v>16000</v>
          </cell>
          <cell r="F388">
            <v>6496</v>
          </cell>
          <cell r="G388">
            <v>0</v>
          </cell>
          <cell r="H388">
            <v>75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6606</v>
          </cell>
          <cell r="W388">
            <v>6571</v>
          </cell>
        </row>
        <row r="389">
          <cell r="A389" t="str">
            <v>Guardian Automotive Trim (Windsor)</v>
          </cell>
          <cell r="B389">
            <v>24</v>
          </cell>
          <cell r="C389">
            <v>37257</v>
          </cell>
          <cell r="D389">
            <v>37257</v>
          </cell>
          <cell r="E389">
            <v>20000</v>
          </cell>
          <cell r="F389">
            <v>8120</v>
          </cell>
          <cell r="G389">
            <v>0</v>
          </cell>
          <cell r="H389">
            <v>75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20000</v>
          </cell>
          <cell r="O389">
            <v>60</v>
          </cell>
          <cell r="P389">
            <v>0</v>
          </cell>
          <cell r="Q389">
            <v>35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8290</v>
          </cell>
          <cell r="W389">
            <v>8255</v>
          </cell>
        </row>
        <row r="390">
          <cell r="A390" t="str">
            <v>Guardian Automotive Trim (Windsor)</v>
          </cell>
          <cell r="B390">
            <v>24</v>
          </cell>
          <cell r="C390">
            <v>37288</v>
          </cell>
          <cell r="D390">
            <v>37288</v>
          </cell>
          <cell r="E390">
            <v>17364</v>
          </cell>
          <cell r="F390">
            <v>7049.78</v>
          </cell>
          <cell r="G390">
            <v>0</v>
          </cell>
          <cell r="H390">
            <v>75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17364</v>
          </cell>
          <cell r="O390">
            <v>-17.36</v>
          </cell>
          <cell r="P390">
            <v>0</v>
          </cell>
          <cell r="Q390">
            <v>35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7142.42</v>
          </cell>
          <cell r="W390">
            <v>7107.42</v>
          </cell>
        </row>
        <row r="391">
          <cell r="A391" t="str">
            <v>Guardian Automotive Trim (Windsor)</v>
          </cell>
          <cell r="B391">
            <v>24</v>
          </cell>
          <cell r="C391">
            <v>37316</v>
          </cell>
          <cell r="D391">
            <v>37316</v>
          </cell>
          <cell r="E391">
            <v>16669</v>
          </cell>
          <cell r="F391">
            <v>6767.61</v>
          </cell>
          <cell r="G391">
            <v>0</v>
          </cell>
          <cell r="H391">
            <v>75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16669</v>
          </cell>
          <cell r="O391">
            <v>-16.670000000000002</v>
          </cell>
          <cell r="P391">
            <v>0</v>
          </cell>
          <cell r="Q391">
            <v>35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6860.94</v>
          </cell>
          <cell r="W391">
            <v>6825.94</v>
          </cell>
        </row>
        <row r="392">
          <cell r="A392" t="str">
            <v>Guardian Automotive Trim (Windsor)</v>
          </cell>
          <cell r="B392">
            <v>24</v>
          </cell>
          <cell r="C392">
            <v>37347</v>
          </cell>
          <cell r="D392">
            <v>37347</v>
          </cell>
          <cell r="E392">
            <v>10667</v>
          </cell>
          <cell r="F392">
            <v>4330.8</v>
          </cell>
          <cell r="G392">
            <v>0</v>
          </cell>
          <cell r="H392">
            <v>75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10667</v>
          </cell>
          <cell r="O392">
            <v>-10.67</v>
          </cell>
          <cell r="P392">
            <v>0</v>
          </cell>
          <cell r="Q392">
            <v>35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4430.13</v>
          </cell>
          <cell r="W392">
            <v>4395.13</v>
          </cell>
        </row>
        <row r="393">
          <cell r="A393" t="str">
            <v>Guardian Automotive Trim (Windsor)</v>
          </cell>
          <cell r="B393">
            <v>24</v>
          </cell>
          <cell r="C393">
            <v>37377</v>
          </cell>
          <cell r="D393">
            <v>37377</v>
          </cell>
          <cell r="E393">
            <v>9750</v>
          </cell>
          <cell r="F393">
            <v>3958.5</v>
          </cell>
          <cell r="G393">
            <v>0</v>
          </cell>
          <cell r="H393">
            <v>75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35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4068.5</v>
          </cell>
          <cell r="W393">
            <v>4033.5</v>
          </cell>
        </row>
        <row r="394">
          <cell r="A394" t="str">
            <v>Guardian Automotive Trim (Windsor)</v>
          </cell>
          <cell r="B394">
            <v>24</v>
          </cell>
          <cell r="C394">
            <v>37408</v>
          </cell>
          <cell r="D394">
            <v>37408</v>
          </cell>
          <cell r="E394">
            <v>5855</v>
          </cell>
          <cell r="F394">
            <v>2377.13</v>
          </cell>
          <cell r="G394">
            <v>0</v>
          </cell>
          <cell r="H394">
            <v>75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35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2487.13</v>
          </cell>
          <cell r="W394">
            <v>2452.13</v>
          </cell>
        </row>
        <row r="395">
          <cell r="A395" t="str">
            <v>Guardian Automotive Trim (Windsor)</v>
          </cell>
          <cell r="B395">
            <v>24</v>
          </cell>
          <cell r="C395">
            <v>37438</v>
          </cell>
          <cell r="D395">
            <v>37438</v>
          </cell>
          <cell r="E395">
            <v>4740</v>
          </cell>
          <cell r="F395">
            <v>1924.44</v>
          </cell>
          <cell r="G395">
            <v>0</v>
          </cell>
          <cell r="H395">
            <v>75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2034.44</v>
          </cell>
          <cell r="W395">
            <v>1999.44</v>
          </cell>
        </row>
        <row r="396">
          <cell r="A396" t="str">
            <v>Guardian Automotive Trim (Windsor)</v>
          </cell>
          <cell r="B396">
            <v>24</v>
          </cell>
          <cell r="C396">
            <v>37469</v>
          </cell>
          <cell r="D396">
            <v>37469</v>
          </cell>
          <cell r="E396">
            <v>5846</v>
          </cell>
          <cell r="F396">
            <v>2373.48</v>
          </cell>
          <cell r="G396">
            <v>0</v>
          </cell>
          <cell r="H396">
            <v>75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35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2483.48</v>
          </cell>
          <cell r="W396">
            <v>2448.48</v>
          </cell>
        </row>
        <row r="397">
          <cell r="A397" t="str">
            <v>Guardian Automotive Trim (Windsor)</v>
          </cell>
          <cell r="B397">
            <v>24</v>
          </cell>
          <cell r="C397">
            <v>37500</v>
          </cell>
          <cell r="D397">
            <v>37500</v>
          </cell>
          <cell r="E397">
            <v>6680</v>
          </cell>
          <cell r="F397">
            <v>2712.08</v>
          </cell>
          <cell r="G397">
            <v>0</v>
          </cell>
          <cell r="H397">
            <v>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35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2822.08</v>
          </cell>
          <cell r="W397">
            <v>2787.08</v>
          </cell>
        </row>
        <row r="398">
          <cell r="A398" t="str">
            <v>Guardian Automotive Trim (Windsor)</v>
          </cell>
          <cell r="B398">
            <v>24</v>
          </cell>
          <cell r="C398">
            <v>37530</v>
          </cell>
          <cell r="D398">
            <v>37530</v>
          </cell>
          <cell r="E398">
            <v>10585</v>
          </cell>
          <cell r="F398">
            <v>4297.51</v>
          </cell>
          <cell r="G398">
            <v>0</v>
          </cell>
          <cell r="H398">
            <v>75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4407.51</v>
          </cell>
          <cell r="W398">
            <v>4372.51</v>
          </cell>
        </row>
        <row r="399">
          <cell r="A399" t="str">
            <v>Guardian Automotive Trim (Windsor)</v>
          </cell>
          <cell r="B399">
            <v>24</v>
          </cell>
          <cell r="C399">
            <v>37561</v>
          </cell>
          <cell r="D399">
            <v>37561</v>
          </cell>
          <cell r="E399">
            <v>14935</v>
          </cell>
          <cell r="F399">
            <v>6063.61</v>
          </cell>
          <cell r="G399">
            <v>0</v>
          </cell>
          <cell r="H399">
            <v>75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35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6173.61</v>
          </cell>
          <cell r="W399">
            <v>6138.61</v>
          </cell>
        </row>
        <row r="400">
          <cell r="A400" t="str">
            <v>Guardian Automotive Trim (Windsor)</v>
          </cell>
          <cell r="B400">
            <v>24</v>
          </cell>
          <cell r="C400">
            <v>37591</v>
          </cell>
          <cell r="D400">
            <v>37591</v>
          </cell>
          <cell r="E400">
            <v>19648</v>
          </cell>
          <cell r="F400">
            <v>7977.09</v>
          </cell>
          <cell r="G400">
            <v>0</v>
          </cell>
          <cell r="H400">
            <v>75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35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8087.09</v>
          </cell>
          <cell r="W400">
            <v>8052.09</v>
          </cell>
        </row>
        <row r="401">
          <cell r="A401" t="str">
            <v>Kerry Ingredients (Modern Maid)</v>
          </cell>
          <cell r="B401">
            <v>25</v>
          </cell>
          <cell r="C401">
            <v>37257</v>
          </cell>
          <cell r="D401">
            <v>37257</v>
          </cell>
          <cell r="E401">
            <v>9317</v>
          </cell>
          <cell r="F401">
            <v>3782.7</v>
          </cell>
          <cell r="G401">
            <v>0</v>
          </cell>
          <cell r="H401">
            <v>75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9317</v>
          </cell>
          <cell r="O401">
            <v>27.95</v>
          </cell>
          <cell r="P401">
            <v>0</v>
          </cell>
          <cell r="Q401">
            <v>35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3920.65</v>
          </cell>
          <cell r="W401">
            <v>3885.65</v>
          </cell>
        </row>
        <row r="402">
          <cell r="A402" t="str">
            <v>Kerry Ingredients (Modern Maid)</v>
          </cell>
          <cell r="B402">
            <v>25</v>
          </cell>
          <cell r="C402">
            <v>37288</v>
          </cell>
          <cell r="D402">
            <v>37288</v>
          </cell>
          <cell r="E402">
            <v>8260</v>
          </cell>
          <cell r="F402">
            <v>3353.56</v>
          </cell>
          <cell r="G402">
            <v>0</v>
          </cell>
          <cell r="H402">
            <v>75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8260</v>
          </cell>
          <cell r="O402">
            <v>-8.26</v>
          </cell>
          <cell r="P402">
            <v>0</v>
          </cell>
          <cell r="Q402">
            <v>35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3455.3</v>
          </cell>
          <cell r="W402">
            <v>3420.3</v>
          </cell>
        </row>
        <row r="403">
          <cell r="A403" t="str">
            <v>Kerry Ingredients (Modern Maid)</v>
          </cell>
          <cell r="B403">
            <v>25</v>
          </cell>
          <cell r="C403">
            <v>37316</v>
          </cell>
          <cell r="D403">
            <v>37316</v>
          </cell>
          <cell r="E403">
            <v>7598</v>
          </cell>
          <cell r="F403">
            <v>3084.79</v>
          </cell>
          <cell r="G403">
            <v>0</v>
          </cell>
          <cell r="H403">
            <v>75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7598</v>
          </cell>
          <cell r="O403">
            <v>-7.6</v>
          </cell>
          <cell r="P403">
            <v>0</v>
          </cell>
          <cell r="Q403">
            <v>35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3187.19</v>
          </cell>
          <cell r="W403">
            <v>3152.19</v>
          </cell>
        </row>
        <row r="404">
          <cell r="A404" t="str">
            <v>Kerry Ingredients (Modern Maid)</v>
          </cell>
          <cell r="B404">
            <v>25</v>
          </cell>
          <cell r="C404">
            <v>37347</v>
          </cell>
          <cell r="D404">
            <v>37347</v>
          </cell>
          <cell r="E404">
            <v>7879</v>
          </cell>
          <cell r="F404">
            <v>3198.87</v>
          </cell>
          <cell r="G404">
            <v>0</v>
          </cell>
          <cell r="H404">
            <v>75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7879</v>
          </cell>
          <cell r="O404">
            <v>-7.88</v>
          </cell>
          <cell r="P404">
            <v>0</v>
          </cell>
          <cell r="Q404">
            <v>35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3300.99</v>
          </cell>
          <cell r="W404">
            <v>3265.99</v>
          </cell>
        </row>
        <row r="405">
          <cell r="A405" t="str">
            <v>Kerry Ingredients (Modern Maid)</v>
          </cell>
          <cell r="B405">
            <v>25</v>
          </cell>
          <cell r="C405">
            <v>37377</v>
          </cell>
          <cell r="D405">
            <v>37377</v>
          </cell>
          <cell r="E405">
            <v>7521</v>
          </cell>
          <cell r="F405">
            <v>3053.53</v>
          </cell>
          <cell r="G405">
            <v>0</v>
          </cell>
          <cell r="H405">
            <v>75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35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3163.53</v>
          </cell>
          <cell r="W405">
            <v>3128.53</v>
          </cell>
        </row>
        <row r="406">
          <cell r="A406" t="str">
            <v>Kerry Ingredients (Modern Maid)</v>
          </cell>
          <cell r="B406">
            <v>25</v>
          </cell>
          <cell r="C406">
            <v>37408</v>
          </cell>
          <cell r="D406">
            <v>37408</v>
          </cell>
          <cell r="E406">
            <v>7402</v>
          </cell>
          <cell r="F406">
            <v>3005.21</v>
          </cell>
          <cell r="G406">
            <v>0</v>
          </cell>
          <cell r="H406">
            <v>75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35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3115.21</v>
          </cell>
          <cell r="W406">
            <v>3080.21</v>
          </cell>
        </row>
        <row r="407">
          <cell r="A407" t="str">
            <v>Kerry Ingredients (Modern Maid)</v>
          </cell>
          <cell r="B407">
            <v>25</v>
          </cell>
          <cell r="C407">
            <v>37438</v>
          </cell>
          <cell r="D407">
            <v>37438</v>
          </cell>
          <cell r="E407">
            <v>6000</v>
          </cell>
          <cell r="F407">
            <v>2436</v>
          </cell>
          <cell r="G407">
            <v>0</v>
          </cell>
          <cell r="H407">
            <v>75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2546</v>
          </cell>
          <cell r="W407">
            <v>2511</v>
          </cell>
        </row>
        <row r="408">
          <cell r="A408" t="str">
            <v>Kerry Ingredients (Modern Maid)</v>
          </cell>
          <cell r="B408">
            <v>25</v>
          </cell>
          <cell r="C408">
            <v>37469</v>
          </cell>
          <cell r="D408">
            <v>37469</v>
          </cell>
          <cell r="E408">
            <v>6133</v>
          </cell>
          <cell r="F408">
            <v>2490</v>
          </cell>
          <cell r="G408">
            <v>0</v>
          </cell>
          <cell r="H408">
            <v>75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2600</v>
          </cell>
          <cell r="W408">
            <v>2565</v>
          </cell>
        </row>
        <row r="409">
          <cell r="A409" t="str">
            <v>Kerry Ingredients (Modern Maid)</v>
          </cell>
          <cell r="B409">
            <v>25</v>
          </cell>
          <cell r="C409">
            <v>37500</v>
          </cell>
          <cell r="D409">
            <v>37500</v>
          </cell>
          <cell r="E409">
            <v>5537</v>
          </cell>
          <cell r="F409">
            <v>2248.02</v>
          </cell>
          <cell r="G409">
            <v>0</v>
          </cell>
          <cell r="H409">
            <v>75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35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2358.02</v>
          </cell>
          <cell r="W409">
            <v>2323.02</v>
          </cell>
        </row>
        <row r="410">
          <cell r="A410" t="str">
            <v>Kerry Ingredients (Modern Maid)</v>
          </cell>
          <cell r="B410">
            <v>25</v>
          </cell>
          <cell r="C410">
            <v>37530</v>
          </cell>
          <cell r="D410">
            <v>37530</v>
          </cell>
          <cell r="E410">
            <v>7709</v>
          </cell>
          <cell r="F410">
            <v>3129.85</v>
          </cell>
          <cell r="G410">
            <v>0</v>
          </cell>
          <cell r="H410">
            <v>75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35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3239.85</v>
          </cell>
          <cell r="W410">
            <v>3204.85</v>
          </cell>
        </row>
        <row r="411">
          <cell r="A411" t="str">
            <v>Kerry Ingredients (Modern Maid)</v>
          </cell>
          <cell r="B411">
            <v>25</v>
          </cell>
          <cell r="C411">
            <v>37561</v>
          </cell>
          <cell r="D411">
            <v>37561</v>
          </cell>
          <cell r="E411">
            <v>8022</v>
          </cell>
          <cell r="F411">
            <v>3256.93</v>
          </cell>
          <cell r="G411">
            <v>0</v>
          </cell>
          <cell r="H411">
            <v>75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35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3366.93</v>
          </cell>
          <cell r="W411">
            <v>3331.93</v>
          </cell>
        </row>
        <row r="412">
          <cell r="A412" t="str">
            <v>Kerry Ingredients (Modern Maid)</v>
          </cell>
          <cell r="B412">
            <v>25</v>
          </cell>
          <cell r="C412">
            <v>37591</v>
          </cell>
          <cell r="D412">
            <v>37591</v>
          </cell>
          <cell r="E412">
            <v>7292</v>
          </cell>
          <cell r="F412">
            <v>2960.55</v>
          </cell>
          <cell r="G412">
            <v>0</v>
          </cell>
          <cell r="H412">
            <v>75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35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3070.55</v>
          </cell>
          <cell r="W412">
            <v>3035.55</v>
          </cell>
        </row>
        <row r="413">
          <cell r="A413" t="str">
            <v>Whirlpool Corporation</v>
          </cell>
          <cell r="B413">
            <v>26</v>
          </cell>
          <cell r="C413">
            <v>37257</v>
          </cell>
          <cell r="D413">
            <v>37257</v>
          </cell>
          <cell r="E413">
            <v>31000</v>
          </cell>
          <cell r="F413">
            <v>12586</v>
          </cell>
          <cell r="G413">
            <v>0</v>
          </cell>
          <cell r="H413">
            <v>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31000</v>
          </cell>
          <cell r="O413">
            <v>93</v>
          </cell>
          <cell r="P413">
            <v>0</v>
          </cell>
          <cell r="Q413">
            <v>35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12789</v>
          </cell>
          <cell r="W413">
            <v>12754</v>
          </cell>
        </row>
        <row r="414">
          <cell r="A414" t="str">
            <v>Whirlpool Corporation</v>
          </cell>
          <cell r="B414">
            <v>26</v>
          </cell>
          <cell r="C414">
            <v>37288</v>
          </cell>
          <cell r="D414">
            <v>37288</v>
          </cell>
          <cell r="E414">
            <v>28000</v>
          </cell>
          <cell r="F414">
            <v>11368</v>
          </cell>
          <cell r="G414">
            <v>0</v>
          </cell>
          <cell r="H414">
            <v>75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28000</v>
          </cell>
          <cell r="O414">
            <v>-28</v>
          </cell>
          <cell r="P414">
            <v>0</v>
          </cell>
          <cell r="Q414">
            <v>35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11450</v>
          </cell>
          <cell r="W414">
            <v>11415</v>
          </cell>
        </row>
        <row r="415">
          <cell r="A415" t="str">
            <v>Whirlpool Corporation</v>
          </cell>
          <cell r="B415">
            <v>26</v>
          </cell>
          <cell r="C415">
            <v>37316</v>
          </cell>
          <cell r="D415">
            <v>37316</v>
          </cell>
          <cell r="E415">
            <v>31000</v>
          </cell>
          <cell r="F415">
            <v>12586</v>
          </cell>
          <cell r="G415">
            <v>0</v>
          </cell>
          <cell r="H415">
            <v>75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31000</v>
          </cell>
          <cell r="O415">
            <v>-31</v>
          </cell>
          <cell r="P415">
            <v>0</v>
          </cell>
          <cell r="Q415">
            <v>35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12665</v>
          </cell>
          <cell r="W415">
            <v>12630</v>
          </cell>
        </row>
        <row r="416">
          <cell r="A416" t="str">
            <v>Whirlpool Corporation</v>
          </cell>
          <cell r="B416">
            <v>26</v>
          </cell>
          <cell r="C416">
            <v>37347</v>
          </cell>
          <cell r="D416">
            <v>37347</v>
          </cell>
          <cell r="E416">
            <v>25000</v>
          </cell>
          <cell r="F416">
            <v>10150</v>
          </cell>
          <cell r="G416">
            <v>0</v>
          </cell>
          <cell r="H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25000</v>
          </cell>
          <cell r="O416">
            <v>-25</v>
          </cell>
          <cell r="P416">
            <v>0</v>
          </cell>
          <cell r="Q416">
            <v>35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10235</v>
          </cell>
          <cell r="W416">
            <v>10200</v>
          </cell>
        </row>
        <row r="417">
          <cell r="A417" t="str">
            <v>Whirlpool Corporation</v>
          </cell>
          <cell r="B417">
            <v>26</v>
          </cell>
          <cell r="C417">
            <v>37377</v>
          </cell>
          <cell r="D417">
            <v>37377</v>
          </cell>
          <cell r="E417">
            <v>20000</v>
          </cell>
          <cell r="F417">
            <v>8120</v>
          </cell>
          <cell r="G417">
            <v>0</v>
          </cell>
          <cell r="H417">
            <v>75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35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8230</v>
          </cell>
          <cell r="W417">
            <v>8195</v>
          </cell>
        </row>
        <row r="418">
          <cell r="A418" t="str">
            <v>Whirlpool Corporation</v>
          </cell>
          <cell r="B418">
            <v>26</v>
          </cell>
          <cell r="C418">
            <v>37408</v>
          </cell>
          <cell r="D418">
            <v>37408</v>
          </cell>
          <cell r="E418">
            <v>20000</v>
          </cell>
          <cell r="F418">
            <v>8120</v>
          </cell>
          <cell r="G418">
            <v>0</v>
          </cell>
          <cell r="H418">
            <v>75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35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8230</v>
          </cell>
          <cell r="W418">
            <v>8195</v>
          </cell>
        </row>
        <row r="419">
          <cell r="A419" t="str">
            <v>Whirlpool Corporation</v>
          </cell>
          <cell r="B419">
            <v>26</v>
          </cell>
          <cell r="C419">
            <v>37438</v>
          </cell>
          <cell r="D419">
            <v>37438</v>
          </cell>
          <cell r="E419">
            <v>20000</v>
          </cell>
          <cell r="F419">
            <v>8120</v>
          </cell>
          <cell r="G419">
            <v>0</v>
          </cell>
          <cell r="H419">
            <v>75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35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8230</v>
          </cell>
          <cell r="W419">
            <v>8195</v>
          </cell>
        </row>
        <row r="420">
          <cell r="A420" t="str">
            <v>Whirlpool Corporation</v>
          </cell>
          <cell r="B420">
            <v>26</v>
          </cell>
          <cell r="C420">
            <v>37469</v>
          </cell>
          <cell r="D420">
            <v>37469</v>
          </cell>
          <cell r="E420">
            <v>20000</v>
          </cell>
          <cell r="F420">
            <v>8120</v>
          </cell>
          <cell r="G420">
            <v>0</v>
          </cell>
          <cell r="H420">
            <v>75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35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8230</v>
          </cell>
          <cell r="W420">
            <v>8195</v>
          </cell>
        </row>
        <row r="421">
          <cell r="A421" t="str">
            <v>Whirlpool Corporation</v>
          </cell>
          <cell r="B421">
            <v>26</v>
          </cell>
          <cell r="C421">
            <v>37500</v>
          </cell>
          <cell r="D421">
            <v>37500</v>
          </cell>
          <cell r="E421">
            <v>20000</v>
          </cell>
          <cell r="F421">
            <v>8120</v>
          </cell>
          <cell r="G421">
            <v>0</v>
          </cell>
          <cell r="H421">
            <v>75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8230</v>
          </cell>
          <cell r="W421">
            <v>8195</v>
          </cell>
        </row>
        <row r="422">
          <cell r="A422" t="str">
            <v>Whirlpool Corporation</v>
          </cell>
          <cell r="B422">
            <v>26</v>
          </cell>
          <cell r="C422">
            <v>37530</v>
          </cell>
          <cell r="D422">
            <v>37530</v>
          </cell>
          <cell r="E422">
            <v>25000</v>
          </cell>
          <cell r="F422">
            <v>10150</v>
          </cell>
          <cell r="G422">
            <v>0</v>
          </cell>
          <cell r="H422">
            <v>75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10260</v>
          </cell>
          <cell r="W422">
            <v>10225</v>
          </cell>
        </row>
        <row r="423">
          <cell r="A423" t="str">
            <v>Whirlpool Corporation</v>
          </cell>
          <cell r="B423">
            <v>26</v>
          </cell>
          <cell r="C423">
            <v>37561</v>
          </cell>
          <cell r="D423">
            <v>37561</v>
          </cell>
          <cell r="E423">
            <v>32000</v>
          </cell>
          <cell r="F423">
            <v>12992</v>
          </cell>
          <cell r="G423">
            <v>0</v>
          </cell>
          <cell r="H423">
            <v>75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13102</v>
          </cell>
          <cell r="W423">
            <v>13067</v>
          </cell>
        </row>
        <row r="424">
          <cell r="A424" t="str">
            <v>Whirlpool Corporation</v>
          </cell>
          <cell r="B424">
            <v>26</v>
          </cell>
          <cell r="C424">
            <v>37591</v>
          </cell>
          <cell r="D424">
            <v>37591</v>
          </cell>
          <cell r="E424">
            <v>42000</v>
          </cell>
          <cell r="F424">
            <v>17052</v>
          </cell>
          <cell r="G424">
            <v>0</v>
          </cell>
          <cell r="H424">
            <v>75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35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17162</v>
          </cell>
          <cell r="W424">
            <v>17127</v>
          </cell>
        </row>
        <row r="425">
          <cell r="A425" t="str">
            <v>Mead Johnson – Mt. Vernon Plant</v>
          </cell>
          <cell r="B425">
            <v>27</v>
          </cell>
          <cell r="C425">
            <v>37257</v>
          </cell>
          <cell r="D425">
            <v>37257</v>
          </cell>
          <cell r="E425">
            <v>13200</v>
          </cell>
          <cell r="F425">
            <v>5359.2</v>
          </cell>
          <cell r="G425">
            <v>0</v>
          </cell>
          <cell r="H425">
            <v>75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13200</v>
          </cell>
          <cell r="O425">
            <v>39.6</v>
          </cell>
          <cell r="P425">
            <v>0</v>
          </cell>
          <cell r="Q425">
            <v>35</v>
          </cell>
          <cell r="R425">
            <v>1.75</v>
          </cell>
          <cell r="S425">
            <v>0</v>
          </cell>
          <cell r="T425">
            <v>0</v>
          </cell>
          <cell r="U425">
            <v>0</v>
          </cell>
          <cell r="V425">
            <v>5510.55</v>
          </cell>
          <cell r="W425">
            <v>5473.8</v>
          </cell>
        </row>
        <row r="426">
          <cell r="A426" t="str">
            <v>Mead Johnson – Mt. Vernon Plant</v>
          </cell>
          <cell r="B426">
            <v>27</v>
          </cell>
          <cell r="C426">
            <v>37288</v>
          </cell>
          <cell r="D426">
            <v>37288</v>
          </cell>
          <cell r="E426">
            <v>12000</v>
          </cell>
          <cell r="F426">
            <v>4872</v>
          </cell>
          <cell r="G426">
            <v>0</v>
          </cell>
          <cell r="H426">
            <v>75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12000</v>
          </cell>
          <cell r="O426">
            <v>-12</v>
          </cell>
          <cell r="P426">
            <v>0</v>
          </cell>
          <cell r="Q426">
            <v>35</v>
          </cell>
          <cell r="R426">
            <v>1.75</v>
          </cell>
          <cell r="S426">
            <v>0</v>
          </cell>
          <cell r="T426">
            <v>0</v>
          </cell>
          <cell r="U426">
            <v>0</v>
          </cell>
          <cell r="V426">
            <v>4971.75</v>
          </cell>
          <cell r="W426">
            <v>4935</v>
          </cell>
        </row>
        <row r="427">
          <cell r="A427" t="str">
            <v>Mead Johnson – Mt. Vernon Plant</v>
          </cell>
          <cell r="B427">
            <v>27</v>
          </cell>
          <cell r="C427">
            <v>37316</v>
          </cell>
          <cell r="D427">
            <v>37316</v>
          </cell>
          <cell r="E427">
            <v>12208</v>
          </cell>
          <cell r="F427">
            <v>4956.45</v>
          </cell>
          <cell r="G427">
            <v>0</v>
          </cell>
          <cell r="H427">
            <v>75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12208</v>
          </cell>
          <cell r="O427">
            <v>-12.21</v>
          </cell>
          <cell r="P427">
            <v>0</v>
          </cell>
          <cell r="Q427">
            <v>35</v>
          </cell>
          <cell r="R427">
            <v>1.75</v>
          </cell>
          <cell r="S427">
            <v>0</v>
          </cell>
          <cell r="T427">
            <v>0</v>
          </cell>
          <cell r="U427">
            <v>0</v>
          </cell>
          <cell r="V427">
            <v>5055.99</v>
          </cell>
          <cell r="W427">
            <v>5019.24</v>
          </cell>
        </row>
        <row r="428">
          <cell r="A428" t="str">
            <v>Mead Johnson – Mt. Vernon Plant</v>
          </cell>
          <cell r="B428">
            <v>27</v>
          </cell>
          <cell r="C428">
            <v>37347</v>
          </cell>
          <cell r="D428">
            <v>37347</v>
          </cell>
          <cell r="E428">
            <v>10870</v>
          </cell>
          <cell r="F428">
            <v>4413.22</v>
          </cell>
          <cell r="G428">
            <v>0</v>
          </cell>
          <cell r="H428">
            <v>75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10870</v>
          </cell>
          <cell r="O428">
            <v>-10.87</v>
          </cell>
          <cell r="P428">
            <v>0</v>
          </cell>
          <cell r="Q428">
            <v>35</v>
          </cell>
          <cell r="R428">
            <v>1.75</v>
          </cell>
          <cell r="S428">
            <v>0</v>
          </cell>
          <cell r="T428">
            <v>0</v>
          </cell>
          <cell r="U428">
            <v>0</v>
          </cell>
          <cell r="V428">
            <v>4514.1000000000004</v>
          </cell>
          <cell r="W428">
            <v>4477.3500000000004</v>
          </cell>
        </row>
        <row r="429">
          <cell r="A429" t="str">
            <v>Mead Johnson – Mt. Vernon Plant</v>
          </cell>
          <cell r="B429">
            <v>27</v>
          </cell>
          <cell r="C429">
            <v>37377</v>
          </cell>
          <cell r="D429">
            <v>37377</v>
          </cell>
          <cell r="E429">
            <v>10592</v>
          </cell>
          <cell r="F429">
            <v>4300.3500000000004</v>
          </cell>
          <cell r="G429">
            <v>0</v>
          </cell>
          <cell r="H429">
            <v>75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35</v>
          </cell>
          <cell r="R429">
            <v>1.75</v>
          </cell>
          <cell r="S429">
            <v>0</v>
          </cell>
          <cell r="T429">
            <v>0</v>
          </cell>
          <cell r="U429">
            <v>0</v>
          </cell>
          <cell r="V429">
            <v>4412.1000000000004</v>
          </cell>
          <cell r="W429">
            <v>4375.3500000000004</v>
          </cell>
        </row>
        <row r="430">
          <cell r="A430" t="str">
            <v>Mead Johnson – Mt. Vernon Plant</v>
          </cell>
          <cell r="B430">
            <v>27</v>
          </cell>
          <cell r="C430">
            <v>37408</v>
          </cell>
          <cell r="D430">
            <v>37408</v>
          </cell>
          <cell r="E430">
            <v>8600</v>
          </cell>
          <cell r="F430">
            <v>3491.6</v>
          </cell>
          <cell r="G430">
            <v>0</v>
          </cell>
          <cell r="H430">
            <v>75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35</v>
          </cell>
          <cell r="R430">
            <v>1.75</v>
          </cell>
          <cell r="S430">
            <v>0</v>
          </cell>
          <cell r="T430">
            <v>0</v>
          </cell>
          <cell r="U430">
            <v>0</v>
          </cell>
          <cell r="V430">
            <v>3603.35</v>
          </cell>
          <cell r="W430">
            <v>3566.6</v>
          </cell>
        </row>
        <row r="431">
          <cell r="A431" t="str">
            <v>Mead Johnson – Mt. Vernon Plant</v>
          </cell>
          <cell r="B431">
            <v>27</v>
          </cell>
          <cell r="C431">
            <v>37438</v>
          </cell>
          <cell r="D431">
            <v>37438</v>
          </cell>
          <cell r="E431">
            <v>8200</v>
          </cell>
          <cell r="F431">
            <v>3329.2</v>
          </cell>
          <cell r="G431">
            <v>0</v>
          </cell>
          <cell r="H431">
            <v>75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35</v>
          </cell>
          <cell r="R431">
            <v>1.75</v>
          </cell>
          <cell r="S431">
            <v>0</v>
          </cell>
          <cell r="T431">
            <v>0</v>
          </cell>
          <cell r="U431">
            <v>0</v>
          </cell>
          <cell r="V431">
            <v>3440.95</v>
          </cell>
          <cell r="W431">
            <v>3404.2</v>
          </cell>
        </row>
        <row r="432">
          <cell r="A432" t="str">
            <v>Mead Johnson – Mt. Vernon Plant</v>
          </cell>
          <cell r="B432">
            <v>27</v>
          </cell>
          <cell r="C432">
            <v>37469</v>
          </cell>
          <cell r="D432">
            <v>37469</v>
          </cell>
          <cell r="E432">
            <v>7105</v>
          </cell>
          <cell r="F432">
            <v>2884.63</v>
          </cell>
          <cell r="G432">
            <v>0</v>
          </cell>
          <cell r="H432">
            <v>75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35</v>
          </cell>
          <cell r="R432">
            <v>1.75</v>
          </cell>
          <cell r="S432">
            <v>0</v>
          </cell>
          <cell r="T432">
            <v>0</v>
          </cell>
          <cell r="U432">
            <v>0</v>
          </cell>
          <cell r="V432">
            <v>2996.38</v>
          </cell>
          <cell r="W432">
            <v>2959.63</v>
          </cell>
        </row>
        <row r="433">
          <cell r="A433" t="str">
            <v>Mead Johnson – Mt. Vernon Plant</v>
          </cell>
          <cell r="B433">
            <v>27</v>
          </cell>
          <cell r="C433">
            <v>37500</v>
          </cell>
          <cell r="D433">
            <v>37500</v>
          </cell>
          <cell r="E433">
            <v>9000</v>
          </cell>
          <cell r="F433">
            <v>3654</v>
          </cell>
          <cell r="G433">
            <v>0</v>
          </cell>
          <cell r="H433">
            <v>75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35</v>
          </cell>
          <cell r="R433">
            <v>1.75</v>
          </cell>
          <cell r="S433">
            <v>0</v>
          </cell>
          <cell r="T433">
            <v>0</v>
          </cell>
          <cell r="U433">
            <v>0</v>
          </cell>
          <cell r="V433">
            <v>3765.75</v>
          </cell>
          <cell r="W433">
            <v>3729</v>
          </cell>
        </row>
        <row r="434">
          <cell r="A434" t="str">
            <v>Mead Johnson – Mt. Vernon Plant</v>
          </cell>
          <cell r="B434">
            <v>27</v>
          </cell>
          <cell r="C434">
            <v>37530</v>
          </cell>
          <cell r="D434">
            <v>37530</v>
          </cell>
          <cell r="E434">
            <v>10200</v>
          </cell>
          <cell r="F434">
            <v>4141.2</v>
          </cell>
          <cell r="G434">
            <v>0</v>
          </cell>
          <cell r="H434">
            <v>75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35</v>
          </cell>
          <cell r="R434">
            <v>1.75</v>
          </cell>
          <cell r="S434">
            <v>0</v>
          </cell>
          <cell r="T434">
            <v>0</v>
          </cell>
          <cell r="U434">
            <v>0</v>
          </cell>
          <cell r="V434">
            <v>4252.95</v>
          </cell>
          <cell r="W434">
            <v>4216.2</v>
          </cell>
        </row>
        <row r="435">
          <cell r="A435" t="str">
            <v>Mead Johnson – Mt. Vernon Plant</v>
          </cell>
          <cell r="B435">
            <v>27</v>
          </cell>
          <cell r="C435">
            <v>37561</v>
          </cell>
          <cell r="D435">
            <v>37561</v>
          </cell>
          <cell r="E435">
            <v>10267</v>
          </cell>
          <cell r="F435">
            <v>4168.3999999999996</v>
          </cell>
          <cell r="G435">
            <v>0</v>
          </cell>
          <cell r="H435">
            <v>75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35</v>
          </cell>
          <cell r="R435">
            <v>1.75</v>
          </cell>
          <cell r="S435">
            <v>0</v>
          </cell>
          <cell r="T435">
            <v>0</v>
          </cell>
          <cell r="U435">
            <v>0</v>
          </cell>
          <cell r="V435">
            <v>4280.1499999999996</v>
          </cell>
          <cell r="W435">
            <v>4243.3999999999996</v>
          </cell>
        </row>
        <row r="436">
          <cell r="A436" t="str">
            <v>Mead Johnson – Mt. Vernon Plant</v>
          </cell>
          <cell r="B436">
            <v>27</v>
          </cell>
          <cell r="C436">
            <v>37591</v>
          </cell>
          <cell r="D436">
            <v>37591</v>
          </cell>
          <cell r="E436">
            <v>14220</v>
          </cell>
          <cell r="F436">
            <v>5773.32</v>
          </cell>
          <cell r="G436">
            <v>0</v>
          </cell>
          <cell r="H436">
            <v>75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35</v>
          </cell>
          <cell r="R436">
            <v>2.1</v>
          </cell>
          <cell r="S436">
            <v>0</v>
          </cell>
          <cell r="T436">
            <v>0</v>
          </cell>
          <cell r="U436">
            <v>0</v>
          </cell>
          <cell r="V436">
            <v>5885.42</v>
          </cell>
          <cell r="W436">
            <v>5848.32</v>
          </cell>
        </row>
        <row r="437">
          <cell r="A437" t="str">
            <v>Hoover Precision Products</v>
          </cell>
          <cell r="B437">
            <v>28</v>
          </cell>
          <cell r="C437">
            <v>37257</v>
          </cell>
          <cell r="D437">
            <v>37257</v>
          </cell>
          <cell r="E437">
            <v>0</v>
          </cell>
          <cell r="F437">
            <v>0</v>
          </cell>
          <cell r="G437">
            <v>0</v>
          </cell>
          <cell r="H437">
            <v>75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35</v>
          </cell>
          <cell r="R437">
            <v>1.75</v>
          </cell>
          <cell r="S437">
            <v>0</v>
          </cell>
          <cell r="T437">
            <v>0</v>
          </cell>
          <cell r="U437">
            <v>0</v>
          </cell>
          <cell r="V437">
            <v>111.75</v>
          </cell>
          <cell r="W437">
            <v>75</v>
          </cell>
        </row>
        <row r="438">
          <cell r="A438" t="str">
            <v>St. Mary's Medical Center, Welborn Campus</v>
          </cell>
          <cell r="B438">
            <v>29</v>
          </cell>
          <cell r="C438">
            <v>37257</v>
          </cell>
          <cell r="D438">
            <v>37257</v>
          </cell>
          <cell r="E438">
            <v>9000</v>
          </cell>
          <cell r="F438">
            <v>3654</v>
          </cell>
          <cell r="G438">
            <v>0</v>
          </cell>
          <cell r="H438">
            <v>75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9000</v>
          </cell>
          <cell r="O438">
            <v>27</v>
          </cell>
          <cell r="P438">
            <v>0</v>
          </cell>
          <cell r="Q438">
            <v>35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3791</v>
          </cell>
          <cell r="W438">
            <v>3756</v>
          </cell>
        </row>
        <row r="439">
          <cell r="A439" t="str">
            <v>St. Mary's Medical Center, Welborn Campus</v>
          </cell>
          <cell r="B439">
            <v>29</v>
          </cell>
          <cell r="C439">
            <v>37288</v>
          </cell>
          <cell r="D439">
            <v>37288</v>
          </cell>
          <cell r="E439">
            <v>10000</v>
          </cell>
          <cell r="F439">
            <v>4060</v>
          </cell>
          <cell r="G439">
            <v>0</v>
          </cell>
          <cell r="H439">
            <v>75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10000</v>
          </cell>
          <cell r="O439">
            <v>-10</v>
          </cell>
          <cell r="P439">
            <v>0</v>
          </cell>
          <cell r="Q439">
            <v>35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4160</v>
          </cell>
          <cell r="W439">
            <v>4125</v>
          </cell>
        </row>
        <row r="440">
          <cell r="A440" t="str">
            <v>St. Mary's Medical Center, Welborn Campus</v>
          </cell>
          <cell r="B440">
            <v>29</v>
          </cell>
          <cell r="C440">
            <v>37316</v>
          </cell>
          <cell r="D440">
            <v>37316</v>
          </cell>
          <cell r="E440">
            <v>2046</v>
          </cell>
          <cell r="F440">
            <v>830.68</v>
          </cell>
          <cell r="G440">
            <v>0</v>
          </cell>
          <cell r="H440">
            <v>75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2046</v>
          </cell>
          <cell r="O440">
            <v>-2.0499999999999998</v>
          </cell>
          <cell r="P440">
            <v>0</v>
          </cell>
          <cell r="Q440">
            <v>35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938.63</v>
          </cell>
          <cell r="W440">
            <v>903.63</v>
          </cell>
        </row>
        <row r="441">
          <cell r="A441" t="str">
            <v>St. Mary's Medical Center, Welborn Campus</v>
          </cell>
          <cell r="B441">
            <v>29</v>
          </cell>
          <cell r="C441">
            <v>37347</v>
          </cell>
          <cell r="D441">
            <v>37347</v>
          </cell>
          <cell r="E441">
            <v>4316</v>
          </cell>
          <cell r="F441">
            <v>1752.3</v>
          </cell>
          <cell r="G441">
            <v>0</v>
          </cell>
          <cell r="H441">
            <v>75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4316</v>
          </cell>
          <cell r="O441">
            <v>-4.32</v>
          </cell>
          <cell r="P441">
            <v>0</v>
          </cell>
          <cell r="Q441">
            <v>35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1857.98</v>
          </cell>
          <cell r="W441">
            <v>1822.98</v>
          </cell>
        </row>
        <row r="442">
          <cell r="A442" t="str">
            <v>St. Mary's Medical Center, Welborn Campus</v>
          </cell>
          <cell r="B442">
            <v>29</v>
          </cell>
          <cell r="C442">
            <v>37377</v>
          </cell>
          <cell r="D442">
            <v>37377</v>
          </cell>
          <cell r="E442">
            <v>4100</v>
          </cell>
          <cell r="F442">
            <v>1664.6</v>
          </cell>
          <cell r="G442">
            <v>0</v>
          </cell>
          <cell r="H442">
            <v>75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35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1774.6</v>
          </cell>
          <cell r="W442">
            <v>1739.6</v>
          </cell>
        </row>
        <row r="443">
          <cell r="A443" t="str">
            <v>St. Mary's Medical Center, Welborn Campus</v>
          </cell>
          <cell r="B443">
            <v>29</v>
          </cell>
          <cell r="C443">
            <v>37408</v>
          </cell>
          <cell r="D443">
            <v>37408</v>
          </cell>
          <cell r="E443">
            <v>3400</v>
          </cell>
          <cell r="F443">
            <v>1380.4</v>
          </cell>
          <cell r="G443">
            <v>0</v>
          </cell>
          <cell r="H443">
            <v>75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35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1490.4</v>
          </cell>
          <cell r="W443">
            <v>1455.4</v>
          </cell>
        </row>
        <row r="444">
          <cell r="A444" t="str">
            <v>St. Mary's Medical Center, Welborn Campus</v>
          </cell>
          <cell r="B444">
            <v>29</v>
          </cell>
          <cell r="C444">
            <v>37438</v>
          </cell>
          <cell r="D444">
            <v>37438</v>
          </cell>
          <cell r="E444">
            <v>3400</v>
          </cell>
          <cell r="F444">
            <v>1380.4</v>
          </cell>
          <cell r="G444">
            <v>0</v>
          </cell>
          <cell r="H444">
            <v>75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35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1490.4</v>
          </cell>
          <cell r="W444">
            <v>1455.4</v>
          </cell>
        </row>
        <row r="445">
          <cell r="A445" t="str">
            <v>St. Mary's Medical Center, Welborn Campus</v>
          </cell>
          <cell r="B445">
            <v>29</v>
          </cell>
          <cell r="C445">
            <v>37469</v>
          </cell>
          <cell r="D445">
            <v>37469</v>
          </cell>
          <cell r="E445">
            <v>1700</v>
          </cell>
          <cell r="F445">
            <v>690.2</v>
          </cell>
          <cell r="G445">
            <v>0</v>
          </cell>
          <cell r="H445">
            <v>75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800.2</v>
          </cell>
          <cell r="W445">
            <v>765.2</v>
          </cell>
        </row>
        <row r="446">
          <cell r="A446" t="str">
            <v>St. Mary's Medical Center, Welborn Campus</v>
          </cell>
          <cell r="B446">
            <v>29</v>
          </cell>
          <cell r="C446">
            <v>37500</v>
          </cell>
          <cell r="D446">
            <v>37500</v>
          </cell>
          <cell r="E446">
            <v>1700</v>
          </cell>
          <cell r="F446">
            <v>690.2</v>
          </cell>
          <cell r="G446">
            <v>0</v>
          </cell>
          <cell r="H446">
            <v>75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800.2</v>
          </cell>
          <cell r="W446">
            <v>765.2</v>
          </cell>
        </row>
        <row r="447">
          <cell r="A447" t="str">
            <v>St. Mary's Medical Center, Welborn Campus</v>
          </cell>
          <cell r="B447">
            <v>29</v>
          </cell>
          <cell r="C447">
            <v>37530</v>
          </cell>
          <cell r="D447">
            <v>37530</v>
          </cell>
          <cell r="E447">
            <v>5177</v>
          </cell>
          <cell r="F447">
            <v>2101.86</v>
          </cell>
          <cell r="G447">
            <v>0</v>
          </cell>
          <cell r="H447">
            <v>75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35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2211.86</v>
          </cell>
          <cell r="W447">
            <v>2176.86</v>
          </cell>
        </row>
        <row r="448">
          <cell r="A448" t="str">
            <v>St. Mary's Medical Center, Welborn Campus</v>
          </cell>
          <cell r="B448">
            <v>29</v>
          </cell>
          <cell r="C448">
            <v>37561</v>
          </cell>
          <cell r="D448">
            <v>37561</v>
          </cell>
          <cell r="E448">
            <v>2650</v>
          </cell>
          <cell r="F448">
            <v>1075.9000000000001</v>
          </cell>
          <cell r="G448">
            <v>0</v>
          </cell>
          <cell r="H448">
            <v>75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1185.9000000000001</v>
          </cell>
          <cell r="W448">
            <v>1150.9000000000001</v>
          </cell>
        </row>
        <row r="449">
          <cell r="A449" t="str">
            <v>St. Mary's Medical Center, Welborn Campus</v>
          </cell>
          <cell r="B449">
            <v>29</v>
          </cell>
          <cell r="C449">
            <v>37591</v>
          </cell>
          <cell r="D449">
            <v>37591</v>
          </cell>
          <cell r="E449">
            <v>0</v>
          </cell>
          <cell r="F449">
            <v>0</v>
          </cell>
          <cell r="G449">
            <v>0</v>
          </cell>
          <cell r="H449">
            <v>75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35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110</v>
          </cell>
          <cell r="W449">
            <v>75</v>
          </cell>
        </row>
        <row r="450">
          <cell r="A450" t="str">
            <v>University of Evansville</v>
          </cell>
          <cell r="B450">
            <v>30</v>
          </cell>
          <cell r="C450">
            <v>37257</v>
          </cell>
          <cell r="D450">
            <v>37257</v>
          </cell>
          <cell r="E450">
            <v>11500</v>
          </cell>
          <cell r="F450">
            <v>4669</v>
          </cell>
          <cell r="G450">
            <v>0</v>
          </cell>
          <cell r="H450">
            <v>75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11500</v>
          </cell>
          <cell r="O450">
            <v>34.5</v>
          </cell>
          <cell r="P450">
            <v>0</v>
          </cell>
          <cell r="Q450">
            <v>35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4813.5</v>
          </cell>
          <cell r="W450">
            <v>4778.5</v>
          </cell>
        </row>
        <row r="451">
          <cell r="A451" t="str">
            <v>University of Evansville</v>
          </cell>
          <cell r="B451">
            <v>30</v>
          </cell>
          <cell r="C451">
            <v>37288</v>
          </cell>
          <cell r="D451">
            <v>37288</v>
          </cell>
          <cell r="E451">
            <v>9000</v>
          </cell>
          <cell r="F451">
            <v>3654</v>
          </cell>
          <cell r="G451">
            <v>0</v>
          </cell>
          <cell r="H451">
            <v>75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9000</v>
          </cell>
          <cell r="O451">
            <v>-9</v>
          </cell>
          <cell r="P451">
            <v>0</v>
          </cell>
          <cell r="Q451">
            <v>35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3755</v>
          </cell>
          <cell r="W451">
            <v>3720</v>
          </cell>
        </row>
        <row r="452">
          <cell r="A452" t="str">
            <v>University of Evansville</v>
          </cell>
          <cell r="B452">
            <v>30</v>
          </cell>
          <cell r="C452">
            <v>37316</v>
          </cell>
          <cell r="D452">
            <v>37316</v>
          </cell>
          <cell r="E452">
            <v>8000</v>
          </cell>
          <cell r="F452">
            <v>3248</v>
          </cell>
          <cell r="G452">
            <v>0</v>
          </cell>
          <cell r="H452">
            <v>75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8000</v>
          </cell>
          <cell r="O452">
            <v>-8</v>
          </cell>
          <cell r="P452">
            <v>0</v>
          </cell>
          <cell r="Q452">
            <v>35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3350</v>
          </cell>
          <cell r="W452">
            <v>3315</v>
          </cell>
        </row>
        <row r="453">
          <cell r="A453" t="str">
            <v>University of Evansville</v>
          </cell>
          <cell r="B453">
            <v>30</v>
          </cell>
          <cell r="C453">
            <v>37347</v>
          </cell>
          <cell r="D453">
            <v>37347</v>
          </cell>
          <cell r="E453">
            <v>5000</v>
          </cell>
          <cell r="F453">
            <v>2030</v>
          </cell>
          <cell r="G453">
            <v>0</v>
          </cell>
          <cell r="H453">
            <v>75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5000</v>
          </cell>
          <cell r="O453">
            <v>-5</v>
          </cell>
          <cell r="P453">
            <v>0</v>
          </cell>
          <cell r="Q453">
            <v>35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2135</v>
          </cell>
          <cell r="W453">
            <v>2100</v>
          </cell>
        </row>
        <row r="454">
          <cell r="A454" t="str">
            <v>University of Evansville</v>
          </cell>
          <cell r="B454">
            <v>30</v>
          </cell>
          <cell r="C454">
            <v>37377</v>
          </cell>
          <cell r="D454">
            <v>37377</v>
          </cell>
          <cell r="E454">
            <v>4865</v>
          </cell>
          <cell r="F454">
            <v>1975.19</v>
          </cell>
          <cell r="G454">
            <v>0</v>
          </cell>
          <cell r="H454">
            <v>75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35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2085.19</v>
          </cell>
          <cell r="W454">
            <v>2050.19</v>
          </cell>
        </row>
        <row r="455">
          <cell r="A455" t="str">
            <v>University of Evansville</v>
          </cell>
          <cell r="B455">
            <v>30</v>
          </cell>
          <cell r="C455">
            <v>37408</v>
          </cell>
          <cell r="D455">
            <v>37408</v>
          </cell>
          <cell r="E455">
            <v>3000</v>
          </cell>
          <cell r="F455">
            <v>1218</v>
          </cell>
          <cell r="G455">
            <v>0</v>
          </cell>
          <cell r="H455">
            <v>75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1328</v>
          </cell>
          <cell r="W455">
            <v>1293</v>
          </cell>
        </row>
        <row r="456">
          <cell r="A456" t="str">
            <v>University of Evansville</v>
          </cell>
          <cell r="B456">
            <v>30</v>
          </cell>
          <cell r="C456">
            <v>37438</v>
          </cell>
          <cell r="D456">
            <v>37438</v>
          </cell>
          <cell r="E456">
            <v>3000</v>
          </cell>
          <cell r="F456">
            <v>1218</v>
          </cell>
          <cell r="G456">
            <v>0</v>
          </cell>
          <cell r="H456">
            <v>75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35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1328</v>
          </cell>
          <cell r="W456">
            <v>1293</v>
          </cell>
        </row>
        <row r="457">
          <cell r="A457" t="str">
            <v>University of Evansville</v>
          </cell>
          <cell r="B457">
            <v>30</v>
          </cell>
          <cell r="C457">
            <v>37469</v>
          </cell>
          <cell r="D457">
            <v>37469</v>
          </cell>
          <cell r="E457">
            <v>2813</v>
          </cell>
          <cell r="F457">
            <v>1142.08</v>
          </cell>
          <cell r="G457">
            <v>0</v>
          </cell>
          <cell r="H457">
            <v>75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1252.08</v>
          </cell>
          <cell r="W457">
            <v>1217.08</v>
          </cell>
        </row>
        <row r="458">
          <cell r="A458" t="str">
            <v>University of Evansville</v>
          </cell>
          <cell r="B458">
            <v>30</v>
          </cell>
          <cell r="C458">
            <v>37500</v>
          </cell>
          <cell r="D458">
            <v>37500</v>
          </cell>
          <cell r="E458">
            <v>4000</v>
          </cell>
          <cell r="F458">
            <v>1624</v>
          </cell>
          <cell r="G458">
            <v>0</v>
          </cell>
          <cell r="H458">
            <v>75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35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1734</v>
          </cell>
          <cell r="W458">
            <v>1699</v>
          </cell>
        </row>
        <row r="459">
          <cell r="A459" t="str">
            <v>University of Evansville</v>
          </cell>
          <cell r="B459">
            <v>30</v>
          </cell>
          <cell r="C459">
            <v>37530</v>
          </cell>
          <cell r="D459">
            <v>37530</v>
          </cell>
          <cell r="E459">
            <v>6860</v>
          </cell>
          <cell r="F459">
            <v>2785.16</v>
          </cell>
          <cell r="G459">
            <v>0</v>
          </cell>
          <cell r="H459">
            <v>75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35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2895.16</v>
          </cell>
          <cell r="W459">
            <v>2860.16</v>
          </cell>
        </row>
        <row r="460">
          <cell r="A460" t="str">
            <v>University of Evansville</v>
          </cell>
          <cell r="B460">
            <v>30</v>
          </cell>
          <cell r="C460">
            <v>37561</v>
          </cell>
          <cell r="D460">
            <v>37561</v>
          </cell>
          <cell r="E460">
            <v>9375</v>
          </cell>
          <cell r="F460">
            <v>3806.25</v>
          </cell>
          <cell r="G460">
            <v>0</v>
          </cell>
          <cell r="H460">
            <v>75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3916.25</v>
          </cell>
          <cell r="W460">
            <v>3881.25</v>
          </cell>
        </row>
        <row r="461">
          <cell r="A461" t="str">
            <v>University of Evansville</v>
          </cell>
          <cell r="B461">
            <v>30</v>
          </cell>
          <cell r="C461">
            <v>37591</v>
          </cell>
          <cell r="D461">
            <v>37591</v>
          </cell>
          <cell r="E461">
            <v>11500</v>
          </cell>
          <cell r="F461">
            <v>4669</v>
          </cell>
          <cell r="G461">
            <v>0</v>
          </cell>
          <cell r="H461">
            <v>75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35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4779</v>
          </cell>
          <cell r="W461">
            <v>4744</v>
          </cell>
        </row>
        <row r="462">
          <cell r="A462" t="str">
            <v>Hartford Bakery</v>
          </cell>
          <cell r="B462">
            <v>34</v>
          </cell>
          <cell r="C462">
            <v>37257</v>
          </cell>
          <cell r="D462">
            <v>37257</v>
          </cell>
          <cell r="E462">
            <v>5465</v>
          </cell>
          <cell r="F462">
            <v>2218.79</v>
          </cell>
          <cell r="G462">
            <v>0</v>
          </cell>
          <cell r="H462">
            <v>75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5465</v>
          </cell>
          <cell r="O462">
            <v>16.39</v>
          </cell>
          <cell r="P462">
            <v>0</v>
          </cell>
          <cell r="Q462">
            <v>35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2345.1799999999998</v>
          </cell>
          <cell r="W462">
            <v>2310.1799999999998</v>
          </cell>
        </row>
        <row r="463">
          <cell r="A463" t="str">
            <v>Hartford Bakery</v>
          </cell>
          <cell r="B463">
            <v>34</v>
          </cell>
          <cell r="C463">
            <v>37288</v>
          </cell>
          <cell r="D463">
            <v>37288</v>
          </cell>
          <cell r="E463">
            <v>5012</v>
          </cell>
          <cell r="F463">
            <v>2034.87</v>
          </cell>
          <cell r="G463">
            <v>0</v>
          </cell>
          <cell r="H463">
            <v>75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5012</v>
          </cell>
          <cell r="O463">
            <v>-5.01</v>
          </cell>
          <cell r="P463">
            <v>0</v>
          </cell>
          <cell r="Q463">
            <v>35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2139.86</v>
          </cell>
          <cell r="W463">
            <v>2104.86</v>
          </cell>
        </row>
        <row r="464">
          <cell r="A464" t="str">
            <v>Hartford Bakery</v>
          </cell>
          <cell r="B464">
            <v>34</v>
          </cell>
          <cell r="C464">
            <v>37316</v>
          </cell>
          <cell r="D464">
            <v>37316</v>
          </cell>
          <cell r="E464">
            <v>5485</v>
          </cell>
          <cell r="F464">
            <v>2226.91</v>
          </cell>
          <cell r="G464">
            <v>0</v>
          </cell>
          <cell r="H464">
            <v>75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5485</v>
          </cell>
          <cell r="O464">
            <v>-5.49</v>
          </cell>
          <cell r="P464">
            <v>0</v>
          </cell>
          <cell r="Q464">
            <v>35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2331.42</v>
          </cell>
          <cell r="W464">
            <v>2296.42</v>
          </cell>
        </row>
        <row r="465">
          <cell r="A465" t="str">
            <v>Hartford Bakery</v>
          </cell>
          <cell r="B465">
            <v>34</v>
          </cell>
          <cell r="C465">
            <v>37347</v>
          </cell>
          <cell r="D465">
            <v>37347</v>
          </cell>
          <cell r="E465">
            <v>4700</v>
          </cell>
          <cell r="F465">
            <v>1908.2</v>
          </cell>
          <cell r="G465">
            <v>0</v>
          </cell>
          <cell r="H465">
            <v>75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4700</v>
          </cell>
          <cell r="O465">
            <v>-4.7</v>
          </cell>
          <cell r="P465">
            <v>0</v>
          </cell>
          <cell r="Q465">
            <v>35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2013.5</v>
          </cell>
          <cell r="W465">
            <v>1978.5</v>
          </cell>
        </row>
        <row r="466">
          <cell r="A466" t="str">
            <v>Hartford Bakery</v>
          </cell>
          <cell r="B466">
            <v>34</v>
          </cell>
          <cell r="C466">
            <v>37377</v>
          </cell>
          <cell r="D466">
            <v>37377</v>
          </cell>
          <cell r="E466">
            <v>4100</v>
          </cell>
          <cell r="F466">
            <v>1664.6</v>
          </cell>
          <cell r="G466">
            <v>0</v>
          </cell>
          <cell r="H466">
            <v>75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35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1774.6</v>
          </cell>
          <cell r="W466">
            <v>1739.6</v>
          </cell>
        </row>
        <row r="467">
          <cell r="A467" t="str">
            <v>Hartford Bakery</v>
          </cell>
          <cell r="B467">
            <v>34</v>
          </cell>
          <cell r="C467">
            <v>37408</v>
          </cell>
          <cell r="D467">
            <v>37408</v>
          </cell>
          <cell r="E467">
            <v>4580</v>
          </cell>
          <cell r="F467">
            <v>1859.48</v>
          </cell>
          <cell r="G467">
            <v>0</v>
          </cell>
          <cell r="H467">
            <v>75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35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1969.48</v>
          </cell>
          <cell r="W467">
            <v>1934.48</v>
          </cell>
        </row>
        <row r="468">
          <cell r="A468" t="str">
            <v>Hartford Bakery</v>
          </cell>
          <cell r="B468">
            <v>34</v>
          </cell>
          <cell r="C468">
            <v>37438</v>
          </cell>
          <cell r="D468">
            <v>37438</v>
          </cell>
          <cell r="E468">
            <v>4220</v>
          </cell>
          <cell r="F468">
            <v>1713.32</v>
          </cell>
          <cell r="G468">
            <v>0</v>
          </cell>
          <cell r="H468">
            <v>75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35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1823.32</v>
          </cell>
          <cell r="W468">
            <v>1788.32</v>
          </cell>
        </row>
        <row r="469">
          <cell r="A469" t="str">
            <v>Hartford Bakery</v>
          </cell>
          <cell r="B469">
            <v>34</v>
          </cell>
          <cell r="C469">
            <v>37469</v>
          </cell>
          <cell r="D469">
            <v>37469</v>
          </cell>
          <cell r="E469">
            <v>3709</v>
          </cell>
          <cell r="F469">
            <v>1505.85</v>
          </cell>
          <cell r="G469">
            <v>0</v>
          </cell>
          <cell r="H469">
            <v>75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35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1615.85</v>
          </cell>
          <cell r="W469">
            <v>1580.85</v>
          </cell>
        </row>
        <row r="470">
          <cell r="A470" t="str">
            <v>Hartford Bakery</v>
          </cell>
          <cell r="B470">
            <v>34</v>
          </cell>
          <cell r="C470">
            <v>37500</v>
          </cell>
          <cell r="D470">
            <v>37500</v>
          </cell>
          <cell r="E470">
            <v>3800</v>
          </cell>
          <cell r="F470">
            <v>1542.8</v>
          </cell>
          <cell r="G470">
            <v>0</v>
          </cell>
          <cell r="H470">
            <v>75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35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1652.8</v>
          </cell>
          <cell r="W470">
            <v>1617.8</v>
          </cell>
        </row>
        <row r="471">
          <cell r="A471" t="str">
            <v>Hartford Bakery</v>
          </cell>
          <cell r="B471">
            <v>34</v>
          </cell>
          <cell r="C471">
            <v>37530</v>
          </cell>
          <cell r="D471">
            <v>37530</v>
          </cell>
          <cell r="E471">
            <v>4720</v>
          </cell>
          <cell r="F471">
            <v>1916.32</v>
          </cell>
          <cell r="G471">
            <v>0</v>
          </cell>
          <cell r="H471">
            <v>75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35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2026.32</v>
          </cell>
          <cell r="W471">
            <v>1991.32</v>
          </cell>
        </row>
        <row r="472">
          <cell r="A472" t="str">
            <v>Hartford Bakery</v>
          </cell>
          <cell r="B472">
            <v>34</v>
          </cell>
          <cell r="C472">
            <v>37561</v>
          </cell>
          <cell r="D472">
            <v>37561</v>
          </cell>
          <cell r="E472">
            <v>5513</v>
          </cell>
          <cell r="F472">
            <v>2238.2800000000002</v>
          </cell>
          <cell r="G472">
            <v>0</v>
          </cell>
          <cell r="H472">
            <v>75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2348.2800000000002</v>
          </cell>
          <cell r="W472">
            <v>2313.2800000000002</v>
          </cell>
        </row>
        <row r="473">
          <cell r="A473" t="str">
            <v>Hartford Bakery</v>
          </cell>
          <cell r="B473">
            <v>34</v>
          </cell>
          <cell r="C473">
            <v>37591</v>
          </cell>
          <cell r="D473">
            <v>37591</v>
          </cell>
          <cell r="E473">
            <v>5768</v>
          </cell>
          <cell r="F473">
            <v>2341.81</v>
          </cell>
          <cell r="G473">
            <v>0</v>
          </cell>
          <cell r="H473">
            <v>75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2451.81</v>
          </cell>
          <cell r="W473">
            <v>2416.81</v>
          </cell>
        </row>
        <row r="474">
          <cell r="A474" t="str">
            <v>Indiana Tube Corporation</v>
          </cell>
          <cell r="B474">
            <v>36</v>
          </cell>
          <cell r="C474">
            <v>37257</v>
          </cell>
          <cell r="D474">
            <v>37257</v>
          </cell>
          <cell r="E474">
            <v>6000</v>
          </cell>
          <cell r="F474">
            <v>2436</v>
          </cell>
          <cell r="G474">
            <v>0</v>
          </cell>
          <cell r="H474">
            <v>75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6000</v>
          </cell>
          <cell r="O474">
            <v>18</v>
          </cell>
          <cell r="P474">
            <v>0</v>
          </cell>
          <cell r="Q474">
            <v>35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2564</v>
          </cell>
          <cell r="W474">
            <v>2529</v>
          </cell>
        </row>
        <row r="475">
          <cell r="A475" t="str">
            <v>Indiana Tube Corporation</v>
          </cell>
          <cell r="B475">
            <v>36</v>
          </cell>
          <cell r="C475">
            <v>37288</v>
          </cell>
          <cell r="D475">
            <v>37288</v>
          </cell>
          <cell r="E475">
            <v>4500</v>
          </cell>
          <cell r="F475">
            <v>1827</v>
          </cell>
          <cell r="G475">
            <v>0</v>
          </cell>
          <cell r="H475">
            <v>75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4500</v>
          </cell>
          <cell r="O475">
            <v>-4.5</v>
          </cell>
          <cell r="P475">
            <v>0</v>
          </cell>
          <cell r="Q475">
            <v>35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1932.5</v>
          </cell>
          <cell r="W475">
            <v>1897.5</v>
          </cell>
        </row>
        <row r="476">
          <cell r="A476" t="str">
            <v>Indiana Tube Corporation</v>
          </cell>
          <cell r="B476">
            <v>36</v>
          </cell>
          <cell r="C476">
            <v>37316</v>
          </cell>
          <cell r="D476">
            <v>37316</v>
          </cell>
          <cell r="E476">
            <v>4185</v>
          </cell>
          <cell r="F476">
            <v>1699.11</v>
          </cell>
          <cell r="G476">
            <v>0</v>
          </cell>
          <cell r="H476">
            <v>75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4185</v>
          </cell>
          <cell r="O476">
            <v>-4.18</v>
          </cell>
          <cell r="P476">
            <v>0</v>
          </cell>
          <cell r="Q476">
            <v>35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1804.93</v>
          </cell>
          <cell r="W476">
            <v>1769.93</v>
          </cell>
        </row>
        <row r="477">
          <cell r="A477" t="str">
            <v>Indiana Tube Corporation</v>
          </cell>
          <cell r="B477">
            <v>36</v>
          </cell>
          <cell r="C477">
            <v>37347</v>
          </cell>
          <cell r="D477">
            <v>37347</v>
          </cell>
          <cell r="E477">
            <v>2180</v>
          </cell>
          <cell r="F477">
            <v>885.08</v>
          </cell>
          <cell r="G477">
            <v>0</v>
          </cell>
          <cell r="H477">
            <v>75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2180</v>
          </cell>
          <cell r="O477">
            <v>-2.1800000000000002</v>
          </cell>
          <cell r="P477">
            <v>0</v>
          </cell>
          <cell r="Q477">
            <v>35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992.9</v>
          </cell>
          <cell r="W477">
            <v>957.9</v>
          </cell>
        </row>
        <row r="478">
          <cell r="A478" t="str">
            <v>Indiana Tube Corporation</v>
          </cell>
          <cell r="B478">
            <v>36</v>
          </cell>
          <cell r="C478">
            <v>37377</v>
          </cell>
          <cell r="D478">
            <v>37377</v>
          </cell>
          <cell r="E478">
            <v>1856</v>
          </cell>
          <cell r="F478">
            <v>753.54</v>
          </cell>
          <cell r="G478">
            <v>0</v>
          </cell>
          <cell r="H478">
            <v>75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863.54</v>
          </cell>
          <cell r="W478">
            <v>828.54</v>
          </cell>
        </row>
        <row r="479">
          <cell r="A479" t="str">
            <v>Indiana Tube Corporation</v>
          </cell>
          <cell r="B479">
            <v>36</v>
          </cell>
          <cell r="C479">
            <v>37408</v>
          </cell>
          <cell r="D479">
            <v>37408</v>
          </cell>
          <cell r="E479">
            <v>0</v>
          </cell>
          <cell r="F479">
            <v>0</v>
          </cell>
          <cell r="G479">
            <v>0</v>
          </cell>
          <cell r="H479">
            <v>75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35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110</v>
          </cell>
          <cell r="W479">
            <v>75</v>
          </cell>
        </row>
        <row r="480">
          <cell r="A480" t="str">
            <v>Indiana Tube Corporation</v>
          </cell>
          <cell r="B480">
            <v>36</v>
          </cell>
          <cell r="C480">
            <v>37438</v>
          </cell>
          <cell r="D480">
            <v>37438</v>
          </cell>
          <cell r="E480">
            <v>0</v>
          </cell>
          <cell r="F480">
            <v>0</v>
          </cell>
          <cell r="G480">
            <v>0</v>
          </cell>
          <cell r="H480">
            <v>75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110</v>
          </cell>
          <cell r="W480">
            <v>75</v>
          </cell>
        </row>
        <row r="481">
          <cell r="A481" t="str">
            <v>Indiana Tube Corporation</v>
          </cell>
          <cell r="B481">
            <v>36</v>
          </cell>
          <cell r="C481">
            <v>37469</v>
          </cell>
          <cell r="D481">
            <v>37469</v>
          </cell>
          <cell r="E481">
            <v>0</v>
          </cell>
          <cell r="F481">
            <v>0</v>
          </cell>
          <cell r="G481">
            <v>0</v>
          </cell>
          <cell r="H481">
            <v>75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35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110</v>
          </cell>
          <cell r="W481">
            <v>75</v>
          </cell>
        </row>
        <row r="482">
          <cell r="A482" t="str">
            <v>Indiana Tube Corporation</v>
          </cell>
          <cell r="B482">
            <v>36</v>
          </cell>
          <cell r="C482">
            <v>37500</v>
          </cell>
          <cell r="D482">
            <v>37500</v>
          </cell>
          <cell r="E482">
            <v>500</v>
          </cell>
          <cell r="F482">
            <v>203</v>
          </cell>
          <cell r="G482">
            <v>0</v>
          </cell>
          <cell r="H482">
            <v>75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35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313</v>
          </cell>
          <cell r="W482">
            <v>278</v>
          </cell>
        </row>
        <row r="483">
          <cell r="A483" t="str">
            <v>Indiana Tube Corporation</v>
          </cell>
          <cell r="B483">
            <v>36</v>
          </cell>
          <cell r="C483">
            <v>37530</v>
          </cell>
          <cell r="D483">
            <v>37530</v>
          </cell>
          <cell r="E483">
            <v>3066</v>
          </cell>
          <cell r="F483">
            <v>1244.8</v>
          </cell>
          <cell r="G483">
            <v>0</v>
          </cell>
          <cell r="H483">
            <v>75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35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1354.8</v>
          </cell>
          <cell r="W483">
            <v>1319.8</v>
          </cell>
        </row>
        <row r="484">
          <cell r="A484" t="str">
            <v>Indiana Tube Corporation</v>
          </cell>
          <cell r="B484">
            <v>36</v>
          </cell>
          <cell r="C484">
            <v>37561</v>
          </cell>
          <cell r="D484">
            <v>37561</v>
          </cell>
          <cell r="E484">
            <v>4360</v>
          </cell>
          <cell r="F484">
            <v>1770.16</v>
          </cell>
          <cell r="G484">
            <v>0</v>
          </cell>
          <cell r="H484">
            <v>75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35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1880.16</v>
          </cell>
          <cell r="W484">
            <v>1845.16</v>
          </cell>
        </row>
        <row r="485">
          <cell r="A485" t="str">
            <v>Indiana Tube Corporation</v>
          </cell>
          <cell r="B485">
            <v>36</v>
          </cell>
          <cell r="C485">
            <v>37591</v>
          </cell>
          <cell r="D485">
            <v>37591</v>
          </cell>
          <cell r="E485">
            <v>4121</v>
          </cell>
          <cell r="F485">
            <v>1673.13</v>
          </cell>
          <cell r="G485">
            <v>0</v>
          </cell>
          <cell r="H485">
            <v>75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35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1783.13</v>
          </cell>
          <cell r="W485">
            <v>1748.13</v>
          </cell>
        </row>
        <row r="486">
          <cell r="A486" t="str">
            <v>BWX Technologies, Inc.</v>
          </cell>
          <cell r="B486">
            <v>37</v>
          </cell>
          <cell r="C486">
            <v>37257</v>
          </cell>
          <cell r="D486">
            <v>37257</v>
          </cell>
          <cell r="E486">
            <v>6100</v>
          </cell>
          <cell r="F486">
            <v>2476.6</v>
          </cell>
          <cell r="G486">
            <v>0</v>
          </cell>
          <cell r="H486">
            <v>75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6100</v>
          </cell>
          <cell r="O486">
            <v>18.3</v>
          </cell>
          <cell r="P486">
            <v>0</v>
          </cell>
          <cell r="Q486">
            <v>35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2604.9</v>
          </cell>
          <cell r="W486">
            <v>2569.9</v>
          </cell>
        </row>
        <row r="487">
          <cell r="A487" t="str">
            <v>BWX Technologies, Inc.</v>
          </cell>
          <cell r="B487">
            <v>37</v>
          </cell>
          <cell r="C487">
            <v>37288</v>
          </cell>
          <cell r="D487">
            <v>37288</v>
          </cell>
          <cell r="E487">
            <v>6185</v>
          </cell>
          <cell r="F487">
            <v>2511.11</v>
          </cell>
          <cell r="G487">
            <v>0</v>
          </cell>
          <cell r="H487">
            <v>75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6185</v>
          </cell>
          <cell r="O487">
            <v>-6.18</v>
          </cell>
          <cell r="P487">
            <v>0</v>
          </cell>
          <cell r="Q487">
            <v>35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2614.9299999999998</v>
          </cell>
          <cell r="W487">
            <v>2579.9299999999998</v>
          </cell>
        </row>
        <row r="488">
          <cell r="A488" t="str">
            <v>BWX Technologies, Inc.</v>
          </cell>
          <cell r="B488">
            <v>37</v>
          </cell>
          <cell r="C488">
            <v>37316</v>
          </cell>
          <cell r="D488">
            <v>37316</v>
          </cell>
          <cell r="E488">
            <v>5266</v>
          </cell>
          <cell r="F488">
            <v>2138</v>
          </cell>
          <cell r="G488">
            <v>0</v>
          </cell>
          <cell r="H488">
            <v>75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5266</v>
          </cell>
          <cell r="O488">
            <v>-5.27</v>
          </cell>
          <cell r="P488">
            <v>0</v>
          </cell>
          <cell r="Q488">
            <v>35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2242.73</v>
          </cell>
          <cell r="W488">
            <v>2207.73</v>
          </cell>
        </row>
        <row r="489">
          <cell r="A489" t="str">
            <v>BWX Technologies, Inc.</v>
          </cell>
          <cell r="B489">
            <v>37</v>
          </cell>
          <cell r="C489">
            <v>37347</v>
          </cell>
          <cell r="D489">
            <v>37347</v>
          </cell>
          <cell r="E489">
            <v>2152</v>
          </cell>
          <cell r="F489">
            <v>873.71</v>
          </cell>
          <cell r="G489">
            <v>0</v>
          </cell>
          <cell r="H489">
            <v>75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2152</v>
          </cell>
          <cell r="O489">
            <v>-2.15</v>
          </cell>
          <cell r="P489">
            <v>0</v>
          </cell>
          <cell r="Q489">
            <v>35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981.56</v>
          </cell>
          <cell r="W489">
            <v>946.56</v>
          </cell>
        </row>
        <row r="490">
          <cell r="A490" t="str">
            <v>BWX Technologies, Inc.</v>
          </cell>
          <cell r="B490">
            <v>37</v>
          </cell>
          <cell r="C490">
            <v>37377</v>
          </cell>
          <cell r="D490">
            <v>37377</v>
          </cell>
          <cell r="E490">
            <v>1025</v>
          </cell>
          <cell r="F490">
            <v>416.15</v>
          </cell>
          <cell r="G490">
            <v>0</v>
          </cell>
          <cell r="H490">
            <v>75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526.15</v>
          </cell>
          <cell r="W490">
            <v>491.15</v>
          </cell>
        </row>
        <row r="491">
          <cell r="A491" t="str">
            <v>BWX Technologies, Inc.</v>
          </cell>
          <cell r="B491">
            <v>37</v>
          </cell>
          <cell r="C491">
            <v>37408</v>
          </cell>
          <cell r="D491">
            <v>37408</v>
          </cell>
          <cell r="E491">
            <v>410</v>
          </cell>
          <cell r="F491">
            <v>166.46</v>
          </cell>
          <cell r="G491">
            <v>0</v>
          </cell>
          <cell r="H491">
            <v>75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35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276.45999999999998</v>
          </cell>
          <cell r="W491">
            <v>241.46</v>
          </cell>
        </row>
        <row r="492">
          <cell r="A492" t="str">
            <v>BWX Technologies, Inc.</v>
          </cell>
          <cell r="B492">
            <v>37</v>
          </cell>
          <cell r="C492">
            <v>37438</v>
          </cell>
          <cell r="D492">
            <v>37438</v>
          </cell>
          <cell r="E492">
            <v>1080</v>
          </cell>
          <cell r="F492">
            <v>438.48</v>
          </cell>
          <cell r="G492">
            <v>0</v>
          </cell>
          <cell r="H492">
            <v>75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35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548.48</v>
          </cell>
          <cell r="W492">
            <v>513.48</v>
          </cell>
        </row>
        <row r="493">
          <cell r="A493" t="str">
            <v>BWX Technologies, Inc.</v>
          </cell>
          <cell r="B493">
            <v>37</v>
          </cell>
          <cell r="C493">
            <v>37469</v>
          </cell>
          <cell r="D493">
            <v>37469</v>
          </cell>
          <cell r="E493">
            <v>653</v>
          </cell>
          <cell r="F493">
            <v>265.12</v>
          </cell>
          <cell r="G493">
            <v>0</v>
          </cell>
          <cell r="H493">
            <v>75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35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375.12</v>
          </cell>
          <cell r="W493">
            <v>340.12</v>
          </cell>
        </row>
        <row r="494">
          <cell r="A494" t="str">
            <v>BWX Technologies, Inc.</v>
          </cell>
          <cell r="B494">
            <v>37</v>
          </cell>
          <cell r="C494">
            <v>37500</v>
          </cell>
          <cell r="D494">
            <v>37500</v>
          </cell>
          <cell r="E494">
            <v>990</v>
          </cell>
          <cell r="F494">
            <v>401.94</v>
          </cell>
          <cell r="G494">
            <v>0</v>
          </cell>
          <cell r="H494">
            <v>75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35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511.94</v>
          </cell>
          <cell r="W494">
            <v>476.94</v>
          </cell>
        </row>
        <row r="495">
          <cell r="A495" t="str">
            <v>BWX Technologies, Inc.</v>
          </cell>
          <cell r="B495">
            <v>37</v>
          </cell>
          <cell r="C495">
            <v>37530</v>
          </cell>
          <cell r="D495">
            <v>37530</v>
          </cell>
          <cell r="E495">
            <v>1642</v>
          </cell>
          <cell r="F495">
            <v>666.65</v>
          </cell>
          <cell r="G495">
            <v>0</v>
          </cell>
          <cell r="H495">
            <v>75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35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776.65</v>
          </cell>
          <cell r="W495">
            <v>741.65</v>
          </cell>
        </row>
        <row r="496">
          <cell r="A496" t="str">
            <v>BWX Technologies, Inc.</v>
          </cell>
          <cell r="B496">
            <v>37</v>
          </cell>
          <cell r="C496">
            <v>37561</v>
          </cell>
          <cell r="D496">
            <v>37561</v>
          </cell>
          <cell r="E496">
            <v>4638</v>
          </cell>
          <cell r="F496">
            <v>1883.03</v>
          </cell>
          <cell r="G496">
            <v>0</v>
          </cell>
          <cell r="H496">
            <v>75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1993.03</v>
          </cell>
          <cell r="W496">
            <v>1958.03</v>
          </cell>
        </row>
        <row r="497">
          <cell r="A497" t="str">
            <v>BWX Technologies, Inc.</v>
          </cell>
          <cell r="B497">
            <v>37</v>
          </cell>
          <cell r="C497">
            <v>37591</v>
          </cell>
          <cell r="D497">
            <v>37591</v>
          </cell>
          <cell r="E497">
            <v>7619</v>
          </cell>
          <cell r="F497">
            <v>3093.31</v>
          </cell>
          <cell r="G497">
            <v>0</v>
          </cell>
          <cell r="H497">
            <v>75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3203.31</v>
          </cell>
          <cell r="W497">
            <v>3168.31</v>
          </cell>
        </row>
        <row r="498">
          <cell r="A498" t="str">
            <v>Hoosier Magnetics</v>
          </cell>
          <cell r="B498">
            <v>39</v>
          </cell>
          <cell r="C498">
            <v>37257</v>
          </cell>
          <cell r="D498">
            <v>37257</v>
          </cell>
          <cell r="E498">
            <v>3000</v>
          </cell>
          <cell r="F498">
            <v>1218</v>
          </cell>
          <cell r="G498">
            <v>0</v>
          </cell>
          <cell r="H498">
            <v>75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-78</v>
          </cell>
          <cell r="N498">
            <v>3000</v>
          </cell>
          <cell r="O498">
            <v>9</v>
          </cell>
          <cell r="P498">
            <v>0</v>
          </cell>
          <cell r="Q498">
            <v>35</v>
          </cell>
          <cell r="R498">
            <v>1.75</v>
          </cell>
          <cell r="S498">
            <v>0</v>
          </cell>
          <cell r="T498">
            <v>0</v>
          </cell>
          <cell r="U498">
            <v>0</v>
          </cell>
          <cell r="V498">
            <v>1260.75</v>
          </cell>
          <cell r="W498">
            <v>1224</v>
          </cell>
        </row>
        <row r="499">
          <cell r="A499" t="str">
            <v>Hoosier Magnetics</v>
          </cell>
          <cell r="B499">
            <v>39</v>
          </cell>
          <cell r="C499">
            <v>37288</v>
          </cell>
          <cell r="D499">
            <v>37288</v>
          </cell>
          <cell r="E499">
            <v>2516</v>
          </cell>
          <cell r="F499">
            <v>1021.5</v>
          </cell>
          <cell r="G499">
            <v>0</v>
          </cell>
          <cell r="H499">
            <v>75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10.06</v>
          </cell>
          <cell r="N499">
            <v>2516</v>
          </cell>
          <cell r="O499">
            <v>-2.52</v>
          </cell>
          <cell r="P499">
            <v>0</v>
          </cell>
          <cell r="Q499">
            <v>35</v>
          </cell>
          <cell r="R499">
            <v>1.75</v>
          </cell>
          <cell r="S499">
            <v>0</v>
          </cell>
          <cell r="T499">
            <v>0</v>
          </cell>
          <cell r="U499">
            <v>0</v>
          </cell>
          <cell r="V499">
            <v>1140.79</v>
          </cell>
          <cell r="W499">
            <v>1104.04</v>
          </cell>
        </row>
        <row r="500">
          <cell r="A500" t="str">
            <v>Hoosier Magnetics</v>
          </cell>
          <cell r="B500">
            <v>39</v>
          </cell>
          <cell r="C500">
            <v>37316</v>
          </cell>
          <cell r="D500">
            <v>37316</v>
          </cell>
          <cell r="E500">
            <v>2255</v>
          </cell>
          <cell r="F500">
            <v>915.53</v>
          </cell>
          <cell r="G500">
            <v>0</v>
          </cell>
          <cell r="H500">
            <v>75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9.02</v>
          </cell>
          <cell r="N500">
            <v>2255</v>
          </cell>
          <cell r="O500">
            <v>-2.25</v>
          </cell>
          <cell r="P500">
            <v>0</v>
          </cell>
          <cell r="Q500">
            <v>35</v>
          </cell>
          <cell r="R500">
            <v>1.75</v>
          </cell>
          <cell r="S500">
            <v>0</v>
          </cell>
          <cell r="T500">
            <v>0</v>
          </cell>
          <cell r="U500">
            <v>0</v>
          </cell>
          <cell r="V500">
            <v>1034.05</v>
          </cell>
          <cell r="W500">
            <v>997.3</v>
          </cell>
        </row>
        <row r="501">
          <cell r="A501" t="str">
            <v>Hoosier Magnetics</v>
          </cell>
          <cell r="B501">
            <v>39</v>
          </cell>
          <cell r="C501">
            <v>37347</v>
          </cell>
          <cell r="D501">
            <v>37347</v>
          </cell>
          <cell r="E501">
            <v>1600</v>
          </cell>
          <cell r="F501">
            <v>649.6</v>
          </cell>
          <cell r="G501">
            <v>0</v>
          </cell>
          <cell r="H501">
            <v>75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6.4</v>
          </cell>
          <cell r="N501">
            <v>1600</v>
          </cell>
          <cell r="O501">
            <v>-1.6</v>
          </cell>
          <cell r="P501">
            <v>0</v>
          </cell>
          <cell r="Q501">
            <v>35</v>
          </cell>
          <cell r="R501">
            <v>1.75</v>
          </cell>
          <cell r="S501">
            <v>0</v>
          </cell>
          <cell r="T501">
            <v>0</v>
          </cell>
          <cell r="U501">
            <v>0</v>
          </cell>
          <cell r="V501">
            <v>766.15</v>
          </cell>
          <cell r="W501">
            <v>729.4</v>
          </cell>
        </row>
        <row r="502">
          <cell r="A502" t="str">
            <v>Hoosier Magnetics</v>
          </cell>
          <cell r="B502">
            <v>39</v>
          </cell>
          <cell r="C502">
            <v>37377</v>
          </cell>
          <cell r="D502">
            <v>37377</v>
          </cell>
          <cell r="E502">
            <v>1500</v>
          </cell>
          <cell r="F502">
            <v>609</v>
          </cell>
          <cell r="G502">
            <v>0</v>
          </cell>
          <cell r="H502">
            <v>75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35</v>
          </cell>
          <cell r="R502">
            <v>1.75</v>
          </cell>
          <cell r="S502">
            <v>0</v>
          </cell>
          <cell r="T502">
            <v>0</v>
          </cell>
          <cell r="U502">
            <v>0</v>
          </cell>
          <cell r="V502">
            <v>720.75</v>
          </cell>
          <cell r="W502">
            <v>684</v>
          </cell>
        </row>
        <row r="503">
          <cell r="A503" t="str">
            <v>Hoosier Magnetics</v>
          </cell>
          <cell r="B503">
            <v>39</v>
          </cell>
          <cell r="C503">
            <v>37408</v>
          </cell>
          <cell r="D503">
            <v>37408</v>
          </cell>
          <cell r="E503">
            <v>1725</v>
          </cell>
          <cell r="F503">
            <v>700.35</v>
          </cell>
          <cell r="G503">
            <v>0</v>
          </cell>
          <cell r="H503">
            <v>75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35</v>
          </cell>
          <cell r="R503">
            <v>1.75</v>
          </cell>
          <cell r="S503">
            <v>0</v>
          </cell>
          <cell r="T503">
            <v>0</v>
          </cell>
          <cell r="U503">
            <v>0</v>
          </cell>
          <cell r="V503">
            <v>812.1</v>
          </cell>
          <cell r="W503">
            <v>775.35</v>
          </cell>
        </row>
        <row r="504">
          <cell r="A504" t="str">
            <v>Hoosier Magnetics</v>
          </cell>
          <cell r="B504">
            <v>39</v>
          </cell>
          <cell r="C504">
            <v>37438</v>
          </cell>
          <cell r="D504">
            <v>37438</v>
          </cell>
          <cell r="E504">
            <v>1840</v>
          </cell>
          <cell r="F504">
            <v>747.04</v>
          </cell>
          <cell r="G504">
            <v>0</v>
          </cell>
          <cell r="H504">
            <v>75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35</v>
          </cell>
          <cell r="R504">
            <v>1.75</v>
          </cell>
          <cell r="S504">
            <v>0</v>
          </cell>
          <cell r="T504">
            <v>0</v>
          </cell>
          <cell r="U504">
            <v>0</v>
          </cell>
          <cell r="V504">
            <v>858.79</v>
          </cell>
          <cell r="W504">
            <v>822.04</v>
          </cell>
        </row>
        <row r="505">
          <cell r="A505" t="str">
            <v>Hoosier Magnetics</v>
          </cell>
          <cell r="B505">
            <v>39</v>
          </cell>
          <cell r="C505">
            <v>37469</v>
          </cell>
          <cell r="D505">
            <v>37469</v>
          </cell>
          <cell r="E505">
            <v>1940</v>
          </cell>
          <cell r="F505">
            <v>787.64</v>
          </cell>
          <cell r="G505">
            <v>0</v>
          </cell>
          <cell r="H505">
            <v>75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35</v>
          </cell>
          <cell r="R505">
            <v>1.75</v>
          </cell>
          <cell r="S505">
            <v>0</v>
          </cell>
          <cell r="T505">
            <v>0</v>
          </cell>
          <cell r="U505">
            <v>0</v>
          </cell>
          <cell r="V505">
            <v>899.39</v>
          </cell>
          <cell r="W505">
            <v>862.64</v>
          </cell>
        </row>
        <row r="506">
          <cell r="A506" t="str">
            <v>Hoosier Magnetics</v>
          </cell>
          <cell r="B506">
            <v>39</v>
          </cell>
          <cell r="C506">
            <v>37500</v>
          </cell>
          <cell r="D506">
            <v>37500</v>
          </cell>
          <cell r="E506">
            <v>1510</v>
          </cell>
          <cell r="F506">
            <v>613.05999999999995</v>
          </cell>
          <cell r="G506">
            <v>0</v>
          </cell>
          <cell r="H506">
            <v>75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35</v>
          </cell>
          <cell r="R506">
            <v>1.75</v>
          </cell>
          <cell r="S506">
            <v>0</v>
          </cell>
          <cell r="T506">
            <v>0</v>
          </cell>
          <cell r="U506">
            <v>0</v>
          </cell>
          <cell r="V506">
            <v>724.81</v>
          </cell>
          <cell r="W506">
            <v>688.06</v>
          </cell>
        </row>
        <row r="507">
          <cell r="A507" t="str">
            <v>Hoosier Magnetics</v>
          </cell>
          <cell r="B507">
            <v>39</v>
          </cell>
          <cell r="C507">
            <v>37530</v>
          </cell>
          <cell r="D507">
            <v>37530</v>
          </cell>
          <cell r="E507">
            <v>2370</v>
          </cell>
          <cell r="F507">
            <v>962.22</v>
          </cell>
          <cell r="G507">
            <v>0</v>
          </cell>
          <cell r="H507">
            <v>75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35</v>
          </cell>
          <cell r="R507">
            <v>1.75</v>
          </cell>
          <cell r="S507">
            <v>0</v>
          </cell>
          <cell r="T507">
            <v>0</v>
          </cell>
          <cell r="U507">
            <v>0</v>
          </cell>
          <cell r="V507">
            <v>1073.97</v>
          </cell>
          <cell r="W507">
            <v>1037.22</v>
          </cell>
        </row>
        <row r="508">
          <cell r="A508" t="str">
            <v>Hoosier Magnetics</v>
          </cell>
          <cell r="B508">
            <v>39</v>
          </cell>
          <cell r="C508">
            <v>37561</v>
          </cell>
          <cell r="D508">
            <v>37561</v>
          </cell>
          <cell r="E508">
            <v>1500</v>
          </cell>
          <cell r="F508">
            <v>609</v>
          </cell>
          <cell r="G508">
            <v>0</v>
          </cell>
          <cell r="H508">
            <v>75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35</v>
          </cell>
          <cell r="R508">
            <v>1.75</v>
          </cell>
          <cell r="S508">
            <v>0</v>
          </cell>
          <cell r="T508">
            <v>0</v>
          </cell>
          <cell r="U508">
            <v>0</v>
          </cell>
          <cell r="V508">
            <v>720.75</v>
          </cell>
          <cell r="W508">
            <v>684</v>
          </cell>
        </row>
        <row r="509">
          <cell r="A509" t="str">
            <v>Hoosier Magnetics</v>
          </cell>
          <cell r="B509">
            <v>39</v>
          </cell>
          <cell r="C509">
            <v>37591</v>
          </cell>
          <cell r="D509">
            <v>37591</v>
          </cell>
          <cell r="E509">
            <v>1661</v>
          </cell>
          <cell r="F509">
            <v>674.37</v>
          </cell>
          <cell r="G509">
            <v>0</v>
          </cell>
          <cell r="H509">
            <v>75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35</v>
          </cell>
          <cell r="R509">
            <v>2.1</v>
          </cell>
          <cell r="S509">
            <v>0</v>
          </cell>
          <cell r="T509">
            <v>0</v>
          </cell>
          <cell r="U509">
            <v>0</v>
          </cell>
          <cell r="V509">
            <v>786.47</v>
          </cell>
          <cell r="W509">
            <v>749.37</v>
          </cell>
        </row>
        <row r="510">
          <cell r="A510" t="str">
            <v>Consolidated Grain &amp; Barge - Soybean Plant</v>
          </cell>
          <cell r="B510">
            <v>40</v>
          </cell>
          <cell r="C510">
            <v>37257</v>
          </cell>
          <cell r="D510">
            <v>37257</v>
          </cell>
          <cell r="E510">
            <v>51772</v>
          </cell>
          <cell r="F510">
            <v>21019.43</v>
          </cell>
          <cell r="G510">
            <v>0</v>
          </cell>
          <cell r="H510">
            <v>75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51772</v>
          </cell>
          <cell r="O510">
            <v>155.32</v>
          </cell>
          <cell r="P510">
            <v>0</v>
          </cell>
          <cell r="Q510">
            <v>35</v>
          </cell>
          <cell r="R510">
            <v>1.75</v>
          </cell>
          <cell r="S510">
            <v>0</v>
          </cell>
          <cell r="T510">
            <v>0</v>
          </cell>
          <cell r="U510">
            <v>0</v>
          </cell>
          <cell r="V510">
            <v>21286.5</v>
          </cell>
          <cell r="W510">
            <v>21249.75</v>
          </cell>
        </row>
        <row r="511">
          <cell r="A511" t="str">
            <v>Consolidated Grain &amp; Barge - Soybean Plant</v>
          </cell>
          <cell r="B511">
            <v>40</v>
          </cell>
          <cell r="C511">
            <v>37288</v>
          </cell>
          <cell r="D511">
            <v>37288</v>
          </cell>
          <cell r="E511">
            <v>49857</v>
          </cell>
          <cell r="F511">
            <v>20241.939999999999</v>
          </cell>
          <cell r="G511">
            <v>0</v>
          </cell>
          <cell r="H511">
            <v>75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49857</v>
          </cell>
          <cell r="O511">
            <v>-49.86</v>
          </cell>
          <cell r="P511">
            <v>0</v>
          </cell>
          <cell r="Q511">
            <v>35</v>
          </cell>
          <cell r="R511">
            <v>1.75</v>
          </cell>
          <cell r="S511">
            <v>0</v>
          </cell>
          <cell r="T511">
            <v>0</v>
          </cell>
          <cell r="U511">
            <v>0</v>
          </cell>
          <cell r="V511">
            <v>20303.830000000002</v>
          </cell>
          <cell r="W511">
            <v>20267.080000000002</v>
          </cell>
        </row>
        <row r="512">
          <cell r="A512" t="str">
            <v>Consolidated Grain &amp; Barge - Soybean Plant</v>
          </cell>
          <cell r="B512">
            <v>40</v>
          </cell>
          <cell r="C512">
            <v>37316</v>
          </cell>
          <cell r="D512">
            <v>37316</v>
          </cell>
          <cell r="E512">
            <v>51407</v>
          </cell>
          <cell r="F512">
            <v>20871.240000000002</v>
          </cell>
          <cell r="G512">
            <v>0</v>
          </cell>
          <cell r="H512">
            <v>75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51407</v>
          </cell>
          <cell r="O512">
            <v>-51.41</v>
          </cell>
          <cell r="P512">
            <v>0</v>
          </cell>
          <cell r="Q512">
            <v>35</v>
          </cell>
          <cell r="R512">
            <v>1.75</v>
          </cell>
          <cell r="S512">
            <v>0</v>
          </cell>
          <cell r="T512">
            <v>0</v>
          </cell>
          <cell r="U512">
            <v>0</v>
          </cell>
          <cell r="V512">
            <v>20931.580000000002</v>
          </cell>
          <cell r="W512">
            <v>20894.830000000002</v>
          </cell>
        </row>
        <row r="513">
          <cell r="A513" t="str">
            <v>Consolidated Grain &amp; Barge - Soybean Plant</v>
          </cell>
          <cell r="B513">
            <v>40</v>
          </cell>
          <cell r="C513">
            <v>37347</v>
          </cell>
          <cell r="D513">
            <v>37347</v>
          </cell>
          <cell r="E513">
            <v>48666</v>
          </cell>
          <cell r="F513">
            <v>19758.400000000001</v>
          </cell>
          <cell r="G513">
            <v>0</v>
          </cell>
          <cell r="H513">
            <v>75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48666</v>
          </cell>
          <cell r="O513">
            <v>-48.67</v>
          </cell>
          <cell r="P513">
            <v>0</v>
          </cell>
          <cell r="Q513">
            <v>35</v>
          </cell>
          <cell r="R513">
            <v>1.75</v>
          </cell>
          <cell r="S513">
            <v>0</v>
          </cell>
          <cell r="T513">
            <v>0</v>
          </cell>
          <cell r="U513">
            <v>0</v>
          </cell>
          <cell r="V513">
            <v>19821.48</v>
          </cell>
          <cell r="W513">
            <v>19784.73</v>
          </cell>
        </row>
        <row r="514">
          <cell r="A514" t="str">
            <v>Consolidated Grain &amp; Barge - Soybean Plant</v>
          </cell>
          <cell r="B514">
            <v>40</v>
          </cell>
          <cell r="C514">
            <v>37377</v>
          </cell>
          <cell r="D514">
            <v>37377</v>
          </cell>
          <cell r="E514">
            <v>47680</v>
          </cell>
          <cell r="F514">
            <v>19358.080000000002</v>
          </cell>
          <cell r="G514">
            <v>0</v>
          </cell>
          <cell r="H514">
            <v>75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35</v>
          </cell>
          <cell r="R514">
            <v>1.75</v>
          </cell>
          <cell r="S514">
            <v>0</v>
          </cell>
          <cell r="T514">
            <v>0</v>
          </cell>
          <cell r="U514">
            <v>0</v>
          </cell>
          <cell r="V514">
            <v>19469.830000000002</v>
          </cell>
          <cell r="W514">
            <v>19433.080000000002</v>
          </cell>
        </row>
        <row r="515">
          <cell r="A515" t="str">
            <v>Consolidated Grain &amp; Barge - Soybean Plant</v>
          </cell>
          <cell r="B515">
            <v>40</v>
          </cell>
          <cell r="C515">
            <v>37408</v>
          </cell>
          <cell r="D515">
            <v>37408</v>
          </cell>
          <cell r="E515">
            <v>44943</v>
          </cell>
          <cell r="F515">
            <v>18246.86</v>
          </cell>
          <cell r="G515">
            <v>0</v>
          </cell>
          <cell r="H515">
            <v>75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35</v>
          </cell>
          <cell r="R515">
            <v>1.75</v>
          </cell>
          <cell r="S515">
            <v>0</v>
          </cell>
          <cell r="T515">
            <v>0</v>
          </cell>
          <cell r="U515">
            <v>0</v>
          </cell>
          <cell r="V515">
            <v>18358.61</v>
          </cell>
          <cell r="W515">
            <v>18321.86</v>
          </cell>
        </row>
        <row r="516">
          <cell r="A516" t="str">
            <v>Consolidated Grain &amp; Barge - Soybean Plant</v>
          </cell>
          <cell r="B516">
            <v>40</v>
          </cell>
          <cell r="C516">
            <v>37438</v>
          </cell>
          <cell r="D516">
            <v>37438</v>
          </cell>
          <cell r="E516">
            <v>37310</v>
          </cell>
          <cell r="F516">
            <v>15147.86</v>
          </cell>
          <cell r="G516">
            <v>0</v>
          </cell>
          <cell r="H516">
            <v>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35</v>
          </cell>
          <cell r="R516">
            <v>1.75</v>
          </cell>
          <cell r="S516">
            <v>0</v>
          </cell>
          <cell r="T516">
            <v>0</v>
          </cell>
          <cell r="U516">
            <v>0</v>
          </cell>
          <cell r="V516">
            <v>15259.61</v>
          </cell>
          <cell r="W516">
            <v>15222.86</v>
          </cell>
        </row>
        <row r="517">
          <cell r="A517" t="str">
            <v>Consolidated Grain &amp; Barge - Soybean Plant</v>
          </cell>
          <cell r="B517">
            <v>40</v>
          </cell>
          <cell r="C517">
            <v>37469</v>
          </cell>
          <cell r="D517">
            <v>37469</v>
          </cell>
          <cell r="E517">
            <v>35000</v>
          </cell>
          <cell r="F517">
            <v>14210</v>
          </cell>
          <cell r="G517">
            <v>0</v>
          </cell>
          <cell r="H517">
            <v>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35</v>
          </cell>
          <cell r="R517">
            <v>1.75</v>
          </cell>
          <cell r="S517">
            <v>0</v>
          </cell>
          <cell r="T517">
            <v>0</v>
          </cell>
          <cell r="U517">
            <v>0</v>
          </cell>
          <cell r="V517">
            <v>14321.75</v>
          </cell>
          <cell r="W517">
            <v>14285</v>
          </cell>
        </row>
        <row r="518">
          <cell r="A518" t="str">
            <v>Consolidated Grain &amp; Barge - Soybean Plant</v>
          </cell>
          <cell r="B518">
            <v>40</v>
          </cell>
          <cell r="C518">
            <v>37500</v>
          </cell>
          <cell r="D518">
            <v>37500</v>
          </cell>
          <cell r="E518">
            <v>35010</v>
          </cell>
          <cell r="F518">
            <v>14214.06</v>
          </cell>
          <cell r="G518">
            <v>0</v>
          </cell>
          <cell r="H518">
            <v>75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35</v>
          </cell>
          <cell r="R518">
            <v>1.75</v>
          </cell>
          <cell r="S518">
            <v>0</v>
          </cell>
          <cell r="T518">
            <v>0</v>
          </cell>
          <cell r="U518">
            <v>0</v>
          </cell>
          <cell r="V518">
            <v>14325.81</v>
          </cell>
          <cell r="W518">
            <v>14289.06</v>
          </cell>
        </row>
        <row r="519">
          <cell r="A519" t="str">
            <v>Consolidated Grain &amp; Barge - Soybean Plant</v>
          </cell>
          <cell r="B519">
            <v>40</v>
          </cell>
          <cell r="C519">
            <v>37530</v>
          </cell>
          <cell r="D519">
            <v>37530</v>
          </cell>
          <cell r="E519">
            <v>45000</v>
          </cell>
          <cell r="F519">
            <v>18270</v>
          </cell>
          <cell r="G519">
            <v>0</v>
          </cell>
          <cell r="H519">
            <v>75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35</v>
          </cell>
          <cell r="R519">
            <v>1.75</v>
          </cell>
          <cell r="S519">
            <v>0</v>
          </cell>
          <cell r="T519">
            <v>0</v>
          </cell>
          <cell r="U519">
            <v>0</v>
          </cell>
          <cell r="V519">
            <v>18381.75</v>
          </cell>
          <cell r="W519">
            <v>18345</v>
          </cell>
        </row>
        <row r="520">
          <cell r="A520" t="str">
            <v>Consolidated Grain &amp; Barge - Soybean Plant</v>
          </cell>
          <cell r="B520">
            <v>40</v>
          </cell>
          <cell r="C520">
            <v>37561</v>
          </cell>
          <cell r="D520">
            <v>37561</v>
          </cell>
          <cell r="E520">
            <v>45000</v>
          </cell>
          <cell r="F520">
            <v>18270</v>
          </cell>
          <cell r="G520">
            <v>0</v>
          </cell>
          <cell r="H520">
            <v>75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35</v>
          </cell>
          <cell r="R520">
            <v>1.75</v>
          </cell>
          <cell r="S520">
            <v>0</v>
          </cell>
          <cell r="T520">
            <v>0</v>
          </cell>
          <cell r="U520">
            <v>0</v>
          </cell>
          <cell r="V520">
            <v>18381.75</v>
          </cell>
          <cell r="W520">
            <v>18345</v>
          </cell>
        </row>
        <row r="521">
          <cell r="A521" t="str">
            <v>Consolidated Grain &amp; Barge - Soybean Plant</v>
          </cell>
          <cell r="B521">
            <v>40</v>
          </cell>
          <cell r="C521">
            <v>37591</v>
          </cell>
          <cell r="D521">
            <v>37591</v>
          </cell>
          <cell r="E521">
            <v>40000</v>
          </cell>
          <cell r="F521">
            <v>16240</v>
          </cell>
          <cell r="G521">
            <v>0</v>
          </cell>
          <cell r="H521">
            <v>75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35</v>
          </cell>
          <cell r="R521">
            <v>2.1</v>
          </cell>
          <cell r="S521">
            <v>0</v>
          </cell>
          <cell r="T521">
            <v>0</v>
          </cell>
          <cell r="U521">
            <v>0</v>
          </cell>
          <cell r="V521">
            <v>16352.1</v>
          </cell>
          <cell r="W521">
            <v>16315</v>
          </cell>
        </row>
        <row r="522">
          <cell r="A522" t="str">
            <v>GAF Materials Corporation</v>
          </cell>
          <cell r="B522">
            <v>41</v>
          </cell>
          <cell r="C522">
            <v>37257</v>
          </cell>
          <cell r="D522">
            <v>37257</v>
          </cell>
          <cell r="E522">
            <v>23073</v>
          </cell>
          <cell r="F522">
            <v>9367.64</v>
          </cell>
          <cell r="G522">
            <v>0</v>
          </cell>
          <cell r="H522">
            <v>75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23073</v>
          </cell>
          <cell r="O522">
            <v>69.22</v>
          </cell>
          <cell r="P522">
            <v>0</v>
          </cell>
          <cell r="Q522">
            <v>35</v>
          </cell>
          <cell r="R522">
            <v>1.75</v>
          </cell>
          <cell r="S522">
            <v>0</v>
          </cell>
          <cell r="T522">
            <v>0</v>
          </cell>
          <cell r="U522">
            <v>0</v>
          </cell>
          <cell r="V522">
            <v>9548.61</v>
          </cell>
          <cell r="W522">
            <v>9511.86</v>
          </cell>
        </row>
        <row r="523">
          <cell r="A523" t="str">
            <v>GAF Materials Corporation</v>
          </cell>
          <cell r="B523">
            <v>41</v>
          </cell>
          <cell r="C523">
            <v>37288</v>
          </cell>
          <cell r="D523">
            <v>37288</v>
          </cell>
          <cell r="E523">
            <v>21133</v>
          </cell>
          <cell r="F523">
            <v>8580</v>
          </cell>
          <cell r="G523">
            <v>0</v>
          </cell>
          <cell r="H523">
            <v>75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21133</v>
          </cell>
          <cell r="O523">
            <v>-21.13</v>
          </cell>
          <cell r="P523">
            <v>0</v>
          </cell>
          <cell r="Q523">
            <v>35</v>
          </cell>
          <cell r="R523">
            <v>1.75</v>
          </cell>
          <cell r="S523">
            <v>0</v>
          </cell>
          <cell r="T523">
            <v>0</v>
          </cell>
          <cell r="U523">
            <v>0</v>
          </cell>
          <cell r="V523">
            <v>8670.6200000000008</v>
          </cell>
          <cell r="W523">
            <v>8633.8700000000008</v>
          </cell>
        </row>
        <row r="524">
          <cell r="A524" t="str">
            <v>GAF Materials Corporation</v>
          </cell>
          <cell r="B524">
            <v>41</v>
          </cell>
          <cell r="C524">
            <v>37316</v>
          </cell>
          <cell r="D524">
            <v>37316</v>
          </cell>
          <cell r="E524">
            <v>22600</v>
          </cell>
          <cell r="F524">
            <v>9175.6</v>
          </cell>
          <cell r="G524">
            <v>0</v>
          </cell>
          <cell r="H524">
            <v>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22600</v>
          </cell>
          <cell r="O524">
            <v>-22.6</v>
          </cell>
          <cell r="P524">
            <v>0</v>
          </cell>
          <cell r="Q524">
            <v>35</v>
          </cell>
          <cell r="R524">
            <v>1.75</v>
          </cell>
          <cell r="S524">
            <v>0</v>
          </cell>
          <cell r="T524">
            <v>0</v>
          </cell>
          <cell r="U524">
            <v>0</v>
          </cell>
          <cell r="V524">
            <v>9264.75</v>
          </cell>
          <cell r="W524">
            <v>9228</v>
          </cell>
        </row>
        <row r="525">
          <cell r="A525" t="str">
            <v>GAF Materials Corporation</v>
          </cell>
          <cell r="B525">
            <v>41</v>
          </cell>
          <cell r="C525">
            <v>37347</v>
          </cell>
          <cell r="D525">
            <v>37347</v>
          </cell>
          <cell r="E525">
            <v>20653</v>
          </cell>
          <cell r="F525">
            <v>8385.1200000000008</v>
          </cell>
          <cell r="G525">
            <v>0</v>
          </cell>
          <cell r="H525">
            <v>75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20653</v>
          </cell>
          <cell r="O525">
            <v>-20.65</v>
          </cell>
          <cell r="P525">
            <v>0</v>
          </cell>
          <cell r="Q525">
            <v>35</v>
          </cell>
          <cell r="R525">
            <v>1.75</v>
          </cell>
          <cell r="S525">
            <v>0</v>
          </cell>
          <cell r="T525">
            <v>0</v>
          </cell>
          <cell r="U525">
            <v>0</v>
          </cell>
          <cell r="V525">
            <v>8476.2199999999993</v>
          </cell>
          <cell r="W525">
            <v>8439.4699999999993</v>
          </cell>
        </row>
        <row r="526">
          <cell r="A526" t="str">
            <v>GAF Materials Corporation</v>
          </cell>
          <cell r="B526">
            <v>41</v>
          </cell>
          <cell r="C526">
            <v>37377</v>
          </cell>
          <cell r="D526">
            <v>37377</v>
          </cell>
          <cell r="E526">
            <v>20894</v>
          </cell>
          <cell r="F526">
            <v>8482.9599999999991</v>
          </cell>
          <cell r="G526">
            <v>0</v>
          </cell>
          <cell r="H526">
            <v>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35</v>
          </cell>
          <cell r="R526">
            <v>1.75</v>
          </cell>
          <cell r="S526">
            <v>0</v>
          </cell>
          <cell r="T526">
            <v>0</v>
          </cell>
          <cell r="U526">
            <v>0</v>
          </cell>
          <cell r="V526">
            <v>8594.7099999999991</v>
          </cell>
          <cell r="W526">
            <v>8557.9599999999991</v>
          </cell>
        </row>
        <row r="527">
          <cell r="A527" t="str">
            <v>GAF Materials Corporation</v>
          </cell>
          <cell r="B527">
            <v>41</v>
          </cell>
          <cell r="C527">
            <v>37408</v>
          </cell>
          <cell r="D527">
            <v>37408</v>
          </cell>
          <cell r="E527">
            <v>8400</v>
          </cell>
          <cell r="F527">
            <v>3410.4</v>
          </cell>
          <cell r="G527">
            <v>0</v>
          </cell>
          <cell r="H527">
            <v>75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35</v>
          </cell>
          <cell r="R527">
            <v>1.75</v>
          </cell>
          <cell r="S527">
            <v>0</v>
          </cell>
          <cell r="T527">
            <v>0</v>
          </cell>
          <cell r="U527">
            <v>0</v>
          </cell>
          <cell r="V527">
            <v>3522.15</v>
          </cell>
          <cell r="W527">
            <v>3485.4</v>
          </cell>
        </row>
        <row r="528">
          <cell r="A528" t="str">
            <v>GAF Materials Corporation</v>
          </cell>
          <cell r="B528">
            <v>41</v>
          </cell>
          <cell r="C528">
            <v>37438</v>
          </cell>
          <cell r="D528">
            <v>37438</v>
          </cell>
          <cell r="E528">
            <v>15330</v>
          </cell>
          <cell r="F528">
            <v>6223.98</v>
          </cell>
          <cell r="G528">
            <v>0</v>
          </cell>
          <cell r="H528">
            <v>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35</v>
          </cell>
          <cell r="R528">
            <v>1.75</v>
          </cell>
          <cell r="S528">
            <v>0</v>
          </cell>
          <cell r="T528">
            <v>0</v>
          </cell>
          <cell r="U528">
            <v>0</v>
          </cell>
          <cell r="V528">
            <v>6335.73</v>
          </cell>
          <cell r="W528">
            <v>6298.98</v>
          </cell>
        </row>
        <row r="529">
          <cell r="A529" t="str">
            <v>GAF Materials Corporation</v>
          </cell>
          <cell r="B529">
            <v>41</v>
          </cell>
          <cell r="C529">
            <v>37469</v>
          </cell>
          <cell r="D529">
            <v>37469</v>
          </cell>
          <cell r="E529">
            <v>19101</v>
          </cell>
          <cell r="F529">
            <v>7755.01</v>
          </cell>
          <cell r="G529">
            <v>0</v>
          </cell>
          <cell r="H529">
            <v>75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35</v>
          </cell>
          <cell r="R529">
            <v>1.75</v>
          </cell>
          <cell r="S529">
            <v>0</v>
          </cell>
          <cell r="T529">
            <v>0</v>
          </cell>
          <cell r="U529">
            <v>0</v>
          </cell>
          <cell r="V529">
            <v>7866.76</v>
          </cell>
          <cell r="W529">
            <v>7830.01</v>
          </cell>
        </row>
        <row r="530">
          <cell r="A530" t="str">
            <v>GAF Materials Corporation</v>
          </cell>
          <cell r="B530">
            <v>41</v>
          </cell>
          <cell r="C530">
            <v>37500</v>
          </cell>
          <cell r="D530">
            <v>37500</v>
          </cell>
          <cell r="E530">
            <v>19375</v>
          </cell>
          <cell r="F530">
            <v>7866.25</v>
          </cell>
          <cell r="G530">
            <v>0</v>
          </cell>
          <cell r="H530">
            <v>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35</v>
          </cell>
          <cell r="R530">
            <v>1.75</v>
          </cell>
          <cell r="S530">
            <v>0</v>
          </cell>
          <cell r="T530">
            <v>0</v>
          </cell>
          <cell r="U530">
            <v>0</v>
          </cell>
          <cell r="V530">
            <v>7978</v>
          </cell>
          <cell r="W530">
            <v>7941.25</v>
          </cell>
        </row>
        <row r="531">
          <cell r="A531" t="str">
            <v>GAF Materials Corporation</v>
          </cell>
          <cell r="B531">
            <v>41</v>
          </cell>
          <cell r="C531">
            <v>37530</v>
          </cell>
          <cell r="D531">
            <v>37530</v>
          </cell>
          <cell r="E531">
            <v>20165</v>
          </cell>
          <cell r="F531">
            <v>8186.99</v>
          </cell>
          <cell r="G531">
            <v>0</v>
          </cell>
          <cell r="H531">
            <v>75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35</v>
          </cell>
          <cell r="R531">
            <v>1.75</v>
          </cell>
          <cell r="S531">
            <v>0</v>
          </cell>
          <cell r="T531">
            <v>0</v>
          </cell>
          <cell r="U531">
            <v>0</v>
          </cell>
          <cell r="V531">
            <v>8298.74</v>
          </cell>
          <cell r="W531">
            <v>8261.99</v>
          </cell>
        </row>
        <row r="532">
          <cell r="A532" t="str">
            <v>GAF Materials Corporation</v>
          </cell>
          <cell r="B532">
            <v>41</v>
          </cell>
          <cell r="C532">
            <v>37561</v>
          </cell>
          <cell r="D532">
            <v>37561</v>
          </cell>
          <cell r="E532">
            <v>20453</v>
          </cell>
          <cell r="F532">
            <v>8303.92</v>
          </cell>
          <cell r="G532">
            <v>0</v>
          </cell>
          <cell r="H532">
            <v>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35</v>
          </cell>
          <cell r="R532">
            <v>3354</v>
          </cell>
          <cell r="S532">
            <v>106028.35</v>
          </cell>
          <cell r="T532">
            <v>20453</v>
          </cell>
          <cell r="U532">
            <v>106028.35</v>
          </cell>
          <cell r="V532">
            <v>117796.27</v>
          </cell>
          <cell r="W532">
            <v>8378.92</v>
          </cell>
        </row>
        <row r="533">
          <cell r="A533" t="str">
            <v>Azteca Milling Company</v>
          </cell>
          <cell r="B533">
            <v>42</v>
          </cell>
          <cell r="C533">
            <v>37257</v>
          </cell>
          <cell r="D533">
            <v>37257</v>
          </cell>
          <cell r="E533">
            <v>30008</v>
          </cell>
          <cell r="F533">
            <v>12183.25</v>
          </cell>
          <cell r="G533">
            <v>0</v>
          </cell>
          <cell r="H533">
            <v>75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30008</v>
          </cell>
          <cell r="O533">
            <v>90.02</v>
          </cell>
          <cell r="P533">
            <v>0</v>
          </cell>
          <cell r="Q533">
            <v>35</v>
          </cell>
          <cell r="R533">
            <v>1.75</v>
          </cell>
          <cell r="S533">
            <v>0</v>
          </cell>
          <cell r="T533">
            <v>0</v>
          </cell>
          <cell r="U533">
            <v>0</v>
          </cell>
          <cell r="V533">
            <v>12385.02</v>
          </cell>
          <cell r="W533">
            <v>12348.27</v>
          </cell>
        </row>
        <row r="534">
          <cell r="A534" t="str">
            <v>Azteca Milling Company</v>
          </cell>
          <cell r="B534">
            <v>42</v>
          </cell>
          <cell r="C534">
            <v>37288</v>
          </cell>
          <cell r="D534">
            <v>37288</v>
          </cell>
          <cell r="E534">
            <v>30000</v>
          </cell>
          <cell r="F534">
            <v>12180</v>
          </cell>
          <cell r="G534">
            <v>0</v>
          </cell>
          <cell r="H534">
            <v>75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30000</v>
          </cell>
          <cell r="O534">
            <v>-30</v>
          </cell>
          <cell r="P534">
            <v>0</v>
          </cell>
          <cell r="Q534">
            <v>35</v>
          </cell>
          <cell r="R534">
            <v>1.75</v>
          </cell>
          <cell r="S534">
            <v>0</v>
          </cell>
          <cell r="T534">
            <v>0</v>
          </cell>
          <cell r="U534">
            <v>0</v>
          </cell>
          <cell r="V534">
            <v>12261.75</v>
          </cell>
          <cell r="W534">
            <v>12225</v>
          </cell>
        </row>
        <row r="535">
          <cell r="A535" t="str">
            <v>Azteca Milling Company</v>
          </cell>
          <cell r="B535">
            <v>42</v>
          </cell>
          <cell r="C535">
            <v>37316</v>
          </cell>
          <cell r="D535">
            <v>37316</v>
          </cell>
          <cell r="E535">
            <v>30008</v>
          </cell>
          <cell r="F535">
            <v>12183.25</v>
          </cell>
          <cell r="G535">
            <v>0</v>
          </cell>
          <cell r="H535">
            <v>75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30008</v>
          </cell>
          <cell r="O535">
            <v>-30.01</v>
          </cell>
          <cell r="P535">
            <v>0</v>
          </cell>
          <cell r="Q535">
            <v>35</v>
          </cell>
          <cell r="R535">
            <v>1.75</v>
          </cell>
          <cell r="S535">
            <v>0</v>
          </cell>
          <cell r="T535">
            <v>0</v>
          </cell>
          <cell r="U535">
            <v>0</v>
          </cell>
          <cell r="V535">
            <v>12264.99</v>
          </cell>
          <cell r="W535">
            <v>12228.24</v>
          </cell>
        </row>
        <row r="536">
          <cell r="A536" t="str">
            <v>Azteca Milling Company</v>
          </cell>
          <cell r="B536">
            <v>42</v>
          </cell>
          <cell r="C536">
            <v>37347</v>
          </cell>
          <cell r="D536">
            <v>37347</v>
          </cell>
          <cell r="E536">
            <v>34129</v>
          </cell>
          <cell r="F536">
            <v>13856.37</v>
          </cell>
          <cell r="G536">
            <v>0</v>
          </cell>
          <cell r="H536">
            <v>75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34129</v>
          </cell>
          <cell r="O536">
            <v>-34.130000000000003</v>
          </cell>
          <cell r="P536">
            <v>0</v>
          </cell>
          <cell r="Q536">
            <v>35</v>
          </cell>
          <cell r="R536">
            <v>1.75</v>
          </cell>
          <cell r="S536">
            <v>0</v>
          </cell>
          <cell r="T536">
            <v>0</v>
          </cell>
          <cell r="U536">
            <v>0</v>
          </cell>
          <cell r="V536">
            <v>13933.99</v>
          </cell>
          <cell r="W536">
            <v>13897.24</v>
          </cell>
        </row>
        <row r="537">
          <cell r="A537" t="str">
            <v>Azteca Milling Company</v>
          </cell>
          <cell r="B537">
            <v>42</v>
          </cell>
          <cell r="C537">
            <v>37377</v>
          </cell>
          <cell r="D537">
            <v>37377</v>
          </cell>
          <cell r="E537">
            <v>34000</v>
          </cell>
          <cell r="F537">
            <v>13804</v>
          </cell>
          <cell r="G537">
            <v>0</v>
          </cell>
          <cell r="H537">
            <v>75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35</v>
          </cell>
          <cell r="R537">
            <v>1.75</v>
          </cell>
          <cell r="S537">
            <v>0</v>
          </cell>
          <cell r="T537">
            <v>0</v>
          </cell>
          <cell r="U537">
            <v>0</v>
          </cell>
          <cell r="V537">
            <v>13915.75</v>
          </cell>
          <cell r="W537">
            <v>13879</v>
          </cell>
        </row>
        <row r="538">
          <cell r="A538" t="str">
            <v>Azteca Milling Company</v>
          </cell>
          <cell r="B538">
            <v>42</v>
          </cell>
          <cell r="C538">
            <v>37408</v>
          </cell>
          <cell r="D538">
            <v>37408</v>
          </cell>
          <cell r="E538">
            <v>30000</v>
          </cell>
          <cell r="F538">
            <v>12180</v>
          </cell>
          <cell r="G538">
            <v>0</v>
          </cell>
          <cell r="H538">
            <v>75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35</v>
          </cell>
          <cell r="R538">
            <v>1.75</v>
          </cell>
          <cell r="S538">
            <v>0</v>
          </cell>
          <cell r="T538">
            <v>0</v>
          </cell>
          <cell r="U538">
            <v>0</v>
          </cell>
          <cell r="V538">
            <v>12291.75</v>
          </cell>
          <cell r="W538">
            <v>12255</v>
          </cell>
        </row>
        <row r="539">
          <cell r="A539" t="str">
            <v>Azteca Milling Company</v>
          </cell>
          <cell r="B539">
            <v>42</v>
          </cell>
          <cell r="C539">
            <v>37438</v>
          </cell>
          <cell r="D539">
            <v>37438</v>
          </cell>
          <cell r="E539">
            <v>31400</v>
          </cell>
          <cell r="F539">
            <v>12748.4</v>
          </cell>
          <cell r="G539">
            <v>0</v>
          </cell>
          <cell r="H539">
            <v>75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35</v>
          </cell>
          <cell r="R539">
            <v>1.75</v>
          </cell>
          <cell r="S539">
            <v>0</v>
          </cell>
          <cell r="T539">
            <v>0</v>
          </cell>
          <cell r="U539">
            <v>0</v>
          </cell>
          <cell r="V539">
            <v>12860.15</v>
          </cell>
          <cell r="W539">
            <v>12823.4</v>
          </cell>
        </row>
        <row r="540">
          <cell r="A540" t="str">
            <v>Azteca Milling Company</v>
          </cell>
          <cell r="B540">
            <v>42</v>
          </cell>
          <cell r="C540">
            <v>37469</v>
          </cell>
          <cell r="D540">
            <v>37469</v>
          </cell>
          <cell r="E540">
            <v>30000</v>
          </cell>
          <cell r="F540">
            <v>12180</v>
          </cell>
          <cell r="G540">
            <v>0</v>
          </cell>
          <cell r="H540">
            <v>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35</v>
          </cell>
          <cell r="R540">
            <v>1.75</v>
          </cell>
          <cell r="S540">
            <v>0</v>
          </cell>
          <cell r="T540">
            <v>0</v>
          </cell>
          <cell r="U540">
            <v>0</v>
          </cell>
          <cell r="V540">
            <v>12291.75</v>
          </cell>
          <cell r="W540">
            <v>12255</v>
          </cell>
        </row>
        <row r="541">
          <cell r="A541" t="str">
            <v>Azteca Milling Company</v>
          </cell>
          <cell r="B541">
            <v>42</v>
          </cell>
          <cell r="C541">
            <v>37500</v>
          </cell>
          <cell r="D541">
            <v>37500</v>
          </cell>
          <cell r="E541">
            <v>32883</v>
          </cell>
          <cell r="F541">
            <v>13350.5</v>
          </cell>
          <cell r="G541">
            <v>0</v>
          </cell>
          <cell r="H541">
            <v>75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35</v>
          </cell>
          <cell r="R541">
            <v>1.75</v>
          </cell>
          <cell r="S541">
            <v>0</v>
          </cell>
          <cell r="T541">
            <v>0</v>
          </cell>
          <cell r="U541">
            <v>0</v>
          </cell>
          <cell r="V541">
            <v>13462.25</v>
          </cell>
          <cell r="W541">
            <v>13425.5</v>
          </cell>
        </row>
        <row r="542">
          <cell r="A542" t="str">
            <v>Azteca Milling Company</v>
          </cell>
          <cell r="B542">
            <v>42</v>
          </cell>
          <cell r="C542">
            <v>37530</v>
          </cell>
          <cell r="D542">
            <v>37530</v>
          </cell>
          <cell r="E542">
            <v>34627</v>
          </cell>
          <cell r="F542">
            <v>14058.56</v>
          </cell>
          <cell r="G542">
            <v>0</v>
          </cell>
          <cell r="H542">
            <v>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35</v>
          </cell>
          <cell r="R542">
            <v>1.75</v>
          </cell>
          <cell r="S542">
            <v>0</v>
          </cell>
          <cell r="T542">
            <v>0</v>
          </cell>
          <cell r="U542">
            <v>0</v>
          </cell>
          <cell r="V542">
            <v>14170.31</v>
          </cell>
          <cell r="W542">
            <v>14133.56</v>
          </cell>
        </row>
        <row r="543">
          <cell r="A543" t="str">
            <v>Azteca Milling Company</v>
          </cell>
          <cell r="B543">
            <v>42</v>
          </cell>
          <cell r="C543">
            <v>37561</v>
          </cell>
          <cell r="D543">
            <v>37561</v>
          </cell>
          <cell r="E543">
            <v>36143</v>
          </cell>
          <cell r="F543">
            <v>14674.06</v>
          </cell>
          <cell r="G543">
            <v>0</v>
          </cell>
          <cell r="H543">
            <v>75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35</v>
          </cell>
          <cell r="R543">
            <v>25.19</v>
          </cell>
          <cell r="S543">
            <v>741.31</v>
          </cell>
          <cell r="T543">
            <v>143</v>
          </cell>
          <cell r="U543">
            <v>741.31</v>
          </cell>
          <cell r="V543">
            <v>15550.56</v>
          </cell>
          <cell r="W543">
            <v>14749.06</v>
          </cell>
        </row>
        <row r="544">
          <cell r="A544" t="str">
            <v>Azteca Milling Company</v>
          </cell>
          <cell r="B544">
            <v>42</v>
          </cell>
          <cell r="C544">
            <v>37591</v>
          </cell>
          <cell r="D544">
            <v>37591</v>
          </cell>
          <cell r="E544">
            <v>40046</v>
          </cell>
          <cell r="F544">
            <v>16258.68</v>
          </cell>
          <cell r="G544">
            <v>0</v>
          </cell>
          <cell r="H544">
            <v>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35</v>
          </cell>
          <cell r="R544">
            <v>2.1</v>
          </cell>
          <cell r="S544">
            <v>0</v>
          </cell>
          <cell r="T544">
            <v>0</v>
          </cell>
          <cell r="U544">
            <v>0</v>
          </cell>
          <cell r="V544">
            <v>16370.78</v>
          </cell>
          <cell r="W544">
            <v>16333.68</v>
          </cell>
        </row>
        <row r="545">
          <cell r="A545" t="str">
            <v>Mead Johnson – Evansville Plant</v>
          </cell>
          <cell r="B545">
            <v>43</v>
          </cell>
          <cell r="C545">
            <v>37257</v>
          </cell>
          <cell r="D545">
            <v>37257</v>
          </cell>
          <cell r="E545">
            <v>51000</v>
          </cell>
          <cell r="F545">
            <v>8670</v>
          </cell>
          <cell r="G545">
            <v>0</v>
          </cell>
          <cell r="H545">
            <v>75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51000</v>
          </cell>
          <cell r="O545">
            <v>153</v>
          </cell>
          <cell r="P545">
            <v>0</v>
          </cell>
          <cell r="Q545">
            <v>35</v>
          </cell>
          <cell r="R545">
            <v>1.75</v>
          </cell>
          <cell r="S545">
            <v>0</v>
          </cell>
          <cell r="T545">
            <v>0</v>
          </cell>
          <cell r="U545">
            <v>0</v>
          </cell>
          <cell r="V545">
            <v>8934.75</v>
          </cell>
          <cell r="W545">
            <v>8898</v>
          </cell>
        </row>
        <row r="546">
          <cell r="A546" t="str">
            <v>Mead Johnson – Evansville Plant</v>
          </cell>
          <cell r="B546">
            <v>43</v>
          </cell>
          <cell r="C546">
            <v>37288</v>
          </cell>
          <cell r="D546">
            <v>37288</v>
          </cell>
          <cell r="E546">
            <v>50000</v>
          </cell>
          <cell r="F546">
            <v>8500</v>
          </cell>
          <cell r="G546">
            <v>0</v>
          </cell>
          <cell r="H546">
            <v>75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35</v>
          </cell>
          <cell r="R546">
            <v>1.75</v>
          </cell>
          <cell r="S546">
            <v>0</v>
          </cell>
          <cell r="T546">
            <v>0</v>
          </cell>
          <cell r="U546">
            <v>0</v>
          </cell>
          <cell r="V546">
            <v>8611.75</v>
          </cell>
          <cell r="W546">
            <v>8575</v>
          </cell>
        </row>
        <row r="547">
          <cell r="A547" t="str">
            <v>Mead Johnson – Evansville Plant</v>
          </cell>
          <cell r="B547">
            <v>43</v>
          </cell>
          <cell r="C547">
            <v>37316</v>
          </cell>
          <cell r="D547">
            <v>37316</v>
          </cell>
          <cell r="E547">
            <v>43493</v>
          </cell>
          <cell r="F547">
            <v>7393.81</v>
          </cell>
          <cell r="G547">
            <v>0</v>
          </cell>
          <cell r="H547">
            <v>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35</v>
          </cell>
          <cell r="R547">
            <v>1.75</v>
          </cell>
          <cell r="S547">
            <v>0</v>
          </cell>
          <cell r="T547">
            <v>0</v>
          </cell>
          <cell r="U547">
            <v>0</v>
          </cell>
          <cell r="V547">
            <v>7505.56</v>
          </cell>
          <cell r="W547">
            <v>7468.81</v>
          </cell>
        </row>
        <row r="548">
          <cell r="A548" t="str">
            <v>Mead Johnson – Evansville Plant</v>
          </cell>
          <cell r="B548">
            <v>43</v>
          </cell>
          <cell r="C548">
            <v>37347</v>
          </cell>
          <cell r="D548">
            <v>37347</v>
          </cell>
          <cell r="E548">
            <v>43300</v>
          </cell>
          <cell r="F548">
            <v>7361</v>
          </cell>
          <cell r="G548">
            <v>0</v>
          </cell>
          <cell r="H548">
            <v>75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35</v>
          </cell>
          <cell r="R548">
            <v>1.75</v>
          </cell>
          <cell r="S548">
            <v>0</v>
          </cell>
          <cell r="T548">
            <v>0</v>
          </cell>
          <cell r="U548">
            <v>0</v>
          </cell>
          <cell r="V548">
            <v>7472.75</v>
          </cell>
          <cell r="W548">
            <v>7436</v>
          </cell>
        </row>
        <row r="549">
          <cell r="A549" t="str">
            <v>Mead Johnson – Evansville Plant</v>
          </cell>
          <cell r="B549">
            <v>43</v>
          </cell>
          <cell r="C549">
            <v>37377</v>
          </cell>
          <cell r="D549">
            <v>37377</v>
          </cell>
          <cell r="E549">
            <v>43700</v>
          </cell>
          <cell r="F549">
            <v>7429</v>
          </cell>
          <cell r="G549">
            <v>0</v>
          </cell>
          <cell r="H549">
            <v>75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35</v>
          </cell>
          <cell r="R549">
            <v>1.75</v>
          </cell>
          <cell r="S549">
            <v>0</v>
          </cell>
          <cell r="T549">
            <v>0</v>
          </cell>
          <cell r="U549">
            <v>0</v>
          </cell>
          <cell r="V549">
            <v>7540.75</v>
          </cell>
          <cell r="W549">
            <v>7504</v>
          </cell>
        </row>
        <row r="550">
          <cell r="A550" t="str">
            <v>Mead Johnson – Evansville Plant</v>
          </cell>
          <cell r="B550">
            <v>43</v>
          </cell>
          <cell r="C550">
            <v>37408</v>
          </cell>
          <cell r="D550">
            <v>37408</v>
          </cell>
          <cell r="E550">
            <v>39300</v>
          </cell>
          <cell r="F550">
            <v>6681</v>
          </cell>
          <cell r="G550">
            <v>0</v>
          </cell>
          <cell r="H550">
            <v>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35</v>
          </cell>
          <cell r="R550">
            <v>1.75</v>
          </cell>
          <cell r="S550">
            <v>0</v>
          </cell>
          <cell r="T550">
            <v>0</v>
          </cell>
          <cell r="U550">
            <v>0</v>
          </cell>
          <cell r="V550">
            <v>6792.75</v>
          </cell>
          <cell r="W550">
            <v>6756</v>
          </cell>
        </row>
        <row r="551">
          <cell r="A551" t="str">
            <v>Mead Johnson – Evansville Plant</v>
          </cell>
          <cell r="B551">
            <v>43</v>
          </cell>
          <cell r="C551">
            <v>37438</v>
          </cell>
          <cell r="D551">
            <v>37438</v>
          </cell>
          <cell r="E551">
            <v>34000</v>
          </cell>
          <cell r="F551">
            <v>5780</v>
          </cell>
          <cell r="G551">
            <v>0</v>
          </cell>
          <cell r="H551">
            <v>75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35</v>
          </cell>
          <cell r="R551">
            <v>1.75</v>
          </cell>
          <cell r="S551">
            <v>0</v>
          </cell>
          <cell r="T551">
            <v>0</v>
          </cell>
          <cell r="U551">
            <v>0</v>
          </cell>
          <cell r="V551">
            <v>5891.75</v>
          </cell>
          <cell r="W551">
            <v>5855</v>
          </cell>
        </row>
        <row r="552">
          <cell r="A552" t="str">
            <v>Mead Johnson – Evansville Plant</v>
          </cell>
          <cell r="B552">
            <v>43</v>
          </cell>
          <cell r="C552">
            <v>37469</v>
          </cell>
          <cell r="D552">
            <v>37469</v>
          </cell>
          <cell r="E552">
            <v>33000</v>
          </cell>
          <cell r="F552">
            <v>5610</v>
          </cell>
          <cell r="G552">
            <v>0</v>
          </cell>
          <cell r="H552">
            <v>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35</v>
          </cell>
          <cell r="R552">
            <v>1.75</v>
          </cell>
          <cell r="S552">
            <v>0</v>
          </cell>
          <cell r="T552">
            <v>0</v>
          </cell>
          <cell r="U552">
            <v>0</v>
          </cell>
          <cell r="V552">
            <v>5721.75</v>
          </cell>
          <cell r="W552">
            <v>5685</v>
          </cell>
        </row>
        <row r="553">
          <cell r="A553" t="str">
            <v>Mead Johnson – Evansville Plant</v>
          </cell>
          <cell r="B553">
            <v>43</v>
          </cell>
          <cell r="C553">
            <v>37500</v>
          </cell>
          <cell r="D553">
            <v>37500</v>
          </cell>
          <cell r="E553">
            <v>33990</v>
          </cell>
          <cell r="F553">
            <v>5778.3</v>
          </cell>
          <cell r="G553">
            <v>0</v>
          </cell>
          <cell r="H553">
            <v>75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35</v>
          </cell>
          <cell r="R553">
            <v>1.75</v>
          </cell>
          <cell r="S553">
            <v>0</v>
          </cell>
          <cell r="T553">
            <v>0</v>
          </cell>
          <cell r="U553">
            <v>0</v>
          </cell>
          <cell r="V553">
            <v>5890.05</v>
          </cell>
          <cell r="W553">
            <v>5853.3</v>
          </cell>
        </row>
        <row r="554">
          <cell r="A554" t="str">
            <v>Mead Johnson – Evansville Plant</v>
          </cell>
          <cell r="B554">
            <v>43</v>
          </cell>
          <cell r="C554">
            <v>37530</v>
          </cell>
          <cell r="D554">
            <v>37530</v>
          </cell>
          <cell r="E554">
            <v>40700</v>
          </cell>
          <cell r="F554">
            <v>6919</v>
          </cell>
          <cell r="G554">
            <v>0</v>
          </cell>
          <cell r="H554">
            <v>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35</v>
          </cell>
          <cell r="R554">
            <v>1.75</v>
          </cell>
          <cell r="S554">
            <v>0</v>
          </cell>
          <cell r="T554">
            <v>0</v>
          </cell>
          <cell r="U554">
            <v>0</v>
          </cell>
          <cell r="V554">
            <v>7030.75</v>
          </cell>
          <cell r="W554">
            <v>6994</v>
          </cell>
        </row>
        <row r="555">
          <cell r="A555" t="str">
            <v>Mead Johnson – Evansville Plant</v>
          </cell>
          <cell r="B555">
            <v>43</v>
          </cell>
          <cell r="C555">
            <v>37561</v>
          </cell>
          <cell r="D555">
            <v>37561</v>
          </cell>
          <cell r="E555">
            <v>16586</v>
          </cell>
          <cell r="F555">
            <v>2819.62</v>
          </cell>
          <cell r="G555">
            <v>0</v>
          </cell>
          <cell r="H555">
            <v>75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35</v>
          </cell>
          <cell r="R555">
            <v>1.75</v>
          </cell>
          <cell r="S555">
            <v>0</v>
          </cell>
          <cell r="T555">
            <v>0</v>
          </cell>
          <cell r="U555">
            <v>0</v>
          </cell>
          <cell r="V555">
            <v>2931.37</v>
          </cell>
          <cell r="W555">
            <v>2894.62</v>
          </cell>
        </row>
        <row r="556">
          <cell r="A556" t="str">
            <v>Mead Johnson – Evansville Plant</v>
          </cell>
          <cell r="B556">
            <v>43</v>
          </cell>
          <cell r="C556">
            <v>37591</v>
          </cell>
          <cell r="D556">
            <v>37591</v>
          </cell>
          <cell r="E556">
            <v>51450</v>
          </cell>
          <cell r="F556">
            <v>8746.5</v>
          </cell>
          <cell r="G556">
            <v>0</v>
          </cell>
          <cell r="H556">
            <v>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35</v>
          </cell>
          <cell r="R556">
            <v>2.1</v>
          </cell>
          <cell r="S556">
            <v>0</v>
          </cell>
          <cell r="T556">
            <v>0</v>
          </cell>
          <cell r="U556">
            <v>0</v>
          </cell>
          <cell r="V556">
            <v>8858.6</v>
          </cell>
          <cell r="W556">
            <v>8821.5</v>
          </cell>
        </row>
        <row r="557">
          <cell r="A557" t="str">
            <v>Inland Paperboard &amp; Packaging, Inc.</v>
          </cell>
          <cell r="B557">
            <v>44</v>
          </cell>
          <cell r="C557">
            <v>37257</v>
          </cell>
          <cell r="D557">
            <v>37257</v>
          </cell>
          <cell r="E557">
            <v>11753</v>
          </cell>
          <cell r="F557">
            <v>4771.72</v>
          </cell>
          <cell r="G557">
            <v>0</v>
          </cell>
          <cell r="H557">
            <v>75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11753</v>
          </cell>
          <cell r="O557">
            <v>35.26</v>
          </cell>
          <cell r="P557">
            <v>0</v>
          </cell>
          <cell r="Q557">
            <v>35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4916.9799999999996</v>
          </cell>
          <cell r="W557">
            <v>4881.9799999999996</v>
          </cell>
        </row>
        <row r="558">
          <cell r="A558" t="str">
            <v>Inland Paperboard &amp; Packaging, Inc.</v>
          </cell>
          <cell r="B558">
            <v>44</v>
          </cell>
          <cell r="C558">
            <v>37288</v>
          </cell>
          <cell r="D558">
            <v>37288</v>
          </cell>
          <cell r="E558">
            <v>11670</v>
          </cell>
          <cell r="F558">
            <v>4738.0200000000004</v>
          </cell>
          <cell r="G558">
            <v>0</v>
          </cell>
          <cell r="H558">
            <v>75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11670</v>
          </cell>
          <cell r="O558">
            <v>-11.67</v>
          </cell>
          <cell r="P558">
            <v>0</v>
          </cell>
          <cell r="Q558">
            <v>35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4836.3500000000004</v>
          </cell>
          <cell r="W558">
            <v>4801.3500000000004</v>
          </cell>
        </row>
        <row r="559">
          <cell r="A559" t="str">
            <v>Inland Paperboard &amp; Packaging, Inc.</v>
          </cell>
          <cell r="B559">
            <v>44</v>
          </cell>
          <cell r="C559">
            <v>37316</v>
          </cell>
          <cell r="D559">
            <v>37316</v>
          </cell>
          <cell r="E559">
            <v>10190</v>
          </cell>
          <cell r="F559">
            <v>4137.1400000000003</v>
          </cell>
          <cell r="G559">
            <v>0</v>
          </cell>
          <cell r="H559">
            <v>75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10190</v>
          </cell>
          <cell r="O559">
            <v>-10.19</v>
          </cell>
          <cell r="P559">
            <v>0</v>
          </cell>
          <cell r="Q559">
            <v>35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4236.95</v>
          </cell>
          <cell r="W559">
            <v>4201.95</v>
          </cell>
        </row>
        <row r="560">
          <cell r="A560" t="str">
            <v>Inland Paperboard &amp; Packaging, Inc.</v>
          </cell>
          <cell r="B560">
            <v>44</v>
          </cell>
          <cell r="C560">
            <v>37347</v>
          </cell>
          <cell r="D560">
            <v>37347</v>
          </cell>
          <cell r="E560">
            <v>7084</v>
          </cell>
          <cell r="F560">
            <v>2876.1</v>
          </cell>
          <cell r="G560">
            <v>0</v>
          </cell>
          <cell r="H560">
            <v>75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7084</v>
          </cell>
          <cell r="O560">
            <v>-7.08</v>
          </cell>
          <cell r="P560">
            <v>0</v>
          </cell>
          <cell r="Q560">
            <v>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2979.02</v>
          </cell>
          <cell r="W560">
            <v>2944.02</v>
          </cell>
        </row>
        <row r="561">
          <cell r="A561" t="str">
            <v>Inland Paperboard &amp; Packaging, Inc.</v>
          </cell>
          <cell r="B561">
            <v>44</v>
          </cell>
          <cell r="C561">
            <v>37377</v>
          </cell>
          <cell r="D561">
            <v>37377</v>
          </cell>
          <cell r="E561">
            <v>5900</v>
          </cell>
          <cell r="F561">
            <v>2395.4</v>
          </cell>
          <cell r="G561">
            <v>0</v>
          </cell>
          <cell r="H561">
            <v>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35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2505.4</v>
          </cell>
          <cell r="W561">
            <v>2470.4</v>
          </cell>
        </row>
        <row r="562">
          <cell r="A562" t="str">
            <v>Inland Paperboard &amp; Packaging, Inc.</v>
          </cell>
          <cell r="B562">
            <v>44</v>
          </cell>
          <cell r="C562">
            <v>37408</v>
          </cell>
          <cell r="D562">
            <v>37408</v>
          </cell>
          <cell r="E562">
            <v>3800</v>
          </cell>
          <cell r="F562">
            <v>1542.8</v>
          </cell>
          <cell r="G562">
            <v>0</v>
          </cell>
          <cell r="H562">
            <v>75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35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1652.8</v>
          </cell>
          <cell r="W562">
            <v>1617.8</v>
          </cell>
        </row>
        <row r="563">
          <cell r="A563" t="str">
            <v>Inland Paperboard &amp; Packaging, Inc.</v>
          </cell>
          <cell r="B563">
            <v>44</v>
          </cell>
          <cell r="C563">
            <v>37438</v>
          </cell>
          <cell r="D563">
            <v>37438</v>
          </cell>
          <cell r="E563">
            <v>3680</v>
          </cell>
          <cell r="F563">
            <v>1494.08</v>
          </cell>
          <cell r="G563">
            <v>0</v>
          </cell>
          <cell r="H563">
            <v>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35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1604.08</v>
          </cell>
          <cell r="W563">
            <v>1569.08</v>
          </cell>
        </row>
        <row r="564">
          <cell r="A564" t="str">
            <v>Inland Paperboard &amp; Packaging, Inc.</v>
          </cell>
          <cell r="B564">
            <v>44</v>
          </cell>
          <cell r="C564">
            <v>37469</v>
          </cell>
          <cell r="D564">
            <v>37469</v>
          </cell>
          <cell r="E564">
            <v>3528</v>
          </cell>
          <cell r="F564">
            <v>1432.37</v>
          </cell>
          <cell r="G564">
            <v>0</v>
          </cell>
          <cell r="H564">
            <v>75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35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1542.37</v>
          </cell>
          <cell r="W564">
            <v>1507.37</v>
          </cell>
        </row>
        <row r="565">
          <cell r="A565" t="str">
            <v>Inland Paperboard &amp; Packaging, Inc.</v>
          </cell>
          <cell r="B565">
            <v>44</v>
          </cell>
          <cell r="C565">
            <v>37500</v>
          </cell>
          <cell r="D565">
            <v>37500</v>
          </cell>
          <cell r="E565">
            <v>3960</v>
          </cell>
          <cell r="F565">
            <v>1607.76</v>
          </cell>
          <cell r="G565">
            <v>0</v>
          </cell>
          <cell r="H565">
            <v>75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1717.76</v>
          </cell>
          <cell r="W565">
            <v>1682.76</v>
          </cell>
        </row>
        <row r="566">
          <cell r="A566" t="str">
            <v>Inland Paperboard &amp; Packaging, Inc.</v>
          </cell>
          <cell r="B566">
            <v>44</v>
          </cell>
          <cell r="C566">
            <v>37530</v>
          </cell>
          <cell r="D566">
            <v>37530</v>
          </cell>
          <cell r="E566">
            <v>6703</v>
          </cell>
          <cell r="F566">
            <v>2721.42</v>
          </cell>
          <cell r="G566">
            <v>0</v>
          </cell>
          <cell r="H566">
            <v>75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35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2831.42</v>
          </cell>
          <cell r="W566">
            <v>2796.42</v>
          </cell>
        </row>
        <row r="567">
          <cell r="A567" t="str">
            <v>Inland Paperboard &amp; Packaging, Inc.</v>
          </cell>
          <cell r="B567">
            <v>44</v>
          </cell>
          <cell r="C567">
            <v>37561</v>
          </cell>
          <cell r="D567">
            <v>37561</v>
          </cell>
          <cell r="E567">
            <v>8663</v>
          </cell>
          <cell r="F567">
            <v>3517.18</v>
          </cell>
          <cell r="G567">
            <v>0</v>
          </cell>
          <cell r="H567">
            <v>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35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3627.18</v>
          </cell>
          <cell r="W567">
            <v>3592.18</v>
          </cell>
        </row>
        <row r="568">
          <cell r="A568" t="str">
            <v>Inland Paperboard &amp; Packaging, Inc.</v>
          </cell>
          <cell r="B568">
            <v>44</v>
          </cell>
          <cell r="C568">
            <v>37591</v>
          </cell>
          <cell r="D568">
            <v>37591</v>
          </cell>
          <cell r="E568">
            <v>10902</v>
          </cell>
          <cell r="F568">
            <v>4426.21</v>
          </cell>
          <cell r="G568">
            <v>0</v>
          </cell>
          <cell r="H568">
            <v>75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35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4536.21</v>
          </cell>
          <cell r="W568">
            <v>4501.21</v>
          </cell>
        </row>
        <row r="569">
          <cell r="A569" t="str">
            <v>Star Metals</v>
          </cell>
          <cell r="B569">
            <v>48</v>
          </cell>
          <cell r="C569">
            <v>37257</v>
          </cell>
          <cell r="D569">
            <v>37257</v>
          </cell>
          <cell r="E569">
            <v>0</v>
          </cell>
          <cell r="F569">
            <v>0</v>
          </cell>
          <cell r="G569">
            <v>0</v>
          </cell>
          <cell r="H569">
            <v>75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35</v>
          </cell>
          <cell r="R569">
            <v>1.75</v>
          </cell>
          <cell r="S569">
            <v>0</v>
          </cell>
          <cell r="T569">
            <v>0</v>
          </cell>
          <cell r="U569">
            <v>0</v>
          </cell>
          <cell r="V569">
            <v>111.75</v>
          </cell>
          <cell r="W569">
            <v>75</v>
          </cell>
        </row>
        <row r="570">
          <cell r="A570" t="str">
            <v>Star Metals</v>
          </cell>
          <cell r="B570">
            <v>48</v>
          </cell>
          <cell r="C570">
            <v>37288</v>
          </cell>
          <cell r="D570">
            <v>37288</v>
          </cell>
          <cell r="E570">
            <v>0</v>
          </cell>
          <cell r="F570">
            <v>0</v>
          </cell>
          <cell r="G570">
            <v>0</v>
          </cell>
          <cell r="H570">
            <v>75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35</v>
          </cell>
          <cell r="R570">
            <v>1.75</v>
          </cell>
          <cell r="S570">
            <v>0</v>
          </cell>
          <cell r="T570">
            <v>0</v>
          </cell>
          <cell r="U570">
            <v>0</v>
          </cell>
          <cell r="V570">
            <v>111.75</v>
          </cell>
          <cell r="W570">
            <v>75</v>
          </cell>
        </row>
        <row r="571">
          <cell r="A571" t="str">
            <v>Star Metals</v>
          </cell>
          <cell r="B571">
            <v>48</v>
          </cell>
          <cell r="C571">
            <v>37316</v>
          </cell>
          <cell r="D571">
            <v>37316</v>
          </cell>
          <cell r="E571">
            <v>0</v>
          </cell>
          <cell r="F571">
            <v>0</v>
          </cell>
          <cell r="G571">
            <v>0</v>
          </cell>
          <cell r="H571">
            <v>75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35</v>
          </cell>
          <cell r="R571">
            <v>1.75</v>
          </cell>
          <cell r="S571">
            <v>0</v>
          </cell>
          <cell r="T571">
            <v>0</v>
          </cell>
          <cell r="U571">
            <v>0</v>
          </cell>
          <cell r="V571">
            <v>111.75</v>
          </cell>
          <cell r="W571">
            <v>75</v>
          </cell>
        </row>
        <row r="572">
          <cell r="A572" t="str">
            <v>Star Metals</v>
          </cell>
          <cell r="B572">
            <v>48</v>
          </cell>
          <cell r="C572">
            <v>37347</v>
          </cell>
          <cell r="D572">
            <v>37347</v>
          </cell>
          <cell r="E572">
            <v>0</v>
          </cell>
          <cell r="F572">
            <v>0</v>
          </cell>
          <cell r="G572">
            <v>0</v>
          </cell>
          <cell r="H572">
            <v>75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35</v>
          </cell>
          <cell r="R572">
            <v>1.75</v>
          </cell>
          <cell r="S572">
            <v>0</v>
          </cell>
          <cell r="T572">
            <v>0</v>
          </cell>
          <cell r="U572">
            <v>0</v>
          </cell>
          <cell r="V572">
            <v>111.75</v>
          </cell>
          <cell r="W572">
            <v>75</v>
          </cell>
        </row>
        <row r="573">
          <cell r="A573" t="str">
            <v>Star Metals</v>
          </cell>
          <cell r="B573">
            <v>48</v>
          </cell>
          <cell r="C573">
            <v>37377</v>
          </cell>
          <cell r="D573">
            <v>37377</v>
          </cell>
          <cell r="E573">
            <v>500</v>
          </cell>
          <cell r="F573">
            <v>203</v>
          </cell>
          <cell r="G573">
            <v>0</v>
          </cell>
          <cell r="H573">
            <v>75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35</v>
          </cell>
          <cell r="R573">
            <v>1.75</v>
          </cell>
          <cell r="S573">
            <v>0</v>
          </cell>
          <cell r="T573">
            <v>0</v>
          </cell>
          <cell r="U573">
            <v>0</v>
          </cell>
          <cell r="V573">
            <v>314.75</v>
          </cell>
          <cell r="W573">
            <v>278</v>
          </cell>
        </row>
        <row r="574">
          <cell r="A574" t="str">
            <v>Star Metals</v>
          </cell>
          <cell r="B574">
            <v>48</v>
          </cell>
          <cell r="C574">
            <v>37408</v>
          </cell>
          <cell r="D574">
            <v>37408</v>
          </cell>
          <cell r="E574">
            <v>3400</v>
          </cell>
          <cell r="F574">
            <v>1380.4</v>
          </cell>
          <cell r="G574">
            <v>0</v>
          </cell>
          <cell r="H574">
            <v>75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35</v>
          </cell>
          <cell r="R574">
            <v>1.75</v>
          </cell>
          <cell r="S574">
            <v>0</v>
          </cell>
          <cell r="T574">
            <v>0</v>
          </cell>
          <cell r="U574">
            <v>0</v>
          </cell>
          <cell r="V574">
            <v>1492.15</v>
          </cell>
          <cell r="W574">
            <v>1455.4</v>
          </cell>
        </row>
        <row r="575">
          <cell r="A575" t="str">
            <v>Star Metals</v>
          </cell>
          <cell r="B575">
            <v>48</v>
          </cell>
          <cell r="C575">
            <v>37438</v>
          </cell>
          <cell r="D575">
            <v>37438</v>
          </cell>
          <cell r="E575">
            <v>3503</v>
          </cell>
          <cell r="F575">
            <v>1422.22</v>
          </cell>
          <cell r="G575">
            <v>0</v>
          </cell>
          <cell r="H575">
            <v>75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35</v>
          </cell>
          <cell r="R575">
            <v>1.75</v>
          </cell>
          <cell r="S575">
            <v>0</v>
          </cell>
          <cell r="T575">
            <v>0</v>
          </cell>
          <cell r="U575">
            <v>0</v>
          </cell>
          <cell r="V575">
            <v>1533.97</v>
          </cell>
          <cell r="W575">
            <v>1497.22</v>
          </cell>
        </row>
        <row r="576">
          <cell r="A576" t="str">
            <v>Star Metals</v>
          </cell>
          <cell r="B576">
            <v>48</v>
          </cell>
          <cell r="C576">
            <v>37469</v>
          </cell>
          <cell r="D576">
            <v>37469</v>
          </cell>
          <cell r="E576">
            <v>4390</v>
          </cell>
          <cell r="F576">
            <v>1782.34</v>
          </cell>
          <cell r="G576">
            <v>0</v>
          </cell>
          <cell r="H576">
            <v>75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35</v>
          </cell>
          <cell r="R576">
            <v>1.75</v>
          </cell>
          <cell r="S576">
            <v>0</v>
          </cell>
          <cell r="T576">
            <v>0</v>
          </cell>
          <cell r="U576">
            <v>0</v>
          </cell>
          <cell r="V576">
            <v>1894.09</v>
          </cell>
          <cell r="W576">
            <v>1857.34</v>
          </cell>
        </row>
        <row r="577">
          <cell r="A577" t="str">
            <v>Star Metals</v>
          </cell>
          <cell r="B577">
            <v>48</v>
          </cell>
          <cell r="C577">
            <v>37500</v>
          </cell>
          <cell r="D577">
            <v>37500</v>
          </cell>
          <cell r="E577">
            <v>5364</v>
          </cell>
          <cell r="F577">
            <v>2177.7800000000002</v>
          </cell>
          <cell r="G577">
            <v>0</v>
          </cell>
          <cell r="H577">
            <v>75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35</v>
          </cell>
          <cell r="R577">
            <v>1.75</v>
          </cell>
          <cell r="S577">
            <v>0</v>
          </cell>
          <cell r="T577">
            <v>0</v>
          </cell>
          <cell r="U577">
            <v>0</v>
          </cell>
          <cell r="V577">
            <v>2289.5300000000002</v>
          </cell>
          <cell r="W577">
            <v>2252.7800000000002</v>
          </cell>
        </row>
        <row r="578">
          <cell r="A578" t="str">
            <v>Star Metals</v>
          </cell>
          <cell r="B578">
            <v>48</v>
          </cell>
          <cell r="C578">
            <v>37530</v>
          </cell>
          <cell r="D578">
            <v>37530</v>
          </cell>
          <cell r="E578">
            <v>5790</v>
          </cell>
          <cell r="F578">
            <v>2350.7399999999998</v>
          </cell>
          <cell r="G578">
            <v>0</v>
          </cell>
          <cell r="H578">
            <v>75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35</v>
          </cell>
          <cell r="R578">
            <v>1.75</v>
          </cell>
          <cell r="S578">
            <v>0</v>
          </cell>
          <cell r="T578">
            <v>0</v>
          </cell>
          <cell r="U578">
            <v>0</v>
          </cell>
          <cell r="V578">
            <v>2462.4899999999998</v>
          </cell>
          <cell r="W578">
            <v>2425.7399999999998</v>
          </cell>
        </row>
        <row r="579">
          <cell r="A579" t="str">
            <v>Star Metals</v>
          </cell>
          <cell r="B579">
            <v>48</v>
          </cell>
          <cell r="C579">
            <v>37561</v>
          </cell>
          <cell r="D579">
            <v>37561</v>
          </cell>
          <cell r="E579">
            <v>4220</v>
          </cell>
          <cell r="F579">
            <v>1713.32</v>
          </cell>
          <cell r="G579">
            <v>0</v>
          </cell>
          <cell r="H579">
            <v>75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35</v>
          </cell>
          <cell r="R579">
            <v>693.41</v>
          </cell>
          <cell r="S579">
            <v>21876.48</v>
          </cell>
          <cell r="T579">
            <v>4220</v>
          </cell>
          <cell r="U579">
            <v>21876.48</v>
          </cell>
          <cell r="V579">
            <v>24393.21</v>
          </cell>
          <cell r="W579">
            <v>1788.32</v>
          </cell>
        </row>
        <row r="580">
          <cell r="A580" t="str">
            <v>Star Metals</v>
          </cell>
          <cell r="B580">
            <v>48</v>
          </cell>
          <cell r="C580">
            <v>37591</v>
          </cell>
          <cell r="D580">
            <v>37591</v>
          </cell>
          <cell r="E580">
            <v>1493</v>
          </cell>
          <cell r="F580">
            <v>606.16</v>
          </cell>
          <cell r="G580">
            <v>0</v>
          </cell>
          <cell r="H580">
            <v>75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35</v>
          </cell>
          <cell r="R580">
            <v>295.74</v>
          </cell>
          <cell r="S580">
            <v>7948.73</v>
          </cell>
          <cell r="T580">
            <v>1493</v>
          </cell>
          <cell r="U580">
            <v>7948.73</v>
          </cell>
          <cell r="V580">
            <v>8960.6299999999992</v>
          </cell>
          <cell r="W580">
            <v>681.16</v>
          </cell>
        </row>
        <row r="581">
          <cell r="A581" t="str">
            <v>Ameriqual Foods, Inc.</v>
          </cell>
          <cell r="B581">
            <v>50</v>
          </cell>
          <cell r="C581">
            <v>37257</v>
          </cell>
          <cell r="D581">
            <v>37257</v>
          </cell>
          <cell r="E581">
            <v>7000</v>
          </cell>
          <cell r="F581">
            <v>2842</v>
          </cell>
          <cell r="G581">
            <v>0</v>
          </cell>
          <cell r="H581">
            <v>75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7000</v>
          </cell>
          <cell r="O581">
            <v>21</v>
          </cell>
          <cell r="P581">
            <v>0</v>
          </cell>
          <cell r="Q581">
            <v>35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2973</v>
          </cell>
          <cell r="W581">
            <v>2938</v>
          </cell>
        </row>
        <row r="582">
          <cell r="A582" t="str">
            <v>Ameriqual Foods, Inc.</v>
          </cell>
          <cell r="B582">
            <v>50</v>
          </cell>
          <cell r="C582">
            <v>37288</v>
          </cell>
          <cell r="D582">
            <v>37288</v>
          </cell>
          <cell r="E582">
            <v>7074</v>
          </cell>
          <cell r="F582">
            <v>2872.04</v>
          </cell>
          <cell r="G582">
            <v>0</v>
          </cell>
          <cell r="H582">
            <v>75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7074</v>
          </cell>
          <cell r="O582">
            <v>-7.07</v>
          </cell>
          <cell r="P582">
            <v>0</v>
          </cell>
          <cell r="Q582">
            <v>35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2974.97</v>
          </cell>
          <cell r="W582">
            <v>2939.97</v>
          </cell>
        </row>
        <row r="583">
          <cell r="A583" t="str">
            <v>Ameriqual Foods, Inc.</v>
          </cell>
          <cell r="B583">
            <v>50</v>
          </cell>
          <cell r="C583">
            <v>37316</v>
          </cell>
          <cell r="D583">
            <v>37316</v>
          </cell>
          <cell r="E583">
            <v>7006</v>
          </cell>
          <cell r="F583">
            <v>2844.44</v>
          </cell>
          <cell r="G583">
            <v>0</v>
          </cell>
          <cell r="H583">
            <v>75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7006</v>
          </cell>
          <cell r="O583">
            <v>-7.01</v>
          </cell>
          <cell r="P583">
            <v>0</v>
          </cell>
          <cell r="Q583">
            <v>35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2947.43</v>
          </cell>
          <cell r="W583">
            <v>2912.43</v>
          </cell>
        </row>
        <row r="584">
          <cell r="A584" t="str">
            <v>Ameriqual Foods, Inc.</v>
          </cell>
          <cell r="B584">
            <v>50</v>
          </cell>
          <cell r="C584">
            <v>37347</v>
          </cell>
          <cell r="D584">
            <v>37347</v>
          </cell>
          <cell r="E584">
            <v>7000</v>
          </cell>
          <cell r="F584">
            <v>2842</v>
          </cell>
          <cell r="G584">
            <v>0</v>
          </cell>
          <cell r="H584">
            <v>75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7000</v>
          </cell>
          <cell r="O584">
            <v>-7</v>
          </cell>
          <cell r="P584">
            <v>0</v>
          </cell>
          <cell r="Q584">
            <v>35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2945</v>
          </cell>
          <cell r="W584">
            <v>2910</v>
          </cell>
        </row>
        <row r="585">
          <cell r="A585" t="str">
            <v>Ameriqual Foods, Inc.</v>
          </cell>
          <cell r="B585">
            <v>50</v>
          </cell>
          <cell r="C585">
            <v>37377</v>
          </cell>
          <cell r="D585">
            <v>37377</v>
          </cell>
          <cell r="E585">
            <v>7000</v>
          </cell>
          <cell r="F585">
            <v>2842</v>
          </cell>
          <cell r="G585">
            <v>0</v>
          </cell>
          <cell r="H585">
            <v>75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35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2952</v>
          </cell>
          <cell r="W585">
            <v>2917</v>
          </cell>
        </row>
        <row r="586">
          <cell r="A586" t="str">
            <v>Ameriqual Foods, Inc.</v>
          </cell>
          <cell r="B586">
            <v>50</v>
          </cell>
          <cell r="C586">
            <v>37408</v>
          </cell>
          <cell r="D586">
            <v>37408</v>
          </cell>
          <cell r="E586">
            <v>7000</v>
          </cell>
          <cell r="F586">
            <v>2842</v>
          </cell>
          <cell r="G586">
            <v>0</v>
          </cell>
          <cell r="H586">
            <v>75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35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2952</v>
          </cell>
          <cell r="W586">
            <v>2917</v>
          </cell>
        </row>
        <row r="587">
          <cell r="A587" t="str">
            <v>Ameriqual Foods, Inc.</v>
          </cell>
          <cell r="B587">
            <v>50</v>
          </cell>
          <cell r="C587">
            <v>37438</v>
          </cell>
          <cell r="D587">
            <v>37438</v>
          </cell>
          <cell r="E587">
            <v>7000</v>
          </cell>
          <cell r="F587">
            <v>2842</v>
          </cell>
          <cell r="G587">
            <v>0</v>
          </cell>
          <cell r="H587">
            <v>75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35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2952</v>
          </cell>
          <cell r="W587">
            <v>2917</v>
          </cell>
        </row>
        <row r="588">
          <cell r="A588" t="str">
            <v>Ameriqual Foods, Inc.</v>
          </cell>
          <cell r="B588">
            <v>50</v>
          </cell>
          <cell r="C588">
            <v>37469</v>
          </cell>
          <cell r="D588">
            <v>37469</v>
          </cell>
          <cell r="E588">
            <v>7000</v>
          </cell>
          <cell r="F588">
            <v>2842</v>
          </cell>
          <cell r="G588">
            <v>0</v>
          </cell>
          <cell r="H588">
            <v>75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35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2952</v>
          </cell>
          <cell r="W588">
            <v>2917</v>
          </cell>
        </row>
        <row r="589">
          <cell r="A589" t="str">
            <v>Ameriqual Foods, Inc.</v>
          </cell>
          <cell r="B589">
            <v>50</v>
          </cell>
          <cell r="C589">
            <v>37500</v>
          </cell>
          <cell r="D589">
            <v>37500</v>
          </cell>
          <cell r="E589">
            <v>6990</v>
          </cell>
          <cell r="F589">
            <v>2837.94</v>
          </cell>
          <cell r="G589">
            <v>0</v>
          </cell>
          <cell r="H589">
            <v>75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35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2947.94</v>
          </cell>
          <cell r="W589">
            <v>2912.94</v>
          </cell>
        </row>
        <row r="590">
          <cell r="A590" t="str">
            <v>Ameriqual Foods, Inc.</v>
          </cell>
          <cell r="B590">
            <v>50</v>
          </cell>
          <cell r="C590">
            <v>37530</v>
          </cell>
          <cell r="D590">
            <v>37530</v>
          </cell>
          <cell r="E590">
            <v>7000</v>
          </cell>
          <cell r="F590">
            <v>2842</v>
          </cell>
          <cell r="G590">
            <v>0</v>
          </cell>
          <cell r="H590">
            <v>75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35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2952</v>
          </cell>
          <cell r="W590">
            <v>2917</v>
          </cell>
        </row>
        <row r="591">
          <cell r="A591" t="str">
            <v>Ameriqual Foods, Inc.</v>
          </cell>
          <cell r="B591">
            <v>50</v>
          </cell>
          <cell r="C591">
            <v>37561</v>
          </cell>
          <cell r="D591">
            <v>37561</v>
          </cell>
          <cell r="E591">
            <v>7000</v>
          </cell>
          <cell r="F591">
            <v>2842</v>
          </cell>
          <cell r="G591">
            <v>0</v>
          </cell>
          <cell r="H591">
            <v>75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2952</v>
          </cell>
          <cell r="W591">
            <v>2917</v>
          </cell>
        </row>
        <row r="592">
          <cell r="A592" t="str">
            <v>Ameriqual Foods, Inc.</v>
          </cell>
          <cell r="B592">
            <v>50</v>
          </cell>
          <cell r="C592">
            <v>37591</v>
          </cell>
          <cell r="D592">
            <v>37591</v>
          </cell>
          <cell r="E592">
            <v>7000</v>
          </cell>
          <cell r="F592">
            <v>2842</v>
          </cell>
          <cell r="G592">
            <v>0</v>
          </cell>
          <cell r="H592">
            <v>75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35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2952</v>
          </cell>
          <cell r="W592">
            <v>2917</v>
          </cell>
        </row>
        <row r="593">
          <cell r="A593" t="str">
            <v>Vincennes University</v>
          </cell>
          <cell r="B593">
            <v>53</v>
          </cell>
          <cell r="C593">
            <v>37257</v>
          </cell>
          <cell r="D593">
            <v>37257</v>
          </cell>
          <cell r="E593">
            <v>8000</v>
          </cell>
          <cell r="F593">
            <v>3248</v>
          </cell>
          <cell r="G593">
            <v>0</v>
          </cell>
          <cell r="H593">
            <v>75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-208</v>
          </cell>
          <cell r="N593">
            <v>8000</v>
          </cell>
          <cell r="O593">
            <v>24</v>
          </cell>
          <cell r="P593">
            <v>0</v>
          </cell>
          <cell r="Q593">
            <v>35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3174</v>
          </cell>
          <cell r="W593">
            <v>3139</v>
          </cell>
        </row>
        <row r="594">
          <cell r="A594" t="str">
            <v>Vincennes University</v>
          </cell>
          <cell r="B594">
            <v>53</v>
          </cell>
          <cell r="C594">
            <v>37288</v>
          </cell>
          <cell r="D594">
            <v>37288</v>
          </cell>
          <cell r="E594">
            <v>6692</v>
          </cell>
          <cell r="F594">
            <v>2716.95</v>
          </cell>
          <cell r="G594">
            <v>0</v>
          </cell>
          <cell r="H594">
            <v>75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26.77</v>
          </cell>
          <cell r="N594">
            <v>6692</v>
          </cell>
          <cell r="O594">
            <v>-6.69</v>
          </cell>
          <cell r="P594">
            <v>0</v>
          </cell>
          <cell r="Q594">
            <v>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2847.03</v>
          </cell>
          <cell r="W594">
            <v>2812.03</v>
          </cell>
        </row>
        <row r="595">
          <cell r="A595" t="str">
            <v>Vincennes University</v>
          </cell>
          <cell r="B595">
            <v>53</v>
          </cell>
          <cell r="C595">
            <v>37316</v>
          </cell>
          <cell r="D595">
            <v>37316</v>
          </cell>
          <cell r="E595">
            <v>4497</v>
          </cell>
          <cell r="F595">
            <v>1825.78</v>
          </cell>
          <cell r="G595">
            <v>0</v>
          </cell>
          <cell r="H595">
            <v>75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17.989999999999998</v>
          </cell>
          <cell r="N595">
            <v>4497</v>
          </cell>
          <cell r="O595">
            <v>-4.5</v>
          </cell>
          <cell r="P595">
            <v>0</v>
          </cell>
          <cell r="Q595">
            <v>35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1949.27</v>
          </cell>
          <cell r="W595">
            <v>1914.27</v>
          </cell>
        </row>
        <row r="596">
          <cell r="A596" t="str">
            <v>Vincennes University</v>
          </cell>
          <cell r="B596">
            <v>53</v>
          </cell>
          <cell r="C596">
            <v>37347</v>
          </cell>
          <cell r="D596">
            <v>37347</v>
          </cell>
          <cell r="E596">
            <v>0</v>
          </cell>
          <cell r="F596">
            <v>0</v>
          </cell>
          <cell r="G596">
            <v>0</v>
          </cell>
          <cell r="H596">
            <v>75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35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110</v>
          </cell>
          <cell r="W596">
            <v>75</v>
          </cell>
        </row>
        <row r="597">
          <cell r="A597" t="str">
            <v>Vincennes University</v>
          </cell>
          <cell r="B597">
            <v>53</v>
          </cell>
          <cell r="C597">
            <v>37377</v>
          </cell>
          <cell r="D597">
            <v>37377</v>
          </cell>
          <cell r="E597">
            <v>3600</v>
          </cell>
          <cell r="F597">
            <v>1461.6</v>
          </cell>
          <cell r="G597">
            <v>0</v>
          </cell>
          <cell r="H597">
            <v>75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35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1571.6</v>
          </cell>
          <cell r="W597">
            <v>1536.6</v>
          </cell>
        </row>
        <row r="598">
          <cell r="A598" t="str">
            <v>Vincennes University</v>
          </cell>
          <cell r="B598">
            <v>53</v>
          </cell>
          <cell r="C598">
            <v>37408</v>
          </cell>
          <cell r="D598">
            <v>37408</v>
          </cell>
          <cell r="E598">
            <v>2000</v>
          </cell>
          <cell r="F598">
            <v>812</v>
          </cell>
          <cell r="G598">
            <v>0</v>
          </cell>
          <cell r="H598">
            <v>75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35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922</v>
          </cell>
          <cell r="W598">
            <v>887</v>
          </cell>
        </row>
        <row r="599">
          <cell r="A599" t="str">
            <v>Vincennes University</v>
          </cell>
          <cell r="B599">
            <v>53</v>
          </cell>
          <cell r="C599">
            <v>37438</v>
          </cell>
          <cell r="D599">
            <v>37438</v>
          </cell>
          <cell r="E599">
            <v>3000</v>
          </cell>
          <cell r="F599">
            <v>1218</v>
          </cell>
          <cell r="G599">
            <v>0</v>
          </cell>
          <cell r="H599">
            <v>75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35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1328</v>
          </cell>
          <cell r="W599">
            <v>1293</v>
          </cell>
        </row>
        <row r="600">
          <cell r="A600" t="str">
            <v>Vincennes University</v>
          </cell>
          <cell r="B600">
            <v>53</v>
          </cell>
          <cell r="C600">
            <v>37469</v>
          </cell>
          <cell r="D600">
            <v>37469</v>
          </cell>
          <cell r="E600">
            <v>2837</v>
          </cell>
          <cell r="F600">
            <v>1151.82</v>
          </cell>
          <cell r="G600">
            <v>0</v>
          </cell>
          <cell r="H600">
            <v>75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35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1261.82</v>
          </cell>
          <cell r="W600">
            <v>1226.82</v>
          </cell>
        </row>
        <row r="601">
          <cell r="A601" t="str">
            <v>Vincennes University</v>
          </cell>
          <cell r="B601">
            <v>53</v>
          </cell>
          <cell r="C601">
            <v>37500</v>
          </cell>
          <cell r="D601">
            <v>37500</v>
          </cell>
          <cell r="E601">
            <v>3493</v>
          </cell>
          <cell r="F601">
            <v>1418.16</v>
          </cell>
          <cell r="G601">
            <v>0</v>
          </cell>
          <cell r="H601">
            <v>75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35</v>
          </cell>
          <cell r="R601">
            <v>69.989999999999995</v>
          </cell>
          <cell r="S601">
            <v>1878.8</v>
          </cell>
          <cell r="T601">
            <v>427</v>
          </cell>
          <cell r="U601">
            <v>1878.8</v>
          </cell>
          <cell r="V601">
            <v>3476.95</v>
          </cell>
          <cell r="W601">
            <v>1493.16</v>
          </cell>
        </row>
        <row r="602">
          <cell r="A602" t="str">
            <v>Vincennes University</v>
          </cell>
          <cell r="B602">
            <v>53</v>
          </cell>
          <cell r="C602">
            <v>37530</v>
          </cell>
          <cell r="D602">
            <v>37530</v>
          </cell>
          <cell r="E602">
            <v>5476</v>
          </cell>
          <cell r="F602">
            <v>2223.2600000000002</v>
          </cell>
          <cell r="G602">
            <v>0</v>
          </cell>
          <cell r="H602">
            <v>75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35</v>
          </cell>
          <cell r="R602">
            <v>66.22</v>
          </cell>
          <cell r="S602">
            <v>5336.5599999999995</v>
          </cell>
          <cell r="T602">
            <v>404</v>
          </cell>
          <cell r="U602">
            <v>1859.61</v>
          </cell>
          <cell r="V602">
            <v>7736.04</v>
          </cell>
          <cell r="W602">
            <v>2298.2600000000002</v>
          </cell>
        </row>
        <row r="603">
          <cell r="A603" t="str">
            <v>Vincennes University</v>
          </cell>
          <cell r="B603">
            <v>53</v>
          </cell>
          <cell r="C603">
            <v>37561</v>
          </cell>
          <cell r="D603">
            <v>37561</v>
          </cell>
          <cell r="E603">
            <v>7390</v>
          </cell>
          <cell r="F603">
            <v>3000.34</v>
          </cell>
          <cell r="G603">
            <v>0</v>
          </cell>
          <cell r="H603">
            <v>75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35</v>
          </cell>
          <cell r="R603">
            <v>0</v>
          </cell>
          <cell r="S603">
            <v>4192.87</v>
          </cell>
          <cell r="T603">
            <v>0</v>
          </cell>
          <cell r="U603">
            <v>0</v>
          </cell>
          <cell r="V603">
            <v>7303.21</v>
          </cell>
          <cell r="W603">
            <v>3075.34</v>
          </cell>
        </row>
        <row r="604">
          <cell r="A604" t="str">
            <v>Vincennes University</v>
          </cell>
          <cell r="B604">
            <v>53</v>
          </cell>
          <cell r="C604">
            <v>37591</v>
          </cell>
          <cell r="D604">
            <v>37591</v>
          </cell>
          <cell r="E604">
            <v>7703</v>
          </cell>
          <cell r="F604">
            <v>3127.42</v>
          </cell>
          <cell r="G604">
            <v>0</v>
          </cell>
          <cell r="H604">
            <v>75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35</v>
          </cell>
          <cell r="R604">
            <v>0</v>
          </cell>
          <cell r="S604">
            <v>1448.13</v>
          </cell>
          <cell r="T604">
            <v>272</v>
          </cell>
          <cell r="U604">
            <v>1448.13</v>
          </cell>
          <cell r="V604">
            <v>4685.55</v>
          </cell>
          <cell r="W604">
            <v>3202.42</v>
          </cell>
        </row>
        <row r="605">
          <cell r="A605" t="str">
            <v>Packaging Corporation of America</v>
          </cell>
          <cell r="B605">
            <v>55</v>
          </cell>
          <cell r="C605">
            <v>37257</v>
          </cell>
          <cell r="D605">
            <v>37257</v>
          </cell>
          <cell r="E605">
            <v>5655</v>
          </cell>
          <cell r="F605">
            <v>2295.9299999999998</v>
          </cell>
          <cell r="G605">
            <v>0</v>
          </cell>
          <cell r="H605">
            <v>75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-147.03</v>
          </cell>
          <cell r="N605">
            <v>5655</v>
          </cell>
          <cell r="O605">
            <v>16.96</v>
          </cell>
          <cell r="P605">
            <v>0</v>
          </cell>
          <cell r="Q605">
            <v>35</v>
          </cell>
          <cell r="R605">
            <v>1.75</v>
          </cell>
          <cell r="S605">
            <v>0</v>
          </cell>
          <cell r="T605">
            <v>0</v>
          </cell>
          <cell r="U605">
            <v>0</v>
          </cell>
          <cell r="V605">
            <v>2277.61</v>
          </cell>
          <cell r="W605">
            <v>2240.86</v>
          </cell>
        </row>
        <row r="606">
          <cell r="A606" t="str">
            <v>Packaging Corporation of America</v>
          </cell>
          <cell r="B606">
            <v>55</v>
          </cell>
          <cell r="C606">
            <v>37288</v>
          </cell>
          <cell r="D606">
            <v>37288</v>
          </cell>
          <cell r="E606">
            <v>5704</v>
          </cell>
          <cell r="F606">
            <v>2315.8200000000002</v>
          </cell>
          <cell r="G606">
            <v>0</v>
          </cell>
          <cell r="H606">
            <v>75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22.82</v>
          </cell>
          <cell r="N606">
            <v>5704</v>
          </cell>
          <cell r="O606">
            <v>-5.7</v>
          </cell>
          <cell r="P606">
            <v>0</v>
          </cell>
          <cell r="Q606">
            <v>35</v>
          </cell>
          <cell r="R606">
            <v>1.75</v>
          </cell>
          <cell r="S606">
            <v>0</v>
          </cell>
          <cell r="T606">
            <v>0</v>
          </cell>
          <cell r="U606">
            <v>0</v>
          </cell>
          <cell r="V606">
            <v>2444.69</v>
          </cell>
          <cell r="W606">
            <v>2407.94</v>
          </cell>
        </row>
        <row r="607">
          <cell r="A607" t="str">
            <v>Packaging Corporation of America</v>
          </cell>
          <cell r="B607">
            <v>55</v>
          </cell>
          <cell r="C607">
            <v>37316</v>
          </cell>
          <cell r="D607">
            <v>37316</v>
          </cell>
          <cell r="E607">
            <v>4340</v>
          </cell>
          <cell r="F607">
            <v>1762.04</v>
          </cell>
          <cell r="G607">
            <v>0</v>
          </cell>
          <cell r="H607">
            <v>75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17.36</v>
          </cell>
          <cell r="N607">
            <v>4340</v>
          </cell>
          <cell r="O607">
            <v>-4.34</v>
          </cell>
          <cell r="P607">
            <v>0</v>
          </cell>
          <cell r="Q607">
            <v>35</v>
          </cell>
          <cell r="R607">
            <v>1.75</v>
          </cell>
          <cell r="S607">
            <v>0</v>
          </cell>
          <cell r="T607">
            <v>0</v>
          </cell>
          <cell r="U607">
            <v>0</v>
          </cell>
          <cell r="V607">
            <v>1886.81</v>
          </cell>
          <cell r="W607">
            <v>1850.06</v>
          </cell>
        </row>
        <row r="608">
          <cell r="A608" t="str">
            <v>Packaging Corporation of America</v>
          </cell>
          <cell r="B608">
            <v>55</v>
          </cell>
          <cell r="C608">
            <v>37347</v>
          </cell>
          <cell r="D608">
            <v>37347</v>
          </cell>
          <cell r="E608">
            <v>3690</v>
          </cell>
          <cell r="F608">
            <v>1498.14</v>
          </cell>
          <cell r="G608">
            <v>0</v>
          </cell>
          <cell r="H608">
            <v>75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14.76</v>
          </cell>
          <cell r="N608">
            <v>3690</v>
          </cell>
          <cell r="O608">
            <v>-3.69</v>
          </cell>
          <cell r="P608">
            <v>0</v>
          </cell>
          <cell r="Q608">
            <v>35</v>
          </cell>
          <cell r="R608">
            <v>1.75</v>
          </cell>
          <cell r="S608">
            <v>0</v>
          </cell>
          <cell r="T608">
            <v>0</v>
          </cell>
          <cell r="U608">
            <v>0</v>
          </cell>
          <cell r="V608">
            <v>1620.96</v>
          </cell>
          <cell r="W608">
            <v>1584.21</v>
          </cell>
        </row>
        <row r="609">
          <cell r="A609" t="str">
            <v>Packaging Corporation of America</v>
          </cell>
          <cell r="B609">
            <v>55</v>
          </cell>
          <cell r="C609">
            <v>37377</v>
          </cell>
          <cell r="D609">
            <v>37377</v>
          </cell>
          <cell r="E609">
            <v>3600</v>
          </cell>
          <cell r="F609">
            <v>1461.6</v>
          </cell>
          <cell r="G609">
            <v>0</v>
          </cell>
          <cell r="H609">
            <v>75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35</v>
          </cell>
          <cell r="R609">
            <v>1.75</v>
          </cell>
          <cell r="S609">
            <v>0</v>
          </cell>
          <cell r="T609">
            <v>0</v>
          </cell>
          <cell r="U609">
            <v>0</v>
          </cell>
          <cell r="V609">
            <v>1573.35</v>
          </cell>
          <cell r="W609">
            <v>1536.6</v>
          </cell>
        </row>
        <row r="610">
          <cell r="A610" t="str">
            <v>Packaging Corporation of America</v>
          </cell>
          <cell r="B610">
            <v>55</v>
          </cell>
          <cell r="C610">
            <v>37408</v>
          </cell>
          <cell r="D610">
            <v>37408</v>
          </cell>
          <cell r="E610">
            <v>3000</v>
          </cell>
          <cell r="F610">
            <v>1218</v>
          </cell>
          <cell r="G610">
            <v>0</v>
          </cell>
          <cell r="H610">
            <v>75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35</v>
          </cell>
          <cell r="R610">
            <v>1.75</v>
          </cell>
          <cell r="S610">
            <v>0</v>
          </cell>
          <cell r="T610">
            <v>0</v>
          </cell>
          <cell r="U610">
            <v>0</v>
          </cell>
          <cell r="V610">
            <v>1329.75</v>
          </cell>
          <cell r="W610">
            <v>1293</v>
          </cell>
        </row>
        <row r="611">
          <cell r="A611" t="str">
            <v>Packaging Corporation of America</v>
          </cell>
          <cell r="B611">
            <v>55</v>
          </cell>
          <cell r="C611">
            <v>37438</v>
          </cell>
          <cell r="D611">
            <v>37438</v>
          </cell>
          <cell r="E611">
            <v>3070</v>
          </cell>
          <cell r="F611">
            <v>1246.42</v>
          </cell>
          <cell r="G611">
            <v>0</v>
          </cell>
          <cell r="H611">
            <v>75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35</v>
          </cell>
          <cell r="R611">
            <v>1.75</v>
          </cell>
          <cell r="S611">
            <v>0</v>
          </cell>
          <cell r="T611">
            <v>0</v>
          </cell>
          <cell r="U611">
            <v>0</v>
          </cell>
          <cell r="V611">
            <v>1358.17</v>
          </cell>
          <cell r="W611">
            <v>1321.42</v>
          </cell>
        </row>
        <row r="612">
          <cell r="A612" t="str">
            <v>Packaging Corporation of America</v>
          </cell>
          <cell r="B612">
            <v>55</v>
          </cell>
          <cell r="C612">
            <v>37469</v>
          </cell>
          <cell r="D612">
            <v>37469</v>
          </cell>
          <cell r="E612">
            <v>3472</v>
          </cell>
          <cell r="F612">
            <v>1409.63</v>
          </cell>
          <cell r="G612">
            <v>0</v>
          </cell>
          <cell r="H612">
            <v>75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35</v>
          </cell>
          <cell r="R612">
            <v>1.75</v>
          </cell>
          <cell r="S612">
            <v>0</v>
          </cell>
          <cell r="T612">
            <v>0</v>
          </cell>
          <cell r="U612">
            <v>0</v>
          </cell>
          <cell r="V612">
            <v>1521.38</v>
          </cell>
          <cell r="W612">
            <v>1484.63</v>
          </cell>
        </row>
        <row r="613">
          <cell r="A613" t="str">
            <v>Packaging Corporation of America</v>
          </cell>
          <cell r="B613">
            <v>55</v>
          </cell>
          <cell r="C613">
            <v>37500</v>
          </cell>
          <cell r="D613">
            <v>37500</v>
          </cell>
          <cell r="E613">
            <v>3210</v>
          </cell>
          <cell r="F613">
            <v>1303.26</v>
          </cell>
          <cell r="G613">
            <v>0</v>
          </cell>
          <cell r="H613">
            <v>75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35</v>
          </cell>
          <cell r="R613">
            <v>1.75</v>
          </cell>
          <cell r="S613">
            <v>0</v>
          </cell>
          <cell r="T613">
            <v>0</v>
          </cell>
          <cell r="U613">
            <v>0</v>
          </cell>
          <cell r="V613">
            <v>1415.01</v>
          </cell>
          <cell r="W613">
            <v>1378.26</v>
          </cell>
        </row>
        <row r="614">
          <cell r="A614" t="str">
            <v>Packaging Corporation of America</v>
          </cell>
          <cell r="B614">
            <v>55</v>
          </cell>
          <cell r="C614">
            <v>37530</v>
          </cell>
          <cell r="D614">
            <v>37530</v>
          </cell>
          <cell r="E614">
            <v>3980</v>
          </cell>
          <cell r="F614">
            <v>1615.88</v>
          </cell>
          <cell r="G614">
            <v>0</v>
          </cell>
          <cell r="H614">
            <v>75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35</v>
          </cell>
          <cell r="R614">
            <v>1.75</v>
          </cell>
          <cell r="S614">
            <v>0</v>
          </cell>
          <cell r="T614">
            <v>0</v>
          </cell>
          <cell r="U614">
            <v>0</v>
          </cell>
          <cell r="V614">
            <v>1727.63</v>
          </cell>
          <cell r="W614">
            <v>1690.88</v>
          </cell>
        </row>
        <row r="615">
          <cell r="A615" t="str">
            <v>Packaging Corporation of America</v>
          </cell>
          <cell r="B615">
            <v>55</v>
          </cell>
          <cell r="C615">
            <v>37561</v>
          </cell>
          <cell r="D615">
            <v>37561</v>
          </cell>
          <cell r="E615">
            <v>4843</v>
          </cell>
          <cell r="F615">
            <v>1966.26</v>
          </cell>
          <cell r="G615">
            <v>0</v>
          </cell>
          <cell r="H615">
            <v>75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35</v>
          </cell>
          <cell r="R615">
            <v>1.75</v>
          </cell>
          <cell r="S615">
            <v>0</v>
          </cell>
          <cell r="T615">
            <v>0</v>
          </cell>
          <cell r="U615">
            <v>0</v>
          </cell>
          <cell r="V615">
            <v>2078.0100000000002</v>
          </cell>
          <cell r="W615">
            <v>2041.26</v>
          </cell>
        </row>
        <row r="616">
          <cell r="A616" t="str">
            <v>Packaging Corporation of America</v>
          </cell>
          <cell r="B616">
            <v>55</v>
          </cell>
          <cell r="C616">
            <v>37591</v>
          </cell>
          <cell r="D616">
            <v>37591</v>
          </cell>
          <cell r="E616">
            <v>5797</v>
          </cell>
          <cell r="F616">
            <v>2353.58</v>
          </cell>
          <cell r="G616">
            <v>0</v>
          </cell>
          <cell r="H616">
            <v>75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35</v>
          </cell>
          <cell r="R616">
            <v>2.1</v>
          </cell>
          <cell r="S616">
            <v>0</v>
          </cell>
          <cell r="T616">
            <v>0</v>
          </cell>
          <cell r="U616">
            <v>0</v>
          </cell>
          <cell r="V616">
            <v>2465.6799999999998</v>
          </cell>
          <cell r="W616">
            <v>2428.58</v>
          </cell>
        </row>
        <row r="617">
          <cell r="A617" t="str">
            <v>Superior Essex Wire</v>
          </cell>
          <cell r="B617">
            <v>56</v>
          </cell>
          <cell r="C617">
            <v>37257</v>
          </cell>
          <cell r="D617">
            <v>37257</v>
          </cell>
          <cell r="E617">
            <v>40000</v>
          </cell>
          <cell r="F617">
            <v>16240</v>
          </cell>
          <cell r="G617">
            <v>0</v>
          </cell>
          <cell r="H617">
            <v>75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-1040</v>
          </cell>
          <cell r="N617">
            <v>40000</v>
          </cell>
          <cell r="O617">
            <v>120</v>
          </cell>
          <cell r="P617">
            <v>0</v>
          </cell>
          <cell r="Q617">
            <v>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15430</v>
          </cell>
          <cell r="W617">
            <v>15395</v>
          </cell>
        </row>
        <row r="618">
          <cell r="A618" t="str">
            <v>Superior Essex Wire</v>
          </cell>
          <cell r="B618">
            <v>56</v>
          </cell>
          <cell r="C618">
            <v>37288</v>
          </cell>
          <cell r="D618">
            <v>37288</v>
          </cell>
          <cell r="E618">
            <v>40000</v>
          </cell>
          <cell r="F618">
            <v>16240</v>
          </cell>
          <cell r="G618">
            <v>0</v>
          </cell>
          <cell r="H618">
            <v>75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160</v>
          </cell>
          <cell r="N618">
            <v>40000</v>
          </cell>
          <cell r="O618">
            <v>-40</v>
          </cell>
          <cell r="P618">
            <v>0</v>
          </cell>
          <cell r="Q618">
            <v>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16470</v>
          </cell>
          <cell r="W618">
            <v>16435</v>
          </cell>
        </row>
        <row r="619">
          <cell r="A619" t="str">
            <v>Superior Essex Wire</v>
          </cell>
          <cell r="B619">
            <v>56</v>
          </cell>
          <cell r="C619">
            <v>37316</v>
          </cell>
          <cell r="D619">
            <v>37316</v>
          </cell>
          <cell r="E619">
            <v>39990</v>
          </cell>
          <cell r="F619">
            <v>16235.94</v>
          </cell>
          <cell r="G619">
            <v>0</v>
          </cell>
          <cell r="H619">
            <v>75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159.96</v>
          </cell>
          <cell r="N619">
            <v>39990</v>
          </cell>
          <cell r="O619">
            <v>-39.99</v>
          </cell>
          <cell r="P619">
            <v>0</v>
          </cell>
          <cell r="Q619">
            <v>35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16465.91</v>
          </cell>
          <cell r="W619">
            <v>16430.91</v>
          </cell>
        </row>
        <row r="620">
          <cell r="A620" t="str">
            <v>Superior Essex Wire</v>
          </cell>
          <cell r="B620">
            <v>56</v>
          </cell>
          <cell r="C620">
            <v>37347</v>
          </cell>
          <cell r="D620">
            <v>37347</v>
          </cell>
          <cell r="E620">
            <v>20000</v>
          </cell>
          <cell r="F620">
            <v>8120</v>
          </cell>
          <cell r="G620">
            <v>0</v>
          </cell>
          <cell r="H620">
            <v>75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80</v>
          </cell>
          <cell r="N620">
            <v>20000</v>
          </cell>
          <cell r="O620">
            <v>-20</v>
          </cell>
          <cell r="P620">
            <v>0</v>
          </cell>
          <cell r="Q620">
            <v>35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8290</v>
          </cell>
          <cell r="W620">
            <v>8255</v>
          </cell>
        </row>
        <row r="621">
          <cell r="A621" t="str">
            <v>Superior Essex Wire</v>
          </cell>
          <cell r="B621">
            <v>56</v>
          </cell>
          <cell r="C621">
            <v>37377</v>
          </cell>
          <cell r="D621">
            <v>37377</v>
          </cell>
          <cell r="E621">
            <v>31482</v>
          </cell>
          <cell r="F621">
            <v>12781.69</v>
          </cell>
          <cell r="G621">
            <v>0</v>
          </cell>
          <cell r="H621">
            <v>75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35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12891.69</v>
          </cell>
          <cell r="W621">
            <v>12856.69</v>
          </cell>
        </row>
        <row r="622">
          <cell r="A622" t="str">
            <v>Superior Essex Wire</v>
          </cell>
          <cell r="B622">
            <v>56</v>
          </cell>
          <cell r="C622">
            <v>37408</v>
          </cell>
          <cell r="D622">
            <v>37408</v>
          </cell>
          <cell r="E622">
            <v>20000</v>
          </cell>
          <cell r="F622">
            <v>8120</v>
          </cell>
          <cell r="G622">
            <v>0</v>
          </cell>
          <cell r="H622">
            <v>75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35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8230</v>
          </cell>
          <cell r="W622">
            <v>8195</v>
          </cell>
        </row>
        <row r="623">
          <cell r="A623" t="str">
            <v>Superior Essex Wire</v>
          </cell>
          <cell r="B623">
            <v>56</v>
          </cell>
          <cell r="C623">
            <v>37438</v>
          </cell>
          <cell r="D623">
            <v>37438</v>
          </cell>
          <cell r="E623">
            <v>37140</v>
          </cell>
          <cell r="F623">
            <v>15078.84</v>
          </cell>
          <cell r="G623">
            <v>0</v>
          </cell>
          <cell r="H623">
            <v>75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35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15188.84</v>
          </cell>
          <cell r="W623">
            <v>15153.84</v>
          </cell>
        </row>
        <row r="624">
          <cell r="A624" t="str">
            <v>Superior Essex Wire</v>
          </cell>
          <cell r="B624">
            <v>56</v>
          </cell>
          <cell r="C624">
            <v>37469</v>
          </cell>
          <cell r="D624">
            <v>37469</v>
          </cell>
          <cell r="E624">
            <v>40840</v>
          </cell>
          <cell r="F624">
            <v>16581.04</v>
          </cell>
          <cell r="G624">
            <v>0</v>
          </cell>
          <cell r="H624">
            <v>75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35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16691.04</v>
          </cell>
          <cell r="W624">
            <v>16656.04</v>
          </cell>
        </row>
        <row r="625">
          <cell r="A625" t="str">
            <v>Superior Essex Wire</v>
          </cell>
          <cell r="B625">
            <v>56</v>
          </cell>
          <cell r="C625">
            <v>37500</v>
          </cell>
          <cell r="D625">
            <v>37500</v>
          </cell>
          <cell r="E625">
            <v>34556</v>
          </cell>
          <cell r="F625">
            <v>14029.74</v>
          </cell>
          <cell r="G625">
            <v>0</v>
          </cell>
          <cell r="H625">
            <v>75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35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14139.74</v>
          </cell>
          <cell r="W625">
            <v>14104.74</v>
          </cell>
        </row>
        <row r="626">
          <cell r="A626" t="str">
            <v>Superior Essex Wire</v>
          </cell>
          <cell r="B626">
            <v>56</v>
          </cell>
          <cell r="C626">
            <v>37530</v>
          </cell>
          <cell r="D626">
            <v>37530</v>
          </cell>
          <cell r="E626">
            <v>38200</v>
          </cell>
          <cell r="F626">
            <v>15509.2</v>
          </cell>
          <cell r="G626">
            <v>0</v>
          </cell>
          <cell r="H626">
            <v>75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35</v>
          </cell>
          <cell r="R626">
            <v>0</v>
          </cell>
          <cell r="S626">
            <v>14139.74</v>
          </cell>
          <cell r="T626">
            <v>0</v>
          </cell>
          <cell r="U626">
            <v>0</v>
          </cell>
          <cell r="V626">
            <v>29758.940000000002</v>
          </cell>
          <cell r="W626">
            <v>15584.2</v>
          </cell>
        </row>
        <row r="627">
          <cell r="A627" t="str">
            <v>Superior Essex Wire</v>
          </cell>
          <cell r="B627">
            <v>56</v>
          </cell>
          <cell r="C627">
            <v>37561</v>
          </cell>
          <cell r="D627">
            <v>37561</v>
          </cell>
          <cell r="E627">
            <v>42210</v>
          </cell>
          <cell r="F627">
            <v>17137.259999999998</v>
          </cell>
          <cell r="G627">
            <v>0</v>
          </cell>
          <cell r="H627">
            <v>75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35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17247.259999999998</v>
          </cell>
          <cell r="W627">
            <v>17212.259999999998</v>
          </cell>
        </row>
        <row r="628">
          <cell r="A628" t="str">
            <v>Superior Essex Wire</v>
          </cell>
          <cell r="B628">
            <v>56</v>
          </cell>
          <cell r="C628">
            <v>37591</v>
          </cell>
          <cell r="D628">
            <v>37591</v>
          </cell>
          <cell r="E628">
            <v>43730</v>
          </cell>
          <cell r="F628">
            <v>17754.38</v>
          </cell>
          <cell r="G628">
            <v>0</v>
          </cell>
          <cell r="H628">
            <v>75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17864.38</v>
          </cell>
          <cell r="W628">
            <v>17829.38</v>
          </cell>
        </row>
        <row r="629">
          <cell r="A629" t="str">
            <v>E &amp; B Paving</v>
          </cell>
          <cell r="B629">
            <v>57</v>
          </cell>
          <cell r="C629">
            <v>37257</v>
          </cell>
          <cell r="D629">
            <v>37257</v>
          </cell>
          <cell r="E629">
            <v>0</v>
          </cell>
          <cell r="F629">
            <v>0</v>
          </cell>
          <cell r="G629">
            <v>0</v>
          </cell>
          <cell r="H629">
            <v>75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35</v>
          </cell>
          <cell r="R629">
            <v>1.75</v>
          </cell>
          <cell r="S629">
            <v>0</v>
          </cell>
          <cell r="T629">
            <v>0</v>
          </cell>
          <cell r="U629">
            <v>0</v>
          </cell>
          <cell r="V629">
            <v>111.75</v>
          </cell>
          <cell r="W629">
            <v>75</v>
          </cell>
        </row>
        <row r="630">
          <cell r="A630" t="str">
            <v>E &amp; B Paving</v>
          </cell>
          <cell r="B630">
            <v>57</v>
          </cell>
          <cell r="C630">
            <v>37288</v>
          </cell>
          <cell r="D630">
            <v>37288</v>
          </cell>
          <cell r="E630">
            <v>0</v>
          </cell>
          <cell r="F630">
            <v>0</v>
          </cell>
          <cell r="G630">
            <v>0</v>
          </cell>
          <cell r="H630">
            <v>75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35</v>
          </cell>
          <cell r="R630">
            <v>1.75</v>
          </cell>
          <cell r="S630">
            <v>0</v>
          </cell>
          <cell r="T630">
            <v>0</v>
          </cell>
          <cell r="U630">
            <v>0</v>
          </cell>
          <cell r="V630">
            <v>111.75</v>
          </cell>
          <cell r="W630">
            <v>75</v>
          </cell>
        </row>
        <row r="631">
          <cell r="A631" t="str">
            <v>E &amp; B Paving</v>
          </cell>
          <cell r="B631">
            <v>57</v>
          </cell>
          <cell r="C631">
            <v>37316</v>
          </cell>
          <cell r="D631">
            <v>37316</v>
          </cell>
          <cell r="E631">
            <v>0</v>
          </cell>
          <cell r="F631">
            <v>0</v>
          </cell>
          <cell r="G631">
            <v>0</v>
          </cell>
          <cell r="H631">
            <v>75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35</v>
          </cell>
          <cell r="R631">
            <v>1.75</v>
          </cell>
          <cell r="S631">
            <v>0</v>
          </cell>
          <cell r="T631">
            <v>0</v>
          </cell>
          <cell r="U631">
            <v>0</v>
          </cell>
          <cell r="V631">
            <v>111.75</v>
          </cell>
          <cell r="W631">
            <v>75</v>
          </cell>
        </row>
        <row r="632">
          <cell r="A632" t="str">
            <v>E &amp; B Paving</v>
          </cell>
          <cell r="B632">
            <v>57</v>
          </cell>
          <cell r="C632">
            <v>37347</v>
          </cell>
          <cell r="D632">
            <v>37347</v>
          </cell>
          <cell r="E632">
            <v>0</v>
          </cell>
          <cell r="F632">
            <v>0</v>
          </cell>
          <cell r="G632">
            <v>0</v>
          </cell>
          <cell r="H632">
            <v>75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35</v>
          </cell>
          <cell r="R632">
            <v>1.75</v>
          </cell>
          <cell r="S632">
            <v>0</v>
          </cell>
          <cell r="T632">
            <v>0</v>
          </cell>
          <cell r="U632">
            <v>0</v>
          </cell>
          <cell r="V632">
            <v>111.75</v>
          </cell>
          <cell r="W632">
            <v>75</v>
          </cell>
        </row>
        <row r="633">
          <cell r="A633" t="str">
            <v>E &amp; B Paving</v>
          </cell>
          <cell r="B633">
            <v>57</v>
          </cell>
          <cell r="C633">
            <v>37377</v>
          </cell>
          <cell r="D633">
            <v>37377</v>
          </cell>
          <cell r="E633">
            <v>0</v>
          </cell>
          <cell r="F633">
            <v>0</v>
          </cell>
          <cell r="G633">
            <v>0</v>
          </cell>
          <cell r="H633">
            <v>75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35</v>
          </cell>
          <cell r="R633">
            <v>1.75</v>
          </cell>
          <cell r="S633">
            <v>0</v>
          </cell>
          <cell r="T633">
            <v>0</v>
          </cell>
          <cell r="U633">
            <v>0</v>
          </cell>
          <cell r="V633">
            <v>111.75</v>
          </cell>
          <cell r="W633">
            <v>75</v>
          </cell>
        </row>
        <row r="634">
          <cell r="A634" t="str">
            <v>E &amp; B Paving</v>
          </cell>
          <cell r="B634">
            <v>57</v>
          </cell>
          <cell r="C634">
            <v>37408</v>
          </cell>
          <cell r="D634">
            <v>37408</v>
          </cell>
          <cell r="E634">
            <v>10250</v>
          </cell>
          <cell r="F634">
            <v>4161.5</v>
          </cell>
          <cell r="G634">
            <v>0</v>
          </cell>
          <cell r="H634">
            <v>75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35</v>
          </cell>
          <cell r="R634">
            <v>1.75</v>
          </cell>
          <cell r="S634">
            <v>0</v>
          </cell>
          <cell r="T634">
            <v>0</v>
          </cell>
          <cell r="U634">
            <v>0</v>
          </cell>
          <cell r="V634">
            <v>4273.25</v>
          </cell>
          <cell r="W634">
            <v>4236.5</v>
          </cell>
        </row>
        <row r="635">
          <cell r="A635" t="str">
            <v>E &amp; B Paving</v>
          </cell>
          <cell r="B635">
            <v>57</v>
          </cell>
          <cell r="C635">
            <v>37438</v>
          </cell>
          <cell r="D635">
            <v>37438</v>
          </cell>
          <cell r="E635">
            <v>7500</v>
          </cell>
          <cell r="F635">
            <v>3045</v>
          </cell>
          <cell r="G635">
            <v>0</v>
          </cell>
          <cell r="H635">
            <v>75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</v>
          </cell>
          <cell r="R635">
            <v>1.75</v>
          </cell>
          <cell r="S635">
            <v>0</v>
          </cell>
          <cell r="T635">
            <v>0</v>
          </cell>
          <cell r="U635">
            <v>0</v>
          </cell>
          <cell r="V635">
            <v>3156.75</v>
          </cell>
          <cell r="W635">
            <v>3120</v>
          </cell>
        </row>
        <row r="636">
          <cell r="A636" t="str">
            <v>E &amp; B Paving</v>
          </cell>
          <cell r="B636">
            <v>57</v>
          </cell>
          <cell r="C636">
            <v>37469</v>
          </cell>
          <cell r="D636">
            <v>37469</v>
          </cell>
          <cell r="E636">
            <v>12062</v>
          </cell>
          <cell r="F636">
            <v>4897.17</v>
          </cell>
          <cell r="G636">
            <v>0</v>
          </cell>
          <cell r="H636">
            <v>75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35</v>
          </cell>
          <cell r="R636">
            <v>1.75</v>
          </cell>
          <cell r="S636">
            <v>0</v>
          </cell>
          <cell r="T636">
            <v>0</v>
          </cell>
          <cell r="U636">
            <v>0</v>
          </cell>
          <cell r="V636">
            <v>5008.92</v>
          </cell>
          <cell r="W636">
            <v>4972.17</v>
          </cell>
        </row>
        <row r="637">
          <cell r="A637" t="str">
            <v>E &amp; B Paving</v>
          </cell>
          <cell r="B637">
            <v>57</v>
          </cell>
          <cell r="C637">
            <v>37500</v>
          </cell>
          <cell r="D637">
            <v>37500</v>
          </cell>
          <cell r="E637">
            <v>5010</v>
          </cell>
          <cell r="F637">
            <v>2034.06</v>
          </cell>
          <cell r="G637">
            <v>0</v>
          </cell>
          <cell r="H637">
            <v>75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35</v>
          </cell>
          <cell r="R637">
            <v>1.75</v>
          </cell>
          <cell r="S637">
            <v>0</v>
          </cell>
          <cell r="T637">
            <v>0</v>
          </cell>
          <cell r="U637">
            <v>0</v>
          </cell>
          <cell r="V637">
            <v>2145.81</v>
          </cell>
          <cell r="W637">
            <v>2109.06</v>
          </cell>
        </row>
        <row r="638">
          <cell r="A638" t="str">
            <v>E &amp; B Paving</v>
          </cell>
          <cell r="B638">
            <v>57</v>
          </cell>
          <cell r="C638">
            <v>37530</v>
          </cell>
          <cell r="D638">
            <v>37530</v>
          </cell>
          <cell r="E638">
            <v>5000</v>
          </cell>
          <cell r="F638">
            <v>2030</v>
          </cell>
          <cell r="G638">
            <v>0</v>
          </cell>
          <cell r="H638">
            <v>75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35</v>
          </cell>
          <cell r="R638">
            <v>1.75</v>
          </cell>
          <cell r="S638">
            <v>0</v>
          </cell>
          <cell r="T638">
            <v>0</v>
          </cell>
          <cell r="U638">
            <v>0</v>
          </cell>
          <cell r="V638">
            <v>2141.75</v>
          </cell>
          <cell r="W638">
            <v>2105</v>
          </cell>
        </row>
        <row r="639">
          <cell r="A639" t="str">
            <v>E &amp; B Paving</v>
          </cell>
          <cell r="B639">
            <v>57</v>
          </cell>
          <cell r="C639">
            <v>37561</v>
          </cell>
          <cell r="D639">
            <v>37561</v>
          </cell>
          <cell r="E639">
            <v>3600</v>
          </cell>
          <cell r="F639">
            <v>1461.6</v>
          </cell>
          <cell r="G639">
            <v>0</v>
          </cell>
          <cell r="H639">
            <v>75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35</v>
          </cell>
          <cell r="R639">
            <v>1.75</v>
          </cell>
          <cell r="S639">
            <v>0</v>
          </cell>
          <cell r="T639">
            <v>0</v>
          </cell>
          <cell r="U639">
            <v>0</v>
          </cell>
          <cell r="V639">
            <v>1573.35</v>
          </cell>
          <cell r="W639">
            <v>1536.6</v>
          </cell>
        </row>
        <row r="640">
          <cell r="A640" t="str">
            <v>E &amp; B Paving</v>
          </cell>
          <cell r="B640">
            <v>57</v>
          </cell>
          <cell r="C640">
            <v>37591</v>
          </cell>
          <cell r="D640">
            <v>37591</v>
          </cell>
          <cell r="E640">
            <v>2054</v>
          </cell>
          <cell r="F640">
            <v>833.92</v>
          </cell>
          <cell r="G640">
            <v>0</v>
          </cell>
          <cell r="H640">
            <v>75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35</v>
          </cell>
          <cell r="R640">
            <v>406.08</v>
          </cell>
          <cell r="S640">
            <v>10935.49</v>
          </cell>
          <cell r="T640">
            <v>2054</v>
          </cell>
          <cell r="U640">
            <v>10935.49</v>
          </cell>
          <cell r="V640">
            <v>12285.49</v>
          </cell>
          <cell r="W640">
            <v>908.92</v>
          </cell>
        </row>
        <row r="641">
          <cell r="A641" t="str">
            <v>Peerless Pottery</v>
          </cell>
          <cell r="B641">
            <v>58</v>
          </cell>
          <cell r="C641">
            <v>37257</v>
          </cell>
          <cell r="D641">
            <v>37257</v>
          </cell>
          <cell r="E641">
            <v>10000</v>
          </cell>
          <cell r="F641">
            <v>4060</v>
          </cell>
          <cell r="G641">
            <v>0</v>
          </cell>
          <cell r="H641">
            <v>75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-10</v>
          </cell>
          <cell r="N641">
            <v>0</v>
          </cell>
          <cell r="O641">
            <v>0</v>
          </cell>
          <cell r="P641">
            <v>0</v>
          </cell>
          <cell r="Q641">
            <v>35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4160</v>
          </cell>
          <cell r="W641">
            <v>4125</v>
          </cell>
        </row>
        <row r="642">
          <cell r="A642" t="str">
            <v>Peerless Pottery</v>
          </cell>
          <cell r="B642">
            <v>58</v>
          </cell>
          <cell r="C642">
            <v>37288</v>
          </cell>
          <cell r="D642">
            <v>37288</v>
          </cell>
          <cell r="E642">
            <v>12027</v>
          </cell>
          <cell r="F642">
            <v>4882.96</v>
          </cell>
          <cell r="G642">
            <v>0</v>
          </cell>
          <cell r="H642">
            <v>75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-12.03</v>
          </cell>
          <cell r="N642">
            <v>0</v>
          </cell>
          <cell r="O642">
            <v>0</v>
          </cell>
          <cell r="P642">
            <v>0</v>
          </cell>
          <cell r="Q642">
            <v>35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4980.93</v>
          </cell>
          <cell r="W642">
            <v>4945.93</v>
          </cell>
        </row>
        <row r="643">
          <cell r="A643" t="str">
            <v>Peerless Pottery</v>
          </cell>
          <cell r="B643">
            <v>58</v>
          </cell>
          <cell r="C643">
            <v>37316</v>
          </cell>
          <cell r="D643">
            <v>37316</v>
          </cell>
          <cell r="E643">
            <v>11078</v>
          </cell>
          <cell r="F643">
            <v>4497.67</v>
          </cell>
          <cell r="G643">
            <v>0</v>
          </cell>
          <cell r="H643">
            <v>75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-11.08</v>
          </cell>
          <cell r="N643">
            <v>0</v>
          </cell>
          <cell r="O643">
            <v>0</v>
          </cell>
          <cell r="P643">
            <v>0</v>
          </cell>
          <cell r="Q643">
            <v>35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4596.59</v>
          </cell>
          <cell r="W643">
            <v>4561.59</v>
          </cell>
        </row>
        <row r="644">
          <cell r="A644" t="str">
            <v>Peerless Pottery</v>
          </cell>
          <cell r="B644">
            <v>58</v>
          </cell>
          <cell r="C644">
            <v>37347</v>
          </cell>
          <cell r="D644">
            <v>37347</v>
          </cell>
          <cell r="E644">
            <v>9300</v>
          </cell>
          <cell r="F644">
            <v>3775.8</v>
          </cell>
          <cell r="G644">
            <v>0</v>
          </cell>
          <cell r="H644">
            <v>75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-9.3000000000000007</v>
          </cell>
          <cell r="N644">
            <v>0</v>
          </cell>
          <cell r="O644">
            <v>0</v>
          </cell>
          <cell r="P644">
            <v>0</v>
          </cell>
          <cell r="Q644">
            <v>35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3876.5</v>
          </cell>
          <cell r="W644">
            <v>3841.5</v>
          </cell>
        </row>
        <row r="645">
          <cell r="A645" t="str">
            <v>Peerless Pottery</v>
          </cell>
          <cell r="B645">
            <v>58</v>
          </cell>
          <cell r="C645">
            <v>37377</v>
          </cell>
          <cell r="D645">
            <v>37377</v>
          </cell>
          <cell r="E645">
            <v>9314</v>
          </cell>
          <cell r="F645">
            <v>3781.48</v>
          </cell>
          <cell r="G645">
            <v>0</v>
          </cell>
          <cell r="H645">
            <v>75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35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3891.48</v>
          </cell>
          <cell r="W645">
            <v>3856.48</v>
          </cell>
        </row>
        <row r="646">
          <cell r="A646" t="str">
            <v>Peerless Pottery</v>
          </cell>
          <cell r="B646">
            <v>58</v>
          </cell>
          <cell r="C646">
            <v>37408</v>
          </cell>
          <cell r="D646">
            <v>37408</v>
          </cell>
          <cell r="E646">
            <v>9000</v>
          </cell>
          <cell r="F646">
            <v>3654</v>
          </cell>
          <cell r="G646">
            <v>0</v>
          </cell>
          <cell r="H646">
            <v>75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35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3764</v>
          </cell>
          <cell r="W646">
            <v>3729</v>
          </cell>
        </row>
        <row r="647">
          <cell r="A647" t="str">
            <v>Peerless Pottery</v>
          </cell>
          <cell r="B647">
            <v>58</v>
          </cell>
          <cell r="C647">
            <v>37438</v>
          </cell>
          <cell r="D647">
            <v>37438</v>
          </cell>
          <cell r="E647">
            <v>8200</v>
          </cell>
          <cell r="F647">
            <v>3329.2</v>
          </cell>
          <cell r="G647">
            <v>0</v>
          </cell>
          <cell r="H647">
            <v>75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3439.2</v>
          </cell>
          <cell r="W647">
            <v>3404.2</v>
          </cell>
        </row>
        <row r="648">
          <cell r="A648" t="str">
            <v>Peerless Pottery</v>
          </cell>
          <cell r="B648">
            <v>58</v>
          </cell>
          <cell r="C648">
            <v>37469</v>
          </cell>
          <cell r="D648">
            <v>37469</v>
          </cell>
          <cell r="E648">
            <v>7247</v>
          </cell>
          <cell r="F648">
            <v>2942.28</v>
          </cell>
          <cell r="G648">
            <v>0</v>
          </cell>
          <cell r="H648">
            <v>75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3052.28</v>
          </cell>
          <cell r="W648">
            <v>3017.28</v>
          </cell>
        </row>
        <row r="649">
          <cell r="A649" t="str">
            <v>Peerless Pottery</v>
          </cell>
          <cell r="B649">
            <v>58</v>
          </cell>
          <cell r="C649">
            <v>37500</v>
          </cell>
          <cell r="D649">
            <v>37500</v>
          </cell>
          <cell r="E649">
            <v>8490</v>
          </cell>
          <cell r="F649">
            <v>3446.94</v>
          </cell>
          <cell r="G649">
            <v>0</v>
          </cell>
          <cell r="H649">
            <v>75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3556.94</v>
          </cell>
          <cell r="W649">
            <v>3521.94</v>
          </cell>
        </row>
        <row r="650">
          <cell r="A650" t="str">
            <v>Peerless Pottery</v>
          </cell>
          <cell r="B650">
            <v>58</v>
          </cell>
          <cell r="C650">
            <v>37530</v>
          </cell>
          <cell r="D650">
            <v>37530</v>
          </cell>
          <cell r="E650">
            <v>10000</v>
          </cell>
          <cell r="F650">
            <v>4060</v>
          </cell>
          <cell r="G650">
            <v>0</v>
          </cell>
          <cell r="H650">
            <v>75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4170</v>
          </cell>
          <cell r="W650">
            <v>4135</v>
          </cell>
        </row>
        <row r="651">
          <cell r="A651" t="str">
            <v>Peerless Pottery</v>
          </cell>
          <cell r="B651">
            <v>58</v>
          </cell>
          <cell r="C651">
            <v>37561</v>
          </cell>
          <cell r="D651">
            <v>37561</v>
          </cell>
          <cell r="E651">
            <v>10400</v>
          </cell>
          <cell r="F651">
            <v>4222.3999999999996</v>
          </cell>
          <cell r="G651">
            <v>0</v>
          </cell>
          <cell r="H651">
            <v>75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4332.3999999999996</v>
          </cell>
          <cell r="W651">
            <v>4297.3999999999996</v>
          </cell>
        </row>
        <row r="652">
          <cell r="A652" t="str">
            <v>Peerless Pottery</v>
          </cell>
          <cell r="B652">
            <v>58</v>
          </cell>
          <cell r="C652">
            <v>37591</v>
          </cell>
          <cell r="D652">
            <v>37591</v>
          </cell>
          <cell r="E652">
            <v>12000</v>
          </cell>
          <cell r="F652">
            <v>4872</v>
          </cell>
          <cell r="G652">
            <v>0</v>
          </cell>
          <cell r="H652">
            <v>75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35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4982</v>
          </cell>
          <cell r="W652">
            <v>4947</v>
          </cell>
        </row>
        <row r="653">
          <cell r="A653" t="str">
            <v>AB Brown Power Plant Turbine #1</v>
          </cell>
          <cell r="B653">
            <v>60</v>
          </cell>
          <cell r="C653">
            <v>37257</v>
          </cell>
          <cell r="D653">
            <v>37257</v>
          </cell>
          <cell r="E653">
            <v>3025</v>
          </cell>
          <cell r="F653">
            <v>1228.1500000000001</v>
          </cell>
          <cell r="G653">
            <v>0</v>
          </cell>
          <cell r="H653">
            <v>75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3025</v>
          </cell>
          <cell r="O653">
            <v>9.07</v>
          </cell>
          <cell r="P653">
            <v>0</v>
          </cell>
          <cell r="Q653">
            <v>35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1347.22</v>
          </cell>
          <cell r="W653">
            <v>1312.22</v>
          </cell>
        </row>
        <row r="654">
          <cell r="A654" t="str">
            <v>AB Brown Power Plant Turbine #1</v>
          </cell>
          <cell r="B654">
            <v>60</v>
          </cell>
          <cell r="C654">
            <v>37288</v>
          </cell>
          <cell r="D654">
            <v>37288</v>
          </cell>
          <cell r="E654">
            <v>9708</v>
          </cell>
          <cell r="F654">
            <v>3941.45</v>
          </cell>
          <cell r="G654">
            <v>0</v>
          </cell>
          <cell r="H654">
            <v>75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9708</v>
          </cell>
          <cell r="O654">
            <v>-9.7100000000000009</v>
          </cell>
          <cell r="P654">
            <v>0</v>
          </cell>
          <cell r="Q654">
            <v>35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4041.74</v>
          </cell>
          <cell r="W654">
            <v>4006.74</v>
          </cell>
        </row>
        <row r="655">
          <cell r="A655" t="str">
            <v>AB Brown Power Plant Turbine #1</v>
          </cell>
          <cell r="B655">
            <v>60</v>
          </cell>
          <cell r="C655">
            <v>37316</v>
          </cell>
          <cell r="D655">
            <v>37316</v>
          </cell>
          <cell r="E655">
            <v>23400</v>
          </cell>
          <cell r="F655">
            <v>9500.4</v>
          </cell>
          <cell r="G655">
            <v>0</v>
          </cell>
          <cell r="H655">
            <v>75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23400</v>
          </cell>
          <cell r="O655">
            <v>-23.4</v>
          </cell>
          <cell r="P655">
            <v>0</v>
          </cell>
          <cell r="Q655">
            <v>35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9587</v>
          </cell>
          <cell r="W655">
            <v>9552</v>
          </cell>
        </row>
        <row r="656">
          <cell r="A656" t="str">
            <v>AB Brown Power Plant Turbine #1</v>
          </cell>
          <cell r="B656">
            <v>60</v>
          </cell>
          <cell r="C656">
            <v>37347</v>
          </cell>
          <cell r="D656">
            <v>37347</v>
          </cell>
          <cell r="E656">
            <v>38307</v>
          </cell>
          <cell r="F656">
            <v>15552.64</v>
          </cell>
          <cell r="G656">
            <v>0</v>
          </cell>
          <cell r="H656">
            <v>75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38307</v>
          </cell>
          <cell r="O656">
            <v>-38.31</v>
          </cell>
          <cell r="P656">
            <v>0</v>
          </cell>
          <cell r="Q656">
            <v>35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15624.33</v>
          </cell>
          <cell r="W656">
            <v>15589.33</v>
          </cell>
        </row>
        <row r="657">
          <cell r="A657" t="str">
            <v>AB Brown Power Plant Turbine #1</v>
          </cell>
          <cell r="B657">
            <v>60</v>
          </cell>
          <cell r="C657">
            <v>37377</v>
          </cell>
          <cell r="D657">
            <v>37377</v>
          </cell>
          <cell r="E657">
            <v>0</v>
          </cell>
          <cell r="F657">
            <v>0</v>
          </cell>
          <cell r="G657">
            <v>0</v>
          </cell>
          <cell r="H657">
            <v>75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35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110</v>
          </cell>
          <cell r="W657">
            <v>75</v>
          </cell>
        </row>
        <row r="658">
          <cell r="A658" t="str">
            <v>AB Brown Power Plant Turbine #1</v>
          </cell>
          <cell r="B658">
            <v>60</v>
          </cell>
          <cell r="C658">
            <v>37408</v>
          </cell>
          <cell r="D658">
            <v>37408</v>
          </cell>
          <cell r="E658">
            <v>35000</v>
          </cell>
          <cell r="F658">
            <v>14210</v>
          </cell>
          <cell r="G658">
            <v>0</v>
          </cell>
          <cell r="H658">
            <v>75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35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14320</v>
          </cell>
          <cell r="W658">
            <v>14285</v>
          </cell>
        </row>
        <row r="659">
          <cell r="A659" t="str">
            <v>AB Brown Power Plant Turbine #1</v>
          </cell>
          <cell r="B659">
            <v>60</v>
          </cell>
          <cell r="C659">
            <v>37438</v>
          </cell>
          <cell r="D659">
            <v>37438</v>
          </cell>
          <cell r="E659">
            <v>100000</v>
          </cell>
          <cell r="F659">
            <v>40600</v>
          </cell>
          <cell r="G659">
            <v>0</v>
          </cell>
          <cell r="H659">
            <v>75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35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40710</v>
          </cell>
          <cell r="W659">
            <v>40675</v>
          </cell>
        </row>
        <row r="660">
          <cell r="A660" t="str">
            <v>AB Brown Power Plant Turbine #1</v>
          </cell>
          <cell r="B660">
            <v>60</v>
          </cell>
          <cell r="C660">
            <v>37469</v>
          </cell>
          <cell r="D660">
            <v>37469</v>
          </cell>
          <cell r="E660">
            <v>67600</v>
          </cell>
          <cell r="F660">
            <v>27445.599999999999</v>
          </cell>
          <cell r="G660">
            <v>0</v>
          </cell>
          <cell r="H660">
            <v>75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35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27555.599999999999</v>
          </cell>
          <cell r="W660">
            <v>27520.6</v>
          </cell>
        </row>
        <row r="661">
          <cell r="A661" t="str">
            <v>AB Brown Power Plant Turbine #1</v>
          </cell>
          <cell r="B661">
            <v>60</v>
          </cell>
          <cell r="C661">
            <v>37500</v>
          </cell>
          <cell r="D661">
            <v>37500</v>
          </cell>
          <cell r="E661">
            <v>100234</v>
          </cell>
          <cell r="F661">
            <v>40695</v>
          </cell>
          <cell r="G661">
            <v>0</v>
          </cell>
          <cell r="H661">
            <v>75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35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40805</v>
          </cell>
          <cell r="W661">
            <v>40770</v>
          </cell>
        </row>
        <row r="662">
          <cell r="A662" t="str">
            <v>AB Brown Power Plant Turbine #1</v>
          </cell>
          <cell r="B662">
            <v>60</v>
          </cell>
          <cell r="C662">
            <v>37530</v>
          </cell>
          <cell r="D662">
            <v>37530</v>
          </cell>
          <cell r="E662">
            <v>19097</v>
          </cell>
          <cell r="F662">
            <v>7753.38</v>
          </cell>
          <cell r="G662">
            <v>0</v>
          </cell>
          <cell r="H662">
            <v>75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35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7863.38</v>
          </cell>
          <cell r="W662">
            <v>7828.38</v>
          </cell>
        </row>
        <row r="663">
          <cell r="A663" t="str">
            <v>AB Brown Power Plant Turbine #1</v>
          </cell>
          <cell r="B663">
            <v>60</v>
          </cell>
          <cell r="C663">
            <v>37561</v>
          </cell>
          <cell r="D663">
            <v>37561</v>
          </cell>
          <cell r="E663">
            <v>18000</v>
          </cell>
          <cell r="F663">
            <v>7308</v>
          </cell>
          <cell r="G663">
            <v>0</v>
          </cell>
          <cell r="H663">
            <v>75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35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7418</v>
          </cell>
          <cell r="W663">
            <v>7383</v>
          </cell>
        </row>
        <row r="664">
          <cell r="A664" t="str">
            <v>AB Brown Power Plant Turbine #1</v>
          </cell>
          <cell r="B664">
            <v>60</v>
          </cell>
          <cell r="C664">
            <v>37591</v>
          </cell>
          <cell r="D664">
            <v>37591</v>
          </cell>
          <cell r="E664">
            <v>26516</v>
          </cell>
          <cell r="F664">
            <v>10765.5</v>
          </cell>
          <cell r="G664">
            <v>0</v>
          </cell>
          <cell r="H664">
            <v>75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35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10875.5</v>
          </cell>
          <cell r="W664">
            <v>10840.5</v>
          </cell>
        </row>
        <row r="665">
          <cell r="A665" t="str">
            <v>Broadway Ave. Gas Turbines #1</v>
          </cell>
          <cell r="B665">
            <v>61</v>
          </cell>
          <cell r="C665">
            <v>37257</v>
          </cell>
          <cell r="D665">
            <v>37257</v>
          </cell>
          <cell r="E665">
            <v>0</v>
          </cell>
          <cell r="F665">
            <v>0</v>
          </cell>
          <cell r="G665">
            <v>0</v>
          </cell>
          <cell r="H665">
            <v>75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110</v>
          </cell>
          <cell r="W665">
            <v>75</v>
          </cell>
        </row>
        <row r="666">
          <cell r="A666" t="str">
            <v>Broadway Ave. Gas Turbines #1</v>
          </cell>
          <cell r="B666">
            <v>61</v>
          </cell>
          <cell r="C666">
            <v>37288</v>
          </cell>
          <cell r="D666">
            <v>37288</v>
          </cell>
          <cell r="E666">
            <v>5150</v>
          </cell>
          <cell r="F666">
            <v>2090.9</v>
          </cell>
          <cell r="G666">
            <v>0</v>
          </cell>
          <cell r="H666">
            <v>75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5150</v>
          </cell>
          <cell r="O666">
            <v>-5.15</v>
          </cell>
          <cell r="P666">
            <v>0</v>
          </cell>
          <cell r="Q666">
            <v>35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2195.75</v>
          </cell>
          <cell r="W666">
            <v>2160.75</v>
          </cell>
        </row>
        <row r="667">
          <cell r="A667" t="str">
            <v>Broadway Ave. Gas Turbines #1</v>
          </cell>
          <cell r="B667">
            <v>61</v>
          </cell>
          <cell r="C667">
            <v>37316</v>
          </cell>
          <cell r="D667">
            <v>37316</v>
          </cell>
          <cell r="E667">
            <v>0</v>
          </cell>
          <cell r="F667">
            <v>0</v>
          </cell>
          <cell r="G667">
            <v>0</v>
          </cell>
          <cell r="H667">
            <v>75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35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110</v>
          </cell>
          <cell r="W667">
            <v>75</v>
          </cell>
        </row>
        <row r="668">
          <cell r="A668" t="str">
            <v>Broadway Ave. Gas Turbines #1</v>
          </cell>
          <cell r="B668">
            <v>61</v>
          </cell>
          <cell r="C668">
            <v>37347</v>
          </cell>
          <cell r="D668">
            <v>37347</v>
          </cell>
          <cell r="E668">
            <v>0</v>
          </cell>
          <cell r="F668">
            <v>0</v>
          </cell>
          <cell r="G668">
            <v>0</v>
          </cell>
          <cell r="H668">
            <v>75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35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110</v>
          </cell>
          <cell r="W668">
            <v>75</v>
          </cell>
        </row>
        <row r="669">
          <cell r="A669" t="str">
            <v>Broadway Ave. Gas Turbines #1</v>
          </cell>
          <cell r="B669">
            <v>61</v>
          </cell>
          <cell r="C669">
            <v>37377</v>
          </cell>
          <cell r="D669">
            <v>37377</v>
          </cell>
          <cell r="E669">
            <v>0</v>
          </cell>
          <cell r="F669">
            <v>0</v>
          </cell>
          <cell r="G669">
            <v>0</v>
          </cell>
          <cell r="H669">
            <v>75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35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110</v>
          </cell>
          <cell r="W669">
            <v>75</v>
          </cell>
        </row>
        <row r="670">
          <cell r="A670" t="str">
            <v>Broadway Ave. Gas Turbines #1</v>
          </cell>
          <cell r="B670">
            <v>61</v>
          </cell>
          <cell r="C670">
            <v>37408</v>
          </cell>
          <cell r="D670">
            <v>37408</v>
          </cell>
          <cell r="E670">
            <v>2000</v>
          </cell>
          <cell r="F670">
            <v>812</v>
          </cell>
          <cell r="G670">
            <v>0</v>
          </cell>
          <cell r="H670">
            <v>75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35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922</v>
          </cell>
          <cell r="W670">
            <v>887</v>
          </cell>
        </row>
        <row r="671">
          <cell r="A671" t="str">
            <v>Broadway Ave. Gas Turbines #1</v>
          </cell>
          <cell r="B671">
            <v>61</v>
          </cell>
          <cell r="C671">
            <v>37438</v>
          </cell>
          <cell r="D671">
            <v>37438</v>
          </cell>
          <cell r="E671">
            <v>0</v>
          </cell>
          <cell r="F671">
            <v>0</v>
          </cell>
          <cell r="G671">
            <v>0</v>
          </cell>
          <cell r="H671">
            <v>75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35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110</v>
          </cell>
          <cell r="W671">
            <v>75</v>
          </cell>
        </row>
        <row r="672">
          <cell r="A672" t="str">
            <v>Broadway Ave. Gas Turbines #1</v>
          </cell>
          <cell r="B672">
            <v>61</v>
          </cell>
          <cell r="C672">
            <v>37469</v>
          </cell>
          <cell r="D672">
            <v>37469</v>
          </cell>
          <cell r="E672">
            <v>0</v>
          </cell>
          <cell r="F672">
            <v>0</v>
          </cell>
          <cell r="G672">
            <v>0</v>
          </cell>
          <cell r="H672">
            <v>75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35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110</v>
          </cell>
          <cell r="W672">
            <v>75</v>
          </cell>
        </row>
        <row r="673">
          <cell r="A673" t="str">
            <v>Broadway Ave. Gas Turbines #1</v>
          </cell>
          <cell r="B673">
            <v>61</v>
          </cell>
          <cell r="C673">
            <v>37500</v>
          </cell>
          <cell r="D673">
            <v>37500</v>
          </cell>
          <cell r="E673">
            <v>0</v>
          </cell>
          <cell r="F673">
            <v>0</v>
          </cell>
          <cell r="G673">
            <v>0</v>
          </cell>
          <cell r="H673">
            <v>75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35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110</v>
          </cell>
          <cell r="W673">
            <v>75</v>
          </cell>
        </row>
        <row r="674">
          <cell r="A674" t="str">
            <v>Broadway Ave. Gas Turbines #1</v>
          </cell>
          <cell r="B674">
            <v>61</v>
          </cell>
          <cell r="C674">
            <v>37530</v>
          </cell>
          <cell r="D674">
            <v>37530</v>
          </cell>
          <cell r="E674">
            <v>0</v>
          </cell>
          <cell r="F674">
            <v>0</v>
          </cell>
          <cell r="G674">
            <v>0</v>
          </cell>
          <cell r="H674">
            <v>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35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110</v>
          </cell>
          <cell r="W674">
            <v>75</v>
          </cell>
        </row>
        <row r="675">
          <cell r="A675" t="str">
            <v>Broadway Ave. Gas Turbines #1</v>
          </cell>
          <cell r="B675">
            <v>61</v>
          </cell>
          <cell r="C675">
            <v>37561</v>
          </cell>
          <cell r="D675">
            <v>37561</v>
          </cell>
          <cell r="E675">
            <v>0</v>
          </cell>
          <cell r="F675">
            <v>0</v>
          </cell>
          <cell r="G675">
            <v>0</v>
          </cell>
          <cell r="H675">
            <v>75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35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110</v>
          </cell>
          <cell r="W675">
            <v>75</v>
          </cell>
        </row>
        <row r="676">
          <cell r="A676" t="str">
            <v>Broadway Ave. Gas Turbines #1</v>
          </cell>
          <cell r="B676">
            <v>61</v>
          </cell>
          <cell r="C676">
            <v>37591</v>
          </cell>
          <cell r="D676">
            <v>37591</v>
          </cell>
          <cell r="E676">
            <v>0</v>
          </cell>
          <cell r="F676">
            <v>0</v>
          </cell>
          <cell r="G676">
            <v>0</v>
          </cell>
          <cell r="H676">
            <v>75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35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110</v>
          </cell>
          <cell r="W676">
            <v>75</v>
          </cell>
        </row>
        <row r="677">
          <cell r="A677" t="str">
            <v>Evansville State Hospital</v>
          </cell>
          <cell r="B677">
            <v>63</v>
          </cell>
          <cell r="C677">
            <v>37257</v>
          </cell>
          <cell r="D677">
            <v>37257</v>
          </cell>
          <cell r="E677">
            <v>10675</v>
          </cell>
          <cell r="F677">
            <v>4334.05</v>
          </cell>
          <cell r="G677">
            <v>0</v>
          </cell>
          <cell r="H677">
            <v>75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10675</v>
          </cell>
          <cell r="O677">
            <v>32.020000000000003</v>
          </cell>
          <cell r="P677">
            <v>0</v>
          </cell>
          <cell r="Q677">
            <v>35</v>
          </cell>
          <cell r="R677">
            <v>0</v>
          </cell>
          <cell r="S677">
            <v>-4.09</v>
          </cell>
          <cell r="T677">
            <v>0</v>
          </cell>
          <cell r="U677">
            <v>0</v>
          </cell>
          <cell r="V677">
            <v>4471.9799999999996</v>
          </cell>
          <cell r="W677">
            <v>4441.07</v>
          </cell>
        </row>
        <row r="678">
          <cell r="A678" t="str">
            <v>Evansville State Hospital</v>
          </cell>
          <cell r="B678">
            <v>63</v>
          </cell>
          <cell r="C678">
            <v>37288</v>
          </cell>
          <cell r="D678">
            <v>37288</v>
          </cell>
          <cell r="E678">
            <v>7900</v>
          </cell>
          <cell r="F678">
            <v>3207.4</v>
          </cell>
          <cell r="G678">
            <v>0</v>
          </cell>
          <cell r="H678">
            <v>75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7900</v>
          </cell>
          <cell r="O678">
            <v>-7.9</v>
          </cell>
          <cell r="P678">
            <v>0</v>
          </cell>
          <cell r="Q678">
            <v>35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3309.5</v>
          </cell>
          <cell r="W678">
            <v>3274.5</v>
          </cell>
        </row>
        <row r="679">
          <cell r="A679" t="str">
            <v>Evansville State Hospital</v>
          </cell>
          <cell r="B679">
            <v>63</v>
          </cell>
          <cell r="C679">
            <v>37316</v>
          </cell>
          <cell r="D679">
            <v>37316</v>
          </cell>
          <cell r="E679">
            <v>8015</v>
          </cell>
          <cell r="F679">
            <v>3254.09</v>
          </cell>
          <cell r="G679">
            <v>0</v>
          </cell>
          <cell r="H679">
            <v>75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8015</v>
          </cell>
          <cell r="O679">
            <v>-8.02</v>
          </cell>
          <cell r="P679">
            <v>0</v>
          </cell>
          <cell r="Q679">
            <v>35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3356.07</v>
          </cell>
          <cell r="W679">
            <v>3321.07</v>
          </cell>
        </row>
        <row r="680">
          <cell r="A680" t="str">
            <v>Evansville State Hospital</v>
          </cell>
          <cell r="B680">
            <v>63</v>
          </cell>
          <cell r="C680">
            <v>37347</v>
          </cell>
          <cell r="D680">
            <v>37347</v>
          </cell>
          <cell r="E680">
            <v>5395</v>
          </cell>
          <cell r="F680">
            <v>2190.37</v>
          </cell>
          <cell r="G680">
            <v>0</v>
          </cell>
          <cell r="H680">
            <v>75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5395</v>
          </cell>
          <cell r="O680">
            <v>-5.39</v>
          </cell>
          <cell r="P680">
            <v>0</v>
          </cell>
          <cell r="Q680">
            <v>35</v>
          </cell>
          <cell r="R680">
            <v>0</v>
          </cell>
          <cell r="S680">
            <v>3356.07</v>
          </cell>
          <cell r="T680">
            <v>0</v>
          </cell>
          <cell r="U680">
            <v>0</v>
          </cell>
          <cell r="V680">
            <v>5651.05</v>
          </cell>
          <cell r="W680">
            <v>2259.98</v>
          </cell>
        </row>
        <row r="681">
          <cell r="A681" t="str">
            <v>Evansville State Hospital</v>
          </cell>
          <cell r="B681">
            <v>63</v>
          </cell>
          <cell r="C681">
            <v>37377</v>
          </cell>
          <cell r="D681">
            <v>37377</v>
          </cell>
          <cell r="E681">
            <v>4632</v>
          </cell>
          <cell r="F681">
            <v>1880.5900000000001</v>
          </cell>
          <cell r="G681">
            <v>0</v>
          </cell>
          <cell r="H681">
            <v>75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35</v>
          </cell>
          <cell r="R681">
            <v>176.16</v>
          </cell>
          <cell r="S681">
            <v>13618.09</v>
          </cell>
          <cell r="T681">
            <v>1392</v>
          </cell>
          <cell r="U681">
            <v>8143.2</v>
          </cell>
          <cell r="V681">
            <v>15784.84</v>
          </cell>
          <cell r="W681">
            <v>1955.5900000000001</v>
          </cell>
        </row>
        <row r="682">
          <cell r="A682" t="str">
            <v>Evansville State Hospital</v>
          </cell>
          <cell r="B682">
            <v>63</v>
          </cell>
          <cell r="C682">
            <v>37408</v>
          </cell>
          <cell r="D682">
            <v>37408</v>
          </cell>
          <cell r="E682">
            <v>7320</v>
          </cell>
          <cell r="F682">
            <v>2971.92</v>
          </cell>
          <cell r="G682">
            <v>0</v>
          </cell>
          <cell r="H682">
            <v>75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35</v>
          </cell>
          <cell r="R682">
            <v>0</v>
          </cell>
          <cell r="S682">
            <v>3057.3</v>
          </cell>
          <cell r="T682">
            <v>0</v>
          </cell>
          <cell r="U682">
            <v>0</v>
          </cell>
          <cell r="V682">
            <v>6139.22</v>
          </cell>
          <cell r="W682">
            <v>3046.92</v>
          </cell>
        </row>
        <row r="683">
          <cell r="A683" t="str">
            <v>Evansville State Hospital</v>
          </cell>
          <cell r="B683">
            <v>63</v>
          </cell>
          <cell r="C683">
            <v>37438</v>
          </cell>
          <cell r="D683">
            <v>37438</v>
          </cell>
          <cell r="E683">
            <v>5486</v>
          </cell>
          <cell r="F683">
            <v>2227.3200000000002</v>
          </cell>
          <cell r="G683">
            <v>0</v>
          </cell>
          <cell r="H683">
            <v>75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35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2337.3200000000002</v>
          </cell>
          <cell r="W683">
            <v>2302.3200000000002</v>
          </cell>
        </row>
        <row r="684">
          <cell r="A684" t="str">
            <v>Evansville State Hospital</v>
          </cell>
          <cell r="B684">
            <v>63</v>
          </cell>
          <cell r="C684">
            <v>37469</v>
          </cell>
          <cell r="D684">
            <v>37469</v>
          </cell>
          <cell r="E684">
            <v>6262</v>
          </cell>
          <cell r="F684">
            <v>2542.37</v>
          </cell>
          <cell r="G684">
            <v>0</v>
          </cell>
          <cell r="H684">
            <v>75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35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2652.37</v>
          </cell>
          <cell r="W684">
            <v>2617.37</v>
          </cell>
        </row>
        <row r="685">
          <cell r="A685" t="str">
            <v>Evansville State Hospital</v>
          </cell>
          <cell r="B685">
            <v>63</v>
          </cell>
          <cell r="C685">
            <v>37500</v>
          </cell>
          <cell r="D685">
            <v>37500</v>
          </cell>
          <cell r="E685">
            <v>4475</v>
          </cell>
          <cell r="F685">
            <v>1816.85</v>
          </cell>
          <cell r="G685">
            <v>0</v>
          </cell>
          <cell r="H685">
            <v>75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35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1926.85</v>
          </cell>
          <cell r="W685">
            <v>1891.85</v>
          </cell>
        </row>
        <row r="686">
          <cell r="A686" t="str">
            <v>Evansville State Hospital</v>
          </cell>
          <cell r="B686">
            <v>63</v>
          </cell>
          <cell r="C686">
            <v>37530</v>
          </cell>
          <cell r="D686">
            <v>37530</v>
          </cell>
          <cell r="E686">
            <v>4975</v>
          </cell>
          <cell r="F686">
            <v>2019.85</v>
          </cell>
          <cell r="G686">
            <v>0</v>
          </cell>
          <cell r="H686">
            <v>75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35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2129.85</v>
          </cell>
          <cell r="W686">
            <v>2094.85</v>
          </cell>
        </row>
        <row r="687">
          <cell r="A687" t="str">
            <v>Evansville State Hospital</v>
          </cell>
          <cell r="B687">
            <v>63</v>
          </cell>
          <cell r="C687">
            <v>37561</v>
          </cell>
          <cell r="D687">
            <v>37561</v>
          </cell>
          <cell r="E687">
            <v>7205</v>
          </cell>
          <cell r="F687">
            <v>2925.23</v>
          </cell>
          <cell r="G687">
            <v>0</v>
          </cell>
          <cell r="H687">
            <v>75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35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3035.23</v>
          </cell>
          <cell r="W687">
            <v>3000.23</v>
          </cell>
        </row>
        <row r="688">
          <cell r="A688" t="str">
            <v>Evansville State Hospital</v>
          </cell>
          <cell r="B688">
            <v>63</v>
          </cell>
          <cell r="C688">
            <v>37591</v>
          </cell>
          <cell r="D688">
            <v>37591</v>
          </cell>
          <cell r="E688">
            <v>8240</v>
          </cell>
          <cell r="F688">
            <v>3345.44</v>
          </cell>
          <cell r="G688">
            <v>0</v>
          </cell>
          <cell r="H688">
            <v>75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35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3455.44</v>
          </cell>
          <cell r="W688">
            <v>3420.44</v>
          </cell>
        </row>
        <row r="689">
          <cell r="A689" t="str">
            <v>AB Brown Power Plant Ign #1</v>
          </cell>
          <cell r="B689">
            <v>71</v>
          </cell>
          <cell r="C689">
            <v>37257</v>
          </cell>
          <cell r="D689">
            <v>37257</v>
          </cell>
          <cell r="E689">
            <v>5690</v>
          </cell>
          <cell r="F689">
            <v>2310.14</v>
          </cell>
          <cell r="G689">
            <v>0</v>
          </cell>
          <cell r="H689">
            <v>75</v>
          </cell>
          <cell r="I689">
            <v>5690</v>
          </cell>
          <cell r="J689">
            <v>1772.43</v>
          </cell>
          <cell r="K689">
            <v>5836</v>
          </cell>
          <cell r="L689">
            <v>14910.98</v>
          </cell>
          <cell r="M689">
            <v>0</v>
          </cell>
          <cell r="N689">
            <v>5690</v>
          </cell>
          <cell r="O689">
            <v>17.07</v>
          </cell>
          <cell r="P689">
            <v>0</v>
          </cell>
          <cell r="Q689">
            <v>35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19120.62</v>
          </cell>
          <cell r="W689">
            <v>2402.21</v>
          </cell>
        </row>
        <row r="690">
          <cell r="A690" t="str">
            <v>AB Brown Power Plant Ign #1</v>
          </cell>
          <cell r="B690">
            <v>71</v>
          </cell>
          <cell r="C690">
            <v>37288</v>
          </cell>
          <cell r="D690">
            <v>37288</v>
          </cell>
          <cell r="E690">
            <v>3974</v>
          </cell>
          <cell r="F690">
            <v>1613.44</v>
          </cell>
          <cell r="G690">
            <v>0</v>
          </cell>
          <cell r="H690">
            <v>75</v>
          </cell>
          <cell r="I690">
            <v>3974</v>
          </cell>
          <cell r="J690">
            <v>1237.9000000000001</v>
          </cell>
          <cell r="K690">
            <v>4075</v>
          </cell>
          <cell r="L690">
            <v>10411.620000000001</v>
          </cell>
          <cell r="M690">
            <v>0</v>
          </cell>
          <cell r="N690">
            <v>3974</v>
          </cell>
          <cell r="O690">
            <v>-3.97</v>
          </cell>
          <cell r="P690">
            <v>0</v>
          </cell>
          <cell r="Q690">
            <v>35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13368.99</v>
          </cell>
          <cell r="W690">
            <v>1684.47</v>
          </cell>
        </row>
        <row r="691">
          <cell r="A691" t="str">
            <v>AB Brown Power Plant Ign #1</v>
          </cell>
          <cell r="B691">
            <v>71</v>
          </cell>
          <cell r="C691">
            <v>37316</v>
          </cell>
          <cell r="D691">
            <v>37316</v>
          </cell>
          <cell r="E691">
            <v>8972</v>
          </cell>
          <cell r="F691">
            <v>3642.63</v>
          </cell>
          <cell r="G691">
            <v>0</v>
          </cell>
          <cell r="H691">
            <v>75</v>
          </cell>
          <cell r="I691">
            <v>8972</v>
          </cell>
          <cell r="J691">
            <v>2794.78</v>
          </cell>
          <cell r="K691">
            <v>9202</v>
          </cell>
          <cell r="L691">
            <v>21974.38</v>
          </cell>
          <cell r="M691">
            <v>0</v>
          </cell>
          <cell r="N691">
            <v>8972</v>
          </cell>
          <cell r="O691">
            <v>-8.9700000000000006</v>
          </cell>
          <cell r="P691">
            <v>0</v>
          </cell>
          <cell r="Q691">
            <v>35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28512.82</v>
          </cell>
          <cell r="W691">
            <v>3708.66</v>
          </cell>
        </row>
        <row r="692">
          <cell r="A692" t="str">
            <v>AB Brown Power Plant Ign #1</v>
          </cell>
          <cell r="B692">
            <v>71</v>
          </cell>
          <cell r="C692">
            <v>37347</v>
          </cell>
          <cell r="D692">
            <v>37347</v>
          </cell>
          <cell r="E692">
            <v>6722</v>
          </cell>
          <cell r="F692">
            <v>2729.13</v>
          </cell>
          <cell r="G692">
            <v>0</v>
          </cell>
          <cell r="H692">
            <v>75</v>
          </cell>
          <cell r="I692">
            <v>6722</v>
          </cell>
          <cell r="J692">
            <v>2093.9</v>
          </cell>
          <cell r="K692">
            <v>6907</v>
          </cell>
          <cell r="L692">
            <v>23981.1</v>
          </cell>
          <cell r="M692">
            <v>0</v>
          </cell>
          <cell r="N692">
            <v>6722</v>
          </cell>
          <cell r="O692">
            <v>-6.72</v>
          </cell>
          <cell r="P692">
            <v>0</v>
          </cell>
          <cell r="Q692">
            <v>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28907.41</v>
          </cell>
          <cell r="W692">
            <v>2797.41</v>
          </cell>
        </row>
        <row r="693">
          <cell r="A693" t="str">
            <v>AB Brown Power Plant Ign #1</v>
          </cell>
          <cell r="B693">
            <v>71</v>
          </cell>
          <cell r="C693">
            <v>37377</v>
          </cell>
          <cell r="D693">
            <v>37377</v>
          </cell>
          <cell r="E693">
            <v>5357</v>
          </cell>
          <cell r="F693">
            <v>2174.94</v>
          </cell>
          <cell r="G693">
            <v>0</v>
          </cell>
          <cell r="H693">
            <v>75</v>
          </cell>
          <cell r="I693">
            <v>5357</v>
          </cell>
          <cell r="J693">
            <v>1668.71</v>
          </cell>
          <cell r="K693">
            <v>5505</v>
          </cell>
          <cell r="L693">
            <v>18271.099999999999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35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22224.75</v>
          </cell>
          <cell r="W693">
            <v>2249.94</v>
          </cell>
        </row>
        <row r="694">
          <cell r="A694" t="str">
            <v>AB Brown Power Plant Ign #1</v>
          </cell>
          <cell r="B694">
            <v>71</v>
          </cell>
          <cell r="C694">
            <v>37408</v>
          </cell>
          <cell r="D694">
            <v>37408</v>
          </cell>
          <cell r="E694">
            <v>3402</v>
          </cell>
          <cell r="F694">
            <v>1381.21</v>
          </cell>
          <cell r="G694">
            <v>0</v>
          </cell>
          <cell r="H694">
            <v>75</v>
          </cell>
          <cell r="I694">
            <v>3402</v>
          </cell>
          <cell r="J694">
            <v>1059.72</v>
          </cell>
          <cell r="K694">
            <v>3496</v>
          </cell>
          <cell r="L694">
            <v>11956.32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35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14507.25</v>
          </cell>
          <cell r="W694">
            <v>1456.21</v>
          </cell>
        </row>
        <row r="695">
          <cell r="A695" t="str">
            <v>AB Brown Power Plant Ign #1</v>
          </cell>
          <cell r="B695">
            <v>71</v>
          </cell>
          <cell r="C695">
            <v>37438</v>
          </cell>
          <cell r="D695">
            <v>37438</v>
          </cell>
          <cell r="E695">
            <v>9627</v>
          </cell>
          <cell r="F695">
            <v>3908.56</v>
          </cell>
          <cell r="G695">
            <v>0</v>
          </cell>
          <cell r="H695">
            <v>75</v>
          </cell>
          <cell r="I695">
            <v>9627</v>
          </cell>
          <cell r="J695">
            <v>2998.81</v>
          </cell>
          <cell r="K695">
            <v>9893</v>
          </cell>
          <cell r="L695">
            <v>32429.25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35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39446.620000000003</v>
          </cell>
          <cell r="W695">
            <v>3983.56</v>
          </cell>
        </row>
        <row r="696">
          <cell r="A696" t="str">
            <v>AB Brown Power Plant Ign #1</v>
          </cell>
          <cell r="B696">
            <v>71</v>
          </cell>
          <cell r="C696">
            <v>37469</v>
          </cell>
          <cell r="D696">
            <v>37469</v>
          </cell>
          <cell r="E696">
            <v>12465</v>
          </cell>
          <cell r="F696">
            <v>5060.79</v>
          </cell>
          <cell r="G696">
            <v>0</v>
          </cell>
          <cell r="H696">
            <v>75</v>
          </cell>
          <cell r="I696">
            <v>12465</v>
          </cell>
          <cell r="J696">
            <v>4281.7299999999996</v>
          </cell>
          <cell r="K696">
            <v>12810</v>
          </cell>
          <cell r="L696">
            <v>38122.559999999998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35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47575.08</v>
          </cell>
          <cell r="W696">
            <v>5135.79</v>
          </cell>
        </row>
        <row r="697">
          <cell r="A697" t="str">
            <v>AB Brown Power Plant Ign #1</v>
          </cell>
          <cell r="B697">
            <v>71</v>
          </cell>
          <cell r="C697">
            <v>37500</v>
          </cell>
          <cell r="D697">
            <v>37500</v>
          </cell>
          <cell r="E697">
            <v>10715</v>
          </cell>
          <cell r="F697">
            <v>4350.29</v>
          </cell>
          <cell r="G697">
            <v>0</v>
          </cell>
          <cell r="H697">
            <v>75</v>
          </cell>
          <cell r="I697">
            <v>10715</v>
          </cell>
          <cell r="J697">
            <v>3315.22</v>
          </cell>
          <cell r="K697">
            <v>11012</v>
          </cell>
          <cell r="L697">
            <v>36207.46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35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43982.97</v>
          </cell>
          <cell r="W697">
            <v>4425.29</v>
          </cell>
        </row>
        <row r="698">
          <cell r="A698" t="str">
            <v>AB Brown Power Plant Ign #1</v>
          </cell>
          <cell r="B698">
            <v>71</v>
          </cell>
          <cell r="C698">
            <v>37530</v>
          </cell>
          <cell r="D698">
            <v>37530</v>
          </cell>
          <cell r="E698">
            <v>6268</v>
          </cell>
          <cell r="F698">
            <v>2544.81</v>
          </cell>
          <cell r="G698">
            <v>0</v>
          </cell>
          <cell r="H698">
            <v>75</v>
          </cell>
          <cell r="I698">
            <v>6268</v>
          </cell>
          <cell r="J698">
            <v>1939.32</v>
          </cell>
          <cell r="K698">
            <v>6442</v>
          </cell>
          <cell r="L698">
            <v>23745.21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35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28339.34</v>
          </cell>
          <cell r="W698">
            <v>2619.81</v>
          </cell>
        </row>
        <row r="699">
          <cell r="A699" t="str">
            <v>AB Brown Power Plant Ign #1</v>
          </cell>
          <cell r="B699">
            <v>71</v>
          </cell>
          <cell r="C699">
            <v>37561</v>
          </cell>
          <cell r="D699">
            <v>37561</v>
          </cell>
          <cell r="E699">
            <v>9311</v>
          </cell>
          <cell r="F699">
            <v>3780.27</v>
          </cell>
          <cell r="G699">
            <v>0</v>
          </cell>
          <cell r="H699">
            <v>75</v>
          </cell>
          <cell r="I699">
            <v>9311</v>
          </cell>
          <cell r="J699">
            <v>2648.04</v>
          </cell>
          <cell r="K699">
            <v>9597</v>
          </cell>
          <cell r="L699">
            <v>39597.22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35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46135.53</v>
          </cell>
          <cell r="W699">
            <v>3855.27</v>
          </cell>
        </row>
        <row r="700">
          <cell r="A700" t="str">
            <v>AB Brown Power Plant Ign #1</v>
          </cell>
          <cell r="B700">
            <v>71</v>
          </cell>
          <cell r="C700">
            <v>37591</v>
          </cell>
          <cell r="D700">
            <v>37591</v>
          </cell>
          <cell r="E700">
            <v>4080</v>
          </cell>
          <cell r="F700">
            <v>1656.48</v>
          </cell>
          <cell r="G700">
            <v>0</v>
          </cell>
          <cell r="H700">
            <v>75</v>
          </cell>
          <cell r="I700">
            <v>4080</v>
          </cell>
          <cell r="J700">
            <v>1160.3499999999999</v>
          </cell>
          <cell r="K700">
            <v>4206</v>
          </cell>
          <cell r="L700">
            <v>17412.84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35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20339.669999999998</v>
          </cell>
          <cell r="W700">
            <v>1731.48</v>
          </cell>
        </row>
        <row r="701">
          <cell r="A701" t="str">
            <v>AB Brown Power Plant Ign #2</v>
          </cell>
          <cell r="B701">
            <v>72</v>
          </cell>
          <cell r="C701">
            <v>37257</v>
          </cell>
          <cell r="D701">
            <v>37257</v>
          </cell>
          <cell r="E701">
            <v>11249</v>
          </cell>
          <cell r="F701">
            <v>4567.09</v>
          </cell>
          <cell r="G701">
            <v>0</v>
          </cell>
          <cell r="H701">
            <v>75</v>
          </cell>
          <cell r="I701">
            <v>11249</v>
          </cell>
          <cell r="J701">
            <v>3504.06</v>
          </cell>
          <cell r="K701">
            <v>11537</v>
          </cell>
          <cell r="L701">
            <v>29477.03</v>
          </cell>
          <cell r="M701">
            <v>0</v>
          </cell>
          <cell r="N701">
            <v>11249</v>
          </cell>
          <cell r="O701">
            <v>33.75</v>
          </cell>
          <cell r="P701">
            <v>0</v>
          </cell>
          <cell r="Q701">
            <v>35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37691.93</v>
          </cell>
          <cell r="W701">
            <v>4675.84</v>
          </cell>
        </row>
        <row r="702">
          <cell r="A702" t="str">
            <v>AB Brown Power Plant Ign #2</v>
          </cell>
          <cell r="B702">
            <v>72</v>
          </cell>
          <cell r="C702">
            <v>37288</v>
          </cell>
          <cell r="D702">
            <v>37288</v>
          </cell>
          <cell r="E702">
            <v>13490</v>
          </cell>
          <cell r="F702">
            <v>5476.94</v>
          </cell>
          <cell r="G702">
            <v>0</v>
          </cell>
          <cell r="H702">
            <v>75</v>
          </cell>
          <cell r="I702">
            <v>13490</v>
          </cell>
          <cell r="J702">
            <v>4202.13</v>
          </cell>
          <cell r="K702">
            <v>13836</v>
          </cell>
          <cell r="L702">
            <v>35350.980000000003</v>
          </cell>
          <cell r="M702">
            <v>0</v>
          </cell>
          <cell r="N702">
            <v>13490</v>
          </cell>
          <cell r="O702">
            <v>-13.49</v>
          </cell>
          <cell r="P702">
            <v>0</v>
          </cell>
          <cell r="Q702">
            <v>35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45126.559999999998</v>
          </cell>
          <cell r="W702">
            <v>5538.45</v>
          </cell>
        </row>
        <row r="703">
          <cell r="A703" t="str">
            <v>AB Brown Power Plant Ign #2</v>
          </cell>
          <cell r="B703">
            <v>72</v>
          </cell>
          <cell r="C703">
            <v>37316</v>
          </cell>
          <cell r="D703">
            <v>37316</v>
          </cell>
          <cell r="E703">
            <v>0</v>
          </cell>
          <cell r="F703">
            <v>0</v>
          </cell>
          <cell r="G703">
            <v>0</v>
          </cell>
          <cell r="H703">
            <v>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35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110</v>
          </cell>
          <cell r="W703">
            <v>75</v>
          </cell>
        </row>
        <row r="704">
          <cell r="A704" t="str">
            <v>AB Brown Power Plant Ign #2</v>
          </cell>
          <cell r="B704">
            <v>72</v>
          </cell>
          <cell r="C704">
            <v>37347</v>
          </cell>
          <cell r="D704">
            <v>37347</v>
          </cell>
          <cell r="E704">
            <v>5586</v>
          </cell>
          <cell r="F704">
            <v>2267.92</v>
          </cell>
          <cell r="G704">
            <v>0</v>
          </cell>
          <cell r="H704">
            <v>75</v>
          </cell>
          <cell r="I704">
            <v>5586</v>
          </cell>
          <cell r="J704">
            <v>1740.04</v>
          </cell>
          <cell r="K704">
            <v>5741</v>
          </cell>
          <cell r="L704">
            <v>19932.75</v>
          </cell>
          <cell r="M704">
            <v>0</v>
          </cell>
          <cell r="N704">
            <v>5586</v>
          </cell>
          <cell r="O704">
            <v>-5.59</v>
          </cell>
          <cell r="P704">
            <v>0</v>
          </cell>
          <cell r="Q704">
            <v>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24045.119999999999</v>
          </cell>
          <cell r="W704">
            <v>2337.33</v>
          </cell>
        </row>
        <row r="705">
          <cell r="A705" t="str">
            <v>AB Brown Power Plant Ign #2</v>
          </cell>
          <cell r="B705">
            <v>72</v>
          </cell>
          <cell r="C705">
            <v>37377</v>
          </cell>
          <cell r="D705">
            <v>37377</v>
          </cell>
          <cell r="E705">
            <v>3348</v>
          </cell>
          <cell r="F705">
            <v>1359.29</v>
          </cell>
          <cell r="G705">
            <v>0</v>
          </cell>
          <cell r="H705">
            <v>75</v>
          </cell>
          <cell r="I705">
            <v>3348</v>
          </cell>
          <cell r="J705">
            <v>1042.9000000000001</v>
          </cell>
          <cell r="K705">
            <v>3440</v>
          </cell>
          <cell r="L705">
            <v>11417.36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35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13929.55</v>
          </cell>
          <cell r="W705">
            <v>1434.29</v>
          </cell>
        </row>
        <row r="706">
          <cell r="A706" t="str">
            <v>AB Brown Power Plant Ign #2</v>
          </cell>
          <cell r="B706">
            <v>72</v>
          </cell>
          <cell r="C706">
            <v>37408</v>
          </cell>
          <cell r="D706">
            <v>37408</v>
          </cell>
          <cell r="E706">
            <v>5891</v>
          </cell>
          <cell r="F706">
            <v>2391.75</v>
          </cell>
          <cell r="G706">
            <v>0</v>
          </cell>
          <cell r="H706">
            <v>75</v>
          </cell>
          <cell r="I706">
            <v>5891</v>
          </cell>
          <cell r="J706">
            <v>1835.05</v>
          </cell>
          <cell r="K706">
            <v>6054</v>
          </cell>
          <cell r="L706">
            <v>20704.68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35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25041.48</v>
          </cell>
          <cell r="W706">
            <v>2466.75</v>
          </cell>
        </row>
        <row r="707">
          <cell r="A707" t="str">
            <v>AB Brown Power Plant Ign #2</v>
          </cell>
          <cell r="B707">
            <v>72</v>
          </cell>
          <cell r="C707">
            <v>37438</v>
          </cell>
          <cell r="D707">
            <v>37438</v>
          </cell>
          <cell r="E707">
            <v>2227</v>
          </cell>
          <cell r="F707">
            <v>904.16</v>
          </cell>
          <cell r="G707">
            <v>0</v>
          </cell>
          <cell r="H707">
            <v>75</v>
          </cell>
          <cell r="I707">
            <v>2227</v>
          </cell>
          <cell r="J707">
            <v>693.71</v>
          </cell>
          <cell r="K707">
            <v>2288</v>
          </cell>
          <cell r="L707">
            <v>7500.06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35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9207.93</v>
          </cell>
          <cell r="W707">
            <v>979.16</v>
          </cell>
        </row>
        <row r="708">
          <cell r="A708" t="str">
            <v>AB Brown Power Plant Ign #2</v>
          </cell>
          <cell r="B708">
            <v>72</v>
          </cell>
          <cell r="C708">
            <v>37469</v>
          </cell>
          <cell r="D708">
            <v>37469</v>
          </cell>
          <cell r="E708">
            <v>7314</v>
          </cell>
          <cell r="F708">
            <v>2969.48</v>
          </cell>
          <cell r="G708">
            <v>0</v>
          </cell>
          <cell r="H708">
            <v>75</v>
          </cell>
          <cell r="I708">
            <v>7314</v>
          </cell>
          <cell r="J708">
            <v>2512.36</v>
          </cell>
          <cell r="K708">
            <v>7516</v>
          </cell>
          <cell r="L708">
            <v>22367.62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35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27959.46</v>
          </cell>
          <cell r="W708">
            <v>3044.48</v>
          </cell>
        </row>
        <row r="709">
          <cell r="A709" t="str">
            <v>AB Brown Power Plant Ign #2</v>
          </cell>
          <cell r="B709">
            <v>72</v>
          </cell>
          <cell r="C709">
            <v>37500</v>
          </cell>
          <cell r="D709">
            <v>37500</v>
          </cell>
          <cell r="E709">
            <v>0</v>
          </cell>
          <cell r="F709">
            <v>0</v>
          </cell>
          <cell r="G709">
            <v>0</v>
          </cell>
          <cell r="H709">
            <v>75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35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110</v>
          </cell>
          <cell r="W709">
            <v>75</v>
          </cell>
        </row>
        <row r="710">
          <cell r="A710" t="str">
            <v>AB Brown Power Plant Ign #2</v>
          </cell>
          <cell r="B710">
            <v>72</v>
          </cell>
          <cell r="C710">
            <v>37530</v>
          </cell>
          <cell r="D710">
            <v>37530</v>
          </cell>
          <cell r="E710">
            <v>3073</v>
          </cell>
          <cell r="F710">
            <v>1247.6400000000001</v>
          </cell>
          <cell r="G710">
            <v>0</v>
          </cell>
          <cell r="H710">
            <v>75</v>
          </cell>
          <cell r="I710">
            <v>3073</v>
          </cell>
          <cell r="J710">
            <v>950.79</v>
          </cell>
          <cell r="K710">
            <v>3158</v>
          </cell>
          <cell r="L710">
            <v>11640.39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13948.82</v>
          </cell>
          <cell r="W710">
            <v>1322.64</v>
          </cell>
        </row>
        <row r="711">
          <cell r="A711" t="str">
            <v>AB Brown Power Plant Ign #2</v>
          </cell>
          <cell r="B711">
            <v>72</v>
          </cell>
          <cell r="C711">
            <v>37561</v>
          </cell>
          <cell r="D711">
            <v>37561</v>
          </cell>
          <cell r="E711">
            <v>4129</v>
          </cell>
          <cell r="F711">
            <v>1676.37</v>
          </cell>
          <cell r="G711">
            <v>0</v>
          </cell>
          <cell r="H711">
            <v>75</v>
          </cell>
          <cell r="I711">
            <v>4129</v>
          </cell>
          <cell r="J711">
            <v>1174.29</v>
          </cell>
          <cell r="K711">
            <v>4256</v>
          </cell>
          <cell r="L711">
            <v>17560.259999999998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35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20520.919999999998</v>
          </cell>
          <cell r="W711">
            <v>1751.37</v>
          </cell>
        </row>
        <row r="712">
          <cell r="A712" t="str">
            <v>AB Brown Power Plant Ign #2</v>
          </cell>
          <cell r="B712">
            <v>72</v>
          </cell>
          <cell r="C712">
            <v>37591</v>
          </cell>
          <cell r="D712">
            <v>37591</v>
          </cell>
          <cell r="E712">
            <v>6928</v>
          </cell>
          <cell r="F712">
            <v>2812.77</v>
          </cell>
          <cell r="G712">
            <v>0</v>
          </cell>
          <cell r="H712">
            <v>75</v>
          </cell>
          <cell r="I712">
            <v>6928</v>
          </cell>
          <cell r="J712">
            <v>1970.33</v>
          </cell>
          <cell r="K712">
            <v>7141</v>
          </cell>
          <cell r="L712">
            <v>29563.74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35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34456.839999999997</v>
          </cell>
          <cell r="W712">
            <v>2887.77</v>
          </cell>
        </row>
        <row r="713">
          <cell r="A713" t="str">
            <v>Broadway Ave. Gas Turbines #2</v>
          </cell>
          <cell r="B713">
            <v>73</v>
          </cell>
          <cell r="C713">
            <v>37257</v>
          </cell>
          <cell r="D713">
            <v>37257</v>
          </cell>
          <cell r="E713">
            <v>9641</v>
          </cell>
          <cell r="F713">
            <v>3914.25</v>
          </cell>
          <cell r="G713">
            <v>0</v>
          </cell>
          <cell r="H713">
            <v>75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9641</v>
          </cell>
          <cell r="O713">
            <v>28.92</v>
          </cell>
          <cell r="P713">
            <v>0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4053.17</v>
          </cell>
          <cell r="W713">
            <v>4018.17</v>
          </cell>
        </row>
        <row r="714">
          <cell r="A714" t="str">
            <v>Broadway Ave. Gas Turbines #2</v>
          </cell>
          <cell r="B714">
            <v>73</v>
          </cell>
          <cell r="C714">
            <v>37288</v>
          </cell>
          <cell r="D714">
            <v>37288</v>
          </cell>
          <cell r="E714">
            <v>22780</v>
          </cell>
          <cell r="F714">
            <v>9248.68</v>
          </cell>
          <cell r="G714">
            <v>0</v>
          </cell>
          <cell r="H714">
            <v>75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22780</v>
          </cell>
          <cell r="O714">
            <v>-22.78</v>
          </cell>
          <cell r="P714">
            <v>0</v>
          </cell>
          <cell r="Q714">
            <v>35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9335.9</v>
          </cell>
          <cell r="W714">
            <v>9300.9</v>
          </cell>
        </row>
        <row r="715">
          <cell r="A715" t="str">
            <v>Broadway Ave. Gas Turbines #2</v>
          </cell>
          <cell r="B715">
            <v>73</v>
          </cell>
          <cell r="C715">
            <v>37316</v>
          </cell>
          <cell r="D715">
            <v>37316</v>
          </cell>
          <cell r="E715">
            <v>74186</v>
          </cell>
          <cell r="F715">
            <v>30119.52</v>
          </cell>
          <cell r="G715">
            <v>0</v>
          </cell>
          <cell r="H715">
            <v>75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74186</v>
          </cell>
          <cell r="O715">
            <v>-74.19</v>
          </cell>
          <cell r="P715">
            <v>0</v>
          </cell>
          <cell r="Q715">
            <v>35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30155.33</v>
          </cell>
          <cell r="W715">
            <v>30120.33</v>
          </cell>
        </row>
        <row r="716">
          <cell r="A716" t="str">
            <v>Broadway Ave. Gas Turbines #2</v>
          </cell>
          <cell r="B716">
            <v>73</v>
          </cell>
          <cell r="C716">
            <v>37347</v>
          </cell>
          <cell r="D716">
            <v>37347</v>
          </cell>
          <cell r="E716">
            <v>64000</v>
          </cell>
          <cell r="F716">
            <v>25984</v>
          </cell>
          <cell r="G716">
            <v>0</v>
          </cell>
          <cell r="H716">
            <v>75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64000</v>
          </cell>
          <cell r="O716">
            <v>-64</v>
          </cell>
          <cell r="P716">
            <v>0</v>
          </cell>
          <cell r="Q716">
            <v>35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26030</v>
          </cell>
          <cell r="W716">
            <v>25995</v>
          </cell>
        </row>
        <row r="717">
          <cell r="A717" t="str">
            <v>Broadway Ave. Gas Turbines #2</v>
          </cell>
          <cell r="B717">
            <v>73</v>
          </cell>
          <cell r="C717">
            <v>37377</v>
          </cell>
          <cell r="D717">
            <v>37377</v>
          </cell>
          <cell r="E717">
            <v>0</v>
          </cell>
          <cell r="F717">
            <v>0</v>
          </cell>
          <cell r="G717">
            <v>0</v>
          </cell>
          <cell r="H717">
            <v>75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35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110</v>
          </cell>
          <cell r="W717">
            <v>75</v>
          </cell>
        </row>
        <row r="718">
          <cell r="A718" t="str">
            <v>Broadway Ave. Gas Turbines #2</v>
          </cell>
          <cell r="B718">
            <v>73</v>
          </cell>
          <cell r="C718">
            <v>37408</v>
          </cell>
          <cell r="D718">
            <v>37408</v>
          </cell>
          <cell r="E718">
            <v>63573</v>
          </cell>
          <cell r="F718">
            <v>25810.639999999999</v>
          </cell>
          <cell r="G718">
            <v>0</v>
          </cell>
          <cell r="H718">
            <v>75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35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25920.639999999999</v>
          </cell>
          <cell r="W718">
            <v>25885.64</v>
          </cell>
        </row>
        <row r="719">
          <cell r="A719" t="str">
            <v>Broadway Ave. Gas Turbines #2</v>
          </cell>
          <cell r="B719">
            <v>73</v>
          </cell>
          <cell r="C719">
            <v>37438</v>
          </cell>
          <cell r="D719">
            <v>37438</v>
          </cell>
          <cell r="E719">
            <v>219365</v>
          </cell>
          <cell r="F719">
            <v>89062.19</v>
          </cell>
          <cell r="G719">
            <v>0</v>
          </cell>
          <cell r="H719">
            <v>75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35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89172.19</v>
          </cell>
          <cell r="W719">
            <v>89137.19</v>
          </cell>
        </row>
        <row r="720">
          <cell r="A720" t="str">
            <v>Broadway Ave. Gas Turbines #2</v>
          </cell>
          <cell r="B720">
            <v>73</v>
          </cell>
          <cell r="C720">
            <v>37469</v>
          </cell>
          <cell r="D720">
            <v>37469</v>
          </cell>
          <cell r="E720">
            <v>109400</v>
          </cell>
          <cell r="F720">
            <v>44416.4</v>
          </cell>
          <cell r="G720">
            <v>0</v>
          </cell>
          <cell r="H720">
            <v>75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44526.400000000001</v>
          </cell>
          <cell r="W720">
            <v>44491.4</v>
          </cell>
        </row>
        <row r="721">
          <cell r="A721" t="str">
            <v>Broadway Ave. Gas Turbines #2</v>
          </cell>
          <cell r="B721">
            <v>73</v>
          </cell>
          <cell r="C721">
            <v>37500</v>
          </cell>
          <cell r="D721">
            <v>37500</v>
          </cell>
          <cell r="E721">
            <v>97815</v>
          </cell>
          <cell r="F721">
            <v>39712.89</v>
          </cell>
          <cell r="G721">
            <v>0</v>
          </cell>
          <cell r="H721">
            <v>75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35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39822.89</v>
          </cell>
          <cell r="W721">
            <v>39787.89</v>
          </cell>
        </row>
        <row r="722">
          <cell r="A722" t="str">
            <v>Broadway Ave. Gas Turbines #2</v>
          </cell>
          <cell r="B722">
            <v>73</v>
          </cell>
          <cell r="C722">
            <v>37530</v>
          </cell>
          <cell r="D722">
            <v>37530</v>
          </cell>
          <cell r="E722">
            <v>0</v>
          </cell>
          <cell r="F722">
            <v>0</v>
          </cell>
          <cell r="G722">
            <v>0</v>
          </cell>
          <cell r="H722">
            <v>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35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110</v>
          </cell>
          <cell r="W722">
            <v>75</v>
          </cell>
        </row>
        <row r="723">
          <cell r="A723" t="str">
            <v>Broadway Ave. Gas Turbines #2</v>
          </cell>
          <cell r="B723">
            <v>73</v>
          </cell>
          <cell r="C723">
            <v>37561</v>
          </cell>
          <cell r="D723">
            <v>37561</v>
          </cell>
          <cell r="E723">
            <v>0</v>
          </cell>
          <cell r="F723">
            <v>0</v>
          </cell>
          <cell r="G723">
            <v>0</v>
          </cell>
          <cell r="H723">
            <v>75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35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110</v>
          </cell>
          <cell r="W723">
            <v>75</v>
          </cell>
        </row>
        <row r="724">
          <cell r="A724" t="str">
            <v>Broadway Ave. Gas Turbines #2</v>
          </cell>
          <cell r="B724">
            <v>73</v>
          </cell>
          <cell r="C724">
            <v>37591</v>
          </cell>
          <cell r="D724">
            <v>37591</v>
          </cell>
          <cell r="E724">
            <v>0</v>
          </cell>
          <cell r="F724">
            <v>0</v>
          </cell>
          <cell r="G724">
            <v>0</v>
          </cell>
          <cell r="H724">
            <v>75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35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110</v>
          </cell>
          <cell r="W724">
            <v>75</v>
          </cell>
        </row>
        <row r="725">
          <cell r="A725" t="str">
            <v>AMROX</v>
          </cell>
          <cell r="B725">
            <v>74</v>
          </cell>
          <cell r="C725">
            <v>37257</v>
          </cell>
          <cell r="D725">
            <v>37257</v>
          </cell>
          <cell r="E725">
            <v>18600</v>
          </cell>
          <cell r="F725">
            <v>7551.6</v>
          </cell>
          <cell r="G725">
            <v>0</v>
          </cell>
          <cell r="H725">
            <v>75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18600</v>
          </cell>
          <cell r="O725">
            <v>55.8</v>
          </cell>
          <cell r="P725">
            <v>0</v>
          </cell>
          <cell r="Q725">
            <v>35</v>
          </cell>
          <cell r="R725">
            <v>1.75</v>
          </cell>
          <cell r="S725">
            <v>31181.22</v>
          </cell>
          <cell r="T725">
            <v>0</v>
          </cell>
          <cell r="U725">
            <v>0</v>
          </cell>
          <cell r="V725">
            <v>38900.370000000003</v>
          </cell>
          <cell r="W725">
            <v>7682.4</v>
          </cell>
        </row>
        <row r="726">
          <cell r="A726" t="str">
            <v>AMROX</v>
          </cell>
          <cell r="B726">
            <v>74</v>
          </cell>
          <cell r="C726">
            <v>37288</v>
          </cell>
          <cell r="D726">
            <v>37288</v>
          </cell>
          <cell r="E726">
            <v>16800</v>
          </cell>
          <cell r="F726">
            <v>6820.8</v>
          </cell>
          <cell r="G726">
            <v>0</v>
          </cell>
          <cell r="H726">
            <v>75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16800</v>
          </cell>
          <cell r="O726">
            <v>-16.8</v>
          </cell>
          <cell r="P726">
            <v>0</v>
          </cell>
          <cell r="Q726">
            <v>35</v>
          </cell>
          <cell r="R726">
            <v>1.75</v>
          </cell>
          <cell r="S726">
            <v>31999.22</v>
          </cell>
          <cell r="T726">
            <v>0</v>
          </cell>
          <cell r="U726">
            <v>0</v>
          </cell>
          <cell r="V726">
            <v>38914.97</v>
          </cell>
          <cell r="W726">
            <v>6879</v>
          </cell>
        </row>
        <row r="727">
          <cell r="A727" t="str">
            <v>AMROX</v>
          </cell>
          <cell r="B727">
            <v>74</v>
          </cell>
          <cell r="C727">
            <v>37316</v>
          </cell>
          <cell r="D727">
            <v>37316</v>
          </cell>
          <cell r="E727">
            <v>16400</v>
          </cell>
          <cell r="F727">
            <v>6658.4</v>
          </cell>
          <cell r="G727">
            <v>0</v>
          </cell>
          <cell r="H727">
            <v>75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16400</v>
          </cell>
          <cell r="O727">
            <v>-16.399999999999999</v>
          </cell>
          <cell r="P727">
            <v>0</v>
          </cell>
          <cell r="Q727">
            <v>35</v>
          </cell>
          <cell r="R727">
            <v>1.75</v>
          </cell>
          <cell r="S727">
            <v>0</v>
          </cell>
          <cell r="T727">
            <v>0</v>
          </cell>
          <cell r="U727">
            <v>0</v>
          </cell>
          <cell r="V727">
            <v>6753.75</v>
          </cell>
          <cell r="W727">
            <v>6717</v>
          </cell>
        </row>
        <row r="728">
          <cell r="A728" t="str">
            <v>AMROX</v>
          </cell>
          <cell r="B728">
            <v>74</v>
          </cell>
          <cell r="C728">
            <v>37347</v>
          </cell>
          <cell r="D728">
            <v>37347</v>
          </cell>
          <cell r="E728">
            <v>18960</v>
          </cell>
          <cell r="F728">
            <v>7697.76</v>
          </cell>
          <cell r="G728">
            <v>0</v>
          </cell>
          <cell r="H728">
            <v>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18960</v>
          </cell>
          <cell r="O728">
            <v>-18.96</v>
          </cell>
          <cell r="P728">
            <v>0</v>
          </cell>
          <cell r="Q728">
            <v>35</v>
          </cell>
          <cell r="R728">
            <v>1.75</v>
          </cell>
          <cell r="S728">
            <v>37949.57</v>
          </cell>
          <cell r="T728">
            <v>0</v>
          </cell>
          <cell r="U728">
            <v>0</v>
          </cell>
          <cell r="V728">
            <v>45740.119999999995</v>
          </cell>
          <cell r="W728">
            <v>7753.8</v>
          </cell>
        </row>
        <row r="729">
          <cell r="A729" t="str">
            <v>AMROX</v>
          </cell>
          <cell r="B729">
            <v>74</v>
          </cell>
          <cell r="C729">
            <v>37377</v>
          </cell>
          <cell r="D729">
            <v>37377</v>
          </cell>
          <cell r="E729">
            <v>19800</v>
          </cell>
          <cell r="F729">
            <v>8038.8</v>
          </cell>
          <cell r="G729">
            <v>0</v>
          </cell>
          <cell r="H729">
            <v>75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35</v>
          </cell>
          <cell r="R729">
            <v>1.75</v>
          </cell>
          <cell r="S729">
            <v>45740.12</v>
          </cell>
          <cell r="T729">
            <v>0</v>
          </cell>
          <cell r="U729">
            <v>0</v>
          </cell>
          <cell r="V729">
            <v>53890.670000000006</v>
          </cell>
          <cell r="W729">
            <v>8113.8</v>
          </cell>
        </row>
        <row r="730">
          <cell r="A730" t="str">
            <v>AMROX</v>
          </cell>
          <cell r="B730">
            <v>74</v>
          </cell>
          <cell r="C730">
            <v>37408</v>
          </cell>
          <cell r="D730">
            <v>37408</v>
          </cell>
          <cell r="E730">
            <v>18000</v>
          </cell>
          <cell r="F730">
            <v>7308</v>
          </cell>
          <cell r="G730">
            <v>0</v>
          </cell>
          <cell r="H730">
            <v>75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35</v>
          </cell>
          <cell r="R730">
            <v>1.75</v>
          </cell>
          <cell r="S730">
            <v>24280.07</v>
          </cell>
          <cell r="T730">
            <v>0</v>
          </cell>
          <cell r="U730">
            <v>0</v>
          </cell>
          <cell r="V730">
            <v>31699.82</v>
          </cell>
          <cell r="W730">
            <v>7383</v>
          </cell>
        </row>
        <row r="731">
          <cell r="A731" t="str">
            <v>AMROX</v>
          </cell>
          <cell r="B731">
            <v>74</v>
          </cell>
          <cell r="C731">
            <v>37438</v>
          </cell>
          <cell r="D731">
            <v>37438</v>
          </cell>
          <cell r="E731">
            <v>17900</v>
          </cell>
          <cell r="F731">
            <v>7267.4</v>
          </cell>
          <cell r="G731">
            <v>0</v>
          </cell>
          <cell r="H731">
            <v>75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35</v>
          </cell>
          <cell r="R731">
            <v>1.75</v>
          </cell>
          <cell r="S731">
            <v>0</v>
          </cell>
          <cell r="T731">
            <v>0</v>
          </cell>
          <cell r="U731">
            <v>0</v>
          </cell>
          <cell r="V731">
            <v>7379.15</v>
          </cell>
          <cell r="W731">
            <v>7342.4</v>
          </cell>
        </row>
        <row r="732">
          <cell r="A732" t="str">
            <v>AMROX</v>
          </cell>
          <cell r="B732">
            <v>74</v>
          </cell>
          <cell r="C732">
            <v>37469</v>
          </cell>
          <cell r="D732">
            <v>37469</v>
          </cell>
          <cell r="E732">
            <v>15950</v>
          </cell>
          <cell r="F732">
            <v>6475.7</v>
          </cell>
          <cell r="G732">
            <v>0</v>
          </cell>
          <cell r="H732">
            <v>75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35</v>
          </cell>
          <cell r="R732">
            <v>1.75</v>
          </cell>
          <cell r="S732">
            <v>0</v>
          </cell>
          <cell r="T732">
            <v>0</v>
          </cell>
          <cell r="U732">
            <v>0</v>
          </cell>
          <cell r="V732">
            <v>6587.45</v>
          </cell>
          <cell r="W732">
            <v>6550.7</v>
          </cell>
        </row>
        <row r="733">
          <cell r="A733" t="str">
            <v>AMROX</v>
          </cell>
          <cell r="B733">
            <v>74</v>
          </cell>
          <cell r="C733">
            <v>37500</v>
          </cell>
          <cell r="D733">
            <v>37500</v>
          </cell>
          <cell r="E733">
            <v>18090</v>
          </cell>
          <cell r="F733">
            <v>7344.54</v>
          </cell>
          <cell r="G733">
            <v>0</v>
          </cell>
          <cell r="H733">
            <v>75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35</v>
          </cell>
          <cell r="R733">
            <v>1.75</v>
          </cell>
          <cell r="S733">
            <v>0</v>
          </cell>
          <cell r="T733">
            <v>0</v>
          </cell>
          <cell r="U733">
            <v>0</v>
          </cell>
          <cell r="V733">
            <v>7456.29</v>
          </cell>
          <cell r="W733">
            <v>7419.54</v>
          </cell>
        </row>
        <row r="734">
          <cell r="A734" t="str">
            <v>AMROX</v>
          </cell>
          <cell r="B734">
            <v>74</v>
          </cell>
          <cell r="C734">
            <v>37530</v>
          </cell>
          <cell r="D734">
            <v>37530</v>
          </cell>
          <cell r="E734">
            <v>19840</v>
          </cell>
          <cell r="F734">
            <v>8055.04</v>
          </cell>
          <cell r="G734">
            <v>0</v>
          </cell>
          <cell r="H734">
            <v>75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35</v>
          </cell>
          <cell r="R734">
            <v>1.75</v>
          </cell>
          <cell r="S734">
            <v>0</v>
          </cell>
          <cell r="T734">
            <v>0</v>
          </cell>
          <cell r="U734">
            <v>0</v>
          </cell>
          <cell r="V734">
            <v>8166.79</v>
          </cell>
          <cell r="W734">
            <v>8130.04</v>
          </cell>
        </row>
        <row r="735">
          <cell r="A735" t="str">
            <v>AMROX</v>
          </cell>
          <cell r="B735">
            <v>74</v>
          </cell>
          <cell r="C735">
            <v>37561</v>
          </cell>
          <cell r="D735">
            <v>37561</v>
          </cell>
          <cell r="E735">
            <v>18400</v>
          </cell>
          <cell r="F735">
            <v>7470.4</v>
          </cell>
          <cell r="G735">
            <v>0</v>
          </cell>
          <cell r="H735">
            <v>75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35</v>
          </cell>
          <cell r="R735">
            <v>1.75</v>
          </cell>
          <cell r="S735">
            <v>8166.79</v>
          </cell>
          <cell r="T735">
            <v>0</v>
          </cell>
          <cell r="U735">
            <v>0</v>
          </cell>
          <cell r="V735">
            <v>15748.939999999999</v>
          </cell>
          <cell r="W735">
            <v>7545.4</v>
          </cell>
        </row>
        <row r="736">
          <cell r="A736" t="str">
            <v>AMROX</v>
          </cell>
          <cell r="B736">
            <v>74</v>
          </cell>
          <cell r="C736">
            <v>37591</v>
          </cell>
          <cell r="D736">
            <v>37591</v>
          </cell>
          <cell r="E736">
            <v>19300</v>
          </cell>
          <cell r="F736">
            <v>7835.8</v>
          </cell>
          <cell r="G736">
            <v>0</v>
          </cell>
          <cell r="H736">
            <v>75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35</v>
          </cell>
          <cell r="R736">
            <v>2.1</v>
          </cell>
          <cell r="S736">
            <v>0</v>
          </cell>
          <cell r="T736">
            <v>0</v>
          </cell>
          <cell r="U736">
            <v>0</v>
          </cell>
          <cell r="V736">
            <v>7947.9</v>
          </cell>
          <cell r="W736">
            <v>7910.8</v>
          </cell>
        </row>
        <row r="737">
          <cell r="A737" t="str">
            <v>AB Brown Plant Turbine #2</v>
          </cell>
          <cell r="B737">
            <v>78</v>
          </cell>
          <cell r="C737">
            <v>37377</v>
          </cell>
          <cell r="D737">
            <v>37377</v>
          </cell>
          <cell r="E737">
            <v>30997</v>
          </cell>
          <cell r="F737">
            <v>12584.78</v>
          </cell>
          <cell r="G737">
            <v>0</v>
          </cell>
          <cell r="H737">
            <v>75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35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12694.78</v>
          </cell>
          <cell r="W737">
            <v>12659.78</v>
          </cell>
        </row>
        <row r="738">
          <cell r="A738" t="str">
            <v>AB Brown Plant Turbine #2</v>
          </cell>
          <cell r="B738">
            <v>78</v>
          </cell>
          <cell r="C738">
            <v>37408</v>
          </cell>
          <cell r="D738">
            <v>37408</v>
          </cell>
          <cell r="E738">
            <v>40000</v>
          </cell>
          <cell r="F738">
            <v>16240</v>
          </cell>
          <cell r="G738">
            <v>0</v>
          </cell>
          <cell r="H738">
            <v>75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16350</v>
          </cell>
          <cell r="W738">
            <v>16315</v>
          </cell>
        </row>
        <row r="739">
          <cell r="A739" t="str">
            <v>AB Brown Plant Turbine #2</v>
          </cell>
          <cell r="B739">
            <v>78</v>
          </cell>
          <cell r="C739">
            <v>37438</v>
          </cell>
          <cell r="D739">
            <v>37438</v>
          </cell>
          <cell r="E739">
            <v>130000</v>
          </cell>
          <cell r="F739">
            <v>52780</v>
          </cell>
          <cell r="G739">
            <v>0</v>
          </cell>
          <cell r="H739">
            <v>75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35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52890</v>
          </cell>
          <cell r="W739">
            <v>52855</v>
          </cell>
        </row>
        <row r="740">
          <cell r="A740" t="str">
            <v>AB Brown Plant Turbine #2</v>
          </cell>
          <cell r="B740">
            <v>78</v>
          </cell>
          <cell r="C740">
            <v>37469</v>
          </cell>
          <cell r="D740">
            <v>37469</v>
          </cell>
          <cell r="E740">
            <v>109000</v>
          </cell>
          <cell r="F740">
            <v>44254</v>
          </cell>
          <cell r="G740">
            <v>0</v>
          </cell>
          <cell r="H740">
            <v>75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35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44364</v>
          </cell>
          <cell r="W740">
            <v>44329</v>
          </cell>
        </row>
        <row r="741">
          <cell r="A741" t="str">
            <v>AB Brown Plant Turbine #2</v>
          </cell>
          <cell r="B741">
            <v>78</v>
          </cell>
          <cell r="C741">
            <v>37500</v>
          </cell>
          <cell r="D741">
            <v>37500</v>
          </cell>
          <cell r="E741">
            <v>100043</v>
          </cell>
          <cell r="F741">
            <v>40617.46</v>
          </cell>
          <cell r="G741">
            <v>0</v>
          </cell>
          <cell r="H741">
            <v>75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35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40727.46</v>
          </cell>
          <cell r="W741">
            <v>40692.46</v>
          </cell>
        </row>
        <row r="742">
          <cell r="A742" t="str">
            <v>AB Brown Plant Turbine #2</v>
          </cell>
          <cell r="B742">
            <v>78</v>
          </cell>
          <cell r="C742">
            <v>37530</v>
          </cell>
          <cell r="D742">
            <v>37530</v>
          </cell>
          <cell r="E742">
            <v>30407</v>
          </cell>
          <cell r="F742">
            <v>12345.24</v>
          </cell>
          <cell r="G742">
            <v>0</v>
          </cell>
          <cell r="H742">
            <v>75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35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12455.24</v>
          </cell>
          <cell r="W742">
            <v>12420.24</v>
          </cell>
        </row>
        <row r="743">
          <cell r="A743" t="str">
            <v>AB Brown Plant Turbine #2</v>
          </cell>
          <cell r="B743">
            <v>78</v>
          </cell>
          <cell r="C743">
            <v>37561</v>
          </cell>
          <cell r="D743">
            <v>37561</v>
          </cell>
          <cell r="E743">
            <v>42382</v>
          </cell>
          <cell r="F743">
            <v>17207.09</v>
          </cell>
          <cell r="G743">
            <v>0</v>
          </cell>
          <cell r="H743">
            <v>75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35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17317.09</v>
          </cell>
          <cell r="W743">
            <v>17282.09</v>
          </cell>
        </row>
        <row r="744">
          <cell r="A744" t="str">
            <v>AB Brown Plant Turbine #2</v>
          </cell>
          <cell r="B744">
            <v>78</v>
          </cell>
          <cell r="C744">
            <v>37591</v>
          </cell>
          <cell r="D744">
            <v>37591</v>
          </cell>
          <cell r="E744">
            <v>61516</v>
          </cell>
          <cell r="F744">
            <v>24975.5</v>
          </cell>
          <cell r="G744">
            <v>0</v>
          </cell>
          <cell r="H744">
            <v>75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25085.5</v>
          </cell>
          <cell r="W744">
            <v>25050.5</v>
          </cell>
        </row>
        <row r="746">
          <cell r="A746" t="str">
            <v xml:space="preserve">     TOTAL RATE C</v>
          </cell>
          <cell r="E746">
            <v>6746134</v>
          </cell>
          <cell r="F746">
            <v>2625527.9499999979</v>
          </cell>
          <cell r="G746">
            <v>0</v>
          </cell>
          <cell r="H746">
            <v>2625527.9499999979</v>
          </cell>
          <cell r="I746">
            <v>149818</v>
          </cell>
          <cell r="J746">
            <v>46596.570000000007</v>
          </cell>
          <cell r="K746">
            <v>196414.57</v>
          </cell>
          <cell r="L746">
            <v>494534.90999999992</v>
          </cell>
          <cell r="M746">
            <v>-1497.2699999999998</v>
          </cell>
          <cell r="N746">
            <v>493037.6399999999</v>
          </cell>
          <cell r="O746">
            <v>183.83999999999997</v>
          </cell>
          <cell r="P746">
            <v>0</v>
          </cell>
          <cell r="Q746">
            <v>183.83999999999997</v>
          </cell>
          <cell r="R746">
            <v>5493.76</v>
          </cell>
          <cell r="S746">
            <v>416353.75999999995</v>
          </cell>
          <cell r="T746">
            <v>421847.51999999996</v>
          </cell>
          <cell r="U746">
            <v>175596.11</v>
          </cell>
          <cell r="V746">
            <v>3642193.52</v>
          </cell>
          <cell r="W746">
            <v>3817789.63</v>
          </cell>
        </row>
        <row r="749">
          <cell r="A749" t="str">
            <v>RATE D</v>
          </cell>
        </row>
        <row r="750">
          <cell r="A750" t="str">
            <v>Aluminum Company of America</v>
          </cell>
          <cell r="B750">
            <v>4</v>
          </cell>
          <cell r="C750">
            <v>37257</v>
          </cell>
          <cell r="D750">
            <v>37257</v>
          </cell>
          <cell r="E750">
            <v>499000</v>
          </cell>
          <cell r="F750">
            <v>36261</v>
          </cell>
          <cell r="G750">
            <v>0</v>
          </cell>
          <cell r="H750">
            <v>75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1797</v>
          </cell>
          <cell r="Q750">
            <v>75</v>
          </cell>
          <cell r="R750">
            <v>0</v>
          </cell>
          <cell r="S750">
            <v>76140.789999999994</v>
          </cell>
          <cell r="T750">
            <v>0</v>
          </cell>
          <cell r="U750">
            <v>0</v>
          </cell>
          <cell r="V750">
            <v>114348.79</v>
          </cell>
          <cell r="W750">
            <v>36336</v>
          </cell>
        </row>
        <row r="751">
          <cell r="A751" t="str">
            <v>Aluminum Company of America</v>
          </cell>
          <cell r="B751">
            <v>4</v>
          </cell>
          <cell r="C751">
            <v>37288</v>
          </cell>
          <cell r="D751">
            <v>37288</v>
          </cell>
          <cell r="E751">
            <v>256000</v>
          </cell>
          <cell r="F751">
            <v>24716</v>
          </cell>
          <cell r="G751">
            <v>0</v>
          </cell>
          <cell r="H751">
            <v>75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256000</v>
          </cell>
          <cell r="O751">
            <v>-256</v>
          </cell>
          <cell r="P751">
            <v>1797</v>
          </cell>
          <cell r="Q751">
            <v>75</v>
          </cell>
          <cell r="R751">
            <v>0</v>
          </cell>
          <cell r="S751">
            <v>76140.789999999994</v>
          </cell>
          <cell r="T751">
            <v>0</v>
          </cell>
          <cell r="U751">
            <v>0</v>
          </cell>
          <cell r="V751">
            <v>102547.79</v>
          </cell>
          <cell r="W751">
            <v>24535</v>
          </cell>
        </row>
        <row r="752">
          <cell r="A752" t="str">
            <v>Aluminum Company of America</v>
          </cell>
          <cell r="B752">
            <v>4</v>
          </cell>
          <cell r="C752">
            <v>37316</v>
          </cell>
          <cell r="D752">
            <v>37316</v>
          </cell>
          <cell r="E752">
            <v>295900</v>
          </cell>
          <cell r="F752">
            <v>27149.9</v>
          </cell>
          <cell r="G752">
            <v>0</v>
          </cell>
          <cell r="H752">
            <v>75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295900</v>
          </cell>
          <cell r="O752">
            <v>-295.89999999999998</v>
          </cell>
          <cell r="P752">
            <v>1797</v>
          </cell>
          <cell r="Q752">
            <v>75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28801</v>
          </cell>
          <cell r="W752">
            <v>26929</v>
          </cell>
        </row>
        <row r="753">
          <cell r="A753" t="str">
            <v>Aluminum Company of America</v>
          </cell>
          <cell r="B753">
            <v>4</v>
          </cell>
          <cell r="C753">
            <v>37347</v>
          </cell>
          <cell r="D753">
            <v>37347</v>
          </cell>
          <cell r="E753">
            <v>263000</v>
          </cell>
          <cell r="F753">
            <v>25143</v>
          </cell>
          <cell r="G753">
            <v>0</v>
          </cell>
          <cell r="H753">
            <v>75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263000</v>
          </cell>
          <cell r="O753">
            <v>-263</v>
          </cell>
          <cell r="P753">
            <v>1797</v>
          </cell>
          <cell r="Q753">
            <v>75</v>
          </cell>
          <cell r="R753">
            <v>0</v>
          </cell>
          <cell r="S753">
            <v>76140.789999999994</v>
          </cell>
          <cell r="T753">
            <v>0</v>
          </cell>
          <cell r="U753">
            <v>0</v>
          </cell>
          <cell r="V753">
            <v>102967.79</v>
          </cell>
          <cell r="W753">
            <v>24955</v>
          </cell>
        </row>
        <row r="754">
          <cell r="A754" t="str">
            <v>Aluminum Company of America</v>
          </cell>
          <cell r="B754">
            <v>4</v>
          </cell>
          <cell r="C754">
            <v>37377</v>
          </cell>
          <cell r="D754">
            <v>37377</v>
          </cell>
          <cell r="E754">
            <v>248800</v>
          </cell>
          <cell r="F754">
            <v>24276.799999999999</v>
          </cell>
          <cell r="G754">
            <v>0</v>
          </cell>
          <cell r="H754">
            <v>75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1797</v>
          </cell>
          <cell r="Q754">
            <v>75</v>
          </cell>
          <cell r="R754">
            <v>0</v>
          </cell>
          <cell r="S754">
            <v>-10628.11</v>
          </cell>
          <cell r="T754">
            <v>0</v>
          </cell>
          <cell r="U754">
            <v>0</v>
          </cell>
          <cell r="V754">
            <v>15595.689999999999</v>
          </cell>
          <cell r="W754">
            <v>24351.8</v>
          </cell>
        </row>
        <row r="755">
          <cell r="A755" t="str">
            <v>Aluminum Company of America</v>
          </cell>
          <cell r="B755">
            <v>4</v>
          </cell>
          <cell r="C755">
            <v>37408</v>
          </cell>
          <cell r="D755">
            <v>37408</v>
          </cell>
          <cell r="E755">
            <v>226000</v>
          </cell>
          <cell r="F755">
            <v>22886</v>
          </cell>
          <cell r="G755">
            <v>0</v>
          </cell>
          <cell r="H755">
            <v>75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1797</v>
          </cell>
          <cell r="Q755">
            <v>75</v>
          </cell>
          <cell r="R755">
            <v>0</v>
          </cell>
          <cell r="S755">
            <v>15595.69</v>
          </cell>
          <cell r="T755">
            <v>0</v>
          </cell>
          <cell r="U755">
            <v>0</v>
          </cell>
          <cell r="V755">
            <v>40428.69</v>
          </cell>
          <cell r="W755">
            <v>22961</v>
          </cell>
        </row>
        <row r="756">
          <cell r="A756" t="str">
            <v>Aluminum Company of America</v>
          </cell>
          <cell r="B756">
            <v>4</v>
          </cell>
          <cell r="C756">
            <v>37438</v>
          </cell>
          <cell r="D756">
            <v>37438</v>
          </cell>
          <cell r="E756">
            <v>233200</v>
          </cell>
          <cell r="F756">
            <v>23325.200000000001</v>
          </cell>
          <cell r="G756">
            <v>0</v>
          </cell>
          <cell r="H756">
            <v>75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1797</v>
          </cell>
          <cell r="Q756">
            <v>75</v>
          </cell>
          <cell r="R756">
            <v>0</v>
          </cell>
          <cell r="S756">
            <v>-11231.31</v>
          </cell>
          <cell r="T756">
            <v>0</v>
          </cell>
          <cell r="U756">
            <v>0</v>
          </cell>
          <cell r="V756">
            <v>14040.890000000001</v>
          </cell>
          <cell r="W756">
            <v>23400.2</v>
          </cell>
        </row>
        <row r="757">
          <cell r="A757" t="str">
            <v>Aluminum Company of America</v>
          </cell>
          <cell r="B757">
            <v>4</v>
          </cell>
          <cell r="C757">
            <v>37469</v>
          </cell>
          <cell r="D757">
            <v>37469</v>
          </cell>
          <cell r="E757">
            <v>218200</v>
          </cell>
          <cell r="F757">
            <v>22410.2</v>
          </cell>
          <cell r="G757">
            <v>0</v>
          </cell>
          <cell r="H757">
            <v>75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1797</v>
          </cell>
          <cell r="Q757">
            <v>75</v>
          </cell>
          <cell r="R757">
            <v>0</v>
          </cell>
          <cell r="S757">
            <v>14040.89</v>
          </cell>
          <cell r="T757">
            <v>0</v>
          </cell>
          <cell r="U757">
            <v>0</v>
          </cell>
          <cell r="V757">
            <v>38398.089999999997</v>
          </cell>
          <cell r="W757">
            <v>22485.200000000001</v>
          </cell>
        </row>
        <row r="758">
          <cell r="A758" t="str">
            <v>Aluminum Company of America</v>
          </cell>
          <cell r="B758">
            <v>4</v>
          </cell>
          <cell r="C758">
            <v>37500</v>
          </cell>
          <cell r="D758">
            <v>37500</v>
          </cell>
          <cell r="E758">
            <v>224500</v>
          </cell>
          <cell r="F758">
            <v>22794.5</v>
          </cell>
          <cell r="G758">
            <v>0</v>
          </cell>
          <cell r="H758">
            <v>75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1797</v>
          </cell>
          <cell r="Q758">
            <v>75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24741.5</v>
          </cell>
          <cell r="W758">
            <v>22869.5</v>
          </cell>
        </row>
        <row r="759">
          <cell r="A759" t="str">
            <v>Aluminum Company of America</v>
          </cell>
          <cell r="B759">
            <v>4</v>
          </cell>
          <cell r="C759">
            <v>37530</v>
          </cell>
          <cell r="D759">
            <v>37530</v>
          </cell>
          <cell r="E759">
            <v>267000</v>
          </cell>
          <cell r="F759">
            <v>25387</v>
          </cell>
          <cell r="G759">
            <v>0</v>
          </cell>
          <cell r="H759">
            <v>75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1797</v>
          </cell>
          <cell r="Q759">
            <v>75</v>
          </cell>
          <cell r="R759">
            <v>0</v>
          </cell>
          <cell r="S759">
            <v>63139.59</v>
          </cell>
          <cell r="T759">
            <v>0</v>
          </cell>
          <cell r="U759">
            <v>0</v>
          </cell>
          <cell r="V759">
            <v>90473.59</v>
          </cell>
          <cell r="W759">
            <v>25462</v>
          </cell>
        </row>
        <row r="760">
          <cell r="A760" t="str">
            <v>Aluminum Company of America</v>
          </cell>
          <cell r="B760">
            <v>4</v>
          </cell>
          <cell r="C760">
            <v>37561</v>
          </cell>
          <cell r="D760">
            <v>37561</v>
          </cell>
          <cell r="E760">
            <v>267000</v>
          </cell>
          <cell r="F760">
            <v>25387</v>
          </cell>
          <cell r="G760">
            <v>0</v>
          </cell>
          <cell r="H760">
            <v>75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1797</v>
          </cell>
          <cell r="Q760">
            <v>75</v>
          </cell>
          <cell r="R760">
            <v>0</v>
          </cell>
          <cell r="S760">
            <v>90473.59</v>
          </cell>
          <cell r="T760">
            <v>0</v>
          </cell>
          <cell r="U760">
            <v>0</v>
          </cell>
          <cell r="V760">
            <v>117807.59</v>
          </cell>
          <cell r="W760">
            <v>25462</v>
          </cell>
        </row>
        <row r="761">
          <cell r="A761" t="str">
            <v>Aluminum Company of America</v>
          </cell>
          <cell r="B761">
            <v>4</v>
          </cell>
          <cell r="C761">
            <v>37591</v>
          </cell>
          <cell r="D761">
            <v>37591</v>
          </cell>
          <cell r="E761">
            <v>286500</v>
          </cell>
          <cell r="F761">
            <v>26576.5</v>
          </cell>
          <cell r="G761">
            <v>0</v>
          </cell>
          <cell r="H761">
            <v>75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1797</v>
          </cell>
          <cell r="Q761">
            <v>75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28523.5</v>
          </cell>
          <cell r="W761">
            <v>26651.5</v>
          </cell>
        </row>
        <row r="762">
          <cell r="A762" t="str">
            <v>Toyota Motor Manufacturing, Indiana</v>
          </cell>
          <cell r="B762">
            <v>31</v>
          </cell>
          <cell r="C762">
            <v>37257</v>
          </cell>
          <cell r="D762">
            <v>37257</v>
          </cell>
          <cell r="E762">
            <v>99742</v>
          </cell>
          <cell r="F762">
            <v>11270.85</v>
          </cell>
          <cell r="G762">
            <v>0</v>
          </cell>
          <cell r="H762">
            <v>75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11420.85</v>
          </cell>
          <cell r="W762">
            <v>11345.85</v>
          </cell>
        </row>
        <row r="763">
          <cell r="A763" t="str">
            <v>Toyota Motor Manufacturing, Indiana</v>
          </cell>
          <cell r="B763">
            <v>31</v>
          </cell>
          <cell r="C763">
            <v>37288</v>
          </cell>
          <cell r="D763">
            <v>37288</v>
          </cell>
          <cell r="E763">
            <v>104874</v>
          </cell>
          <cell r="F763">
            <v>11850.76</v>
          </cell>
          <cell r="G763">
            <v>0</v>
          </cell>
          <cell r="H763">
            <v>75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104874</v>
          </cell>
          <cell r="O763">
            <v>-104.87</v>
          </cell>
          <cell r="P763">
            <v>0</v>
          </cell>
          <cell r="Q763">
            <v>75</v>
          </cell>
          <cell r="R763">
            <v>0</v>
          </cell>
          <cell r="S763">
            <v>-7493.87</v>
          </cell>
          <cell r="T763">
            <v>0</v>
          </cell>
          <cell r="U763">
            <v>0</v>
          </cell>
          <cell r="V763">
            <v>4402.0200000000004</v>
          </cell>
          <cell r="W763">
            <v>11820.89</v>
          </cell>
        </row>
        <row r="764">
          <cell r="A764" t="str">
            <v>Toyota Motor Manufacturing, Indiana</v>
          </cell>
          <cell r="B764">
            <v>31</v>
          </cell>
          <cell r="C764">
            <v>37316</v>
          </cell>
          <cell r="D764">
            <v>37316</v>
          </cell>
          <cell r="E764">
            <v>96645</v>
          </cell>
          <cell r="F764">
            <v>10920.88</v>
          </cell>
          <cell r="G764">
            <v>0</v>
          </cell>
          <cell r="H764">
            <v>75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96645</v>
          </cell>
          <cell r="O764">
            <v>-96.64</v>
          </cell>
          <cell r="P764">
            <v>0</v>
          </cell>
          <cell r="Q764">
            <v>75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10974.24</v>
          </cell>
          <cell r="W764">
            <v>10899.24</v>
          </cell>
        </row>
        <row r="765">
          <cell r="A765" t="str">
            <v>Toyota Motor Manufacturing, Indiana</v>
          </cell>
          <cell r="B765">
            <v>31</v>
          </cell>
          <cell r="C765">
            <v>37347</v>
          </cell>
          <cell r="D765">
            <v>37347</v>
          </cell>
          <cell r="E765">
            <v>79621</v>
          </cell>
          <cell r="F765">
            <v>8997.17</v>
          </cell>
          <cell r="G765">
            <v>0</v>
          </cell>
          <cell r="H765">
            <v>75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79621</v>
          </cell>
          <cell r="O765">
            <v>-79.62</v>
          </cell>
          <cell r="P765">
            <v>0</v>
          </cell>
          <cell r="Q765">
            <v>75</v>
          </cell>
          <cell r="R765">
            <v>0</v>
          </cell>
          <cell r="S765">
            <v>10974.24</v>
          </cell>
          <cell r="T765">
            <v>0</v>
          </cell>
          <cell r="U765">
            <v>0</v>
          </cell>
          <cell r="V765">
            <v>20041.79</v>
          </cell>
          <cell r="W765">
            <v>8992.5499999999993</v>
          </cell>
        </row>
        <row r="766">
          <cell r="A766" t="str">
            <v>Toyota Motor Manufacturing, Indiana</v>
          </cell>
          <cell r="B766">
            <v>31</v>
          </cell>
          <cell r="C766">
            <v>37377</v>
          </cell>
          <cell r="D766">
            <v>37377</v>
          </cell>
          <cell r="E766">
            <v>42320</v>
          </cell>
          <cell r="F766">
            <v>4782.16</v>
          </cell>
          <cell r="G766">
            <v>0</v>
          </cell>
          <cell r="H766">
            <v>75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75</v>
          </cell>
          <cell r="R766">
            <v>901.49</v>
          </cell>
          <cell r="S766">
            <v>36748.949999999997</v>
          </cell>
          <cell r="T766">
            <v>7273</v>
          </cell>
          <cell r="U766">
            <v>28582.89</v>
          </cell>
          <cell r="V766">
            <v>42582.6</v>
          </cell>
          <cell r="W766">
            <v>4857.16</v>
          </cell>
        </row>
        <row r="767">
          <cell r="A767" t="str">
            <v>Toyota Motor Manufacturing, Indiana</v>
          </cell>
          <cell r="B767">
            <v>31</v>
          </cell>
          <cell r="C767">
            <v>37408</v>
          </cell>
          <cell r="D767">
            <v>37408</v>
          </cell>
          <cell r="E767">
            <v>59729</v>
          </cell>
          <cell r="F767">
            <v>6749.38</v>
          </cell>
          <cell r="G767">
            <v>0</v>
          </cell>
          <cell r="H767">
            <v>75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75</v>
          </cell>
          <cell r="R767">
            <v>0</v>
          </cell>
          <cell r="S767">
            <v>33515.03</v>
          </cell>
          <cell r="T767">
            <v>0</v>
          </cell>
          <cell r="U767">
            <v>0</v>
          </cell>
          <cell r="V767">
            <v>40414.410000000003</v>
          </cell>
          <cell r="W767">
            <v>6824.38</v>
          </cell>
        </row>
        <row r="768">
          <cell r="A768" t="str">
            <v>Toyota Motor Manufacturing, Indiana</v>
          </cell>
          <cell r="B768">
            <v>31</v>
          </cell>
          <cell r="C768">
            <v>37438</v>
          </cell>
          <cell r="D768">
            <v>37438</v>
          </cell>
          <cell r="E768">
            <v>22716</v>
          </cell>
          <cell r="F768">
            <v>2566.91</v>
          </cell>
          <cell r="G768">
            <v>0</v>
          </cell>
          <cell r="H768">
            <v>75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75</v>
          </cell>
          <cell r="R768">
            <v>0</v>
          </cell>
          <cell r="S768">
            <v>33515.03</v>
          </cell>
          <cell r="T768">
            <v>0</v>
          </cell>
          <cell r="U768">
            <v>0</v>
          </cell>
          <cell r="V768">
            <v>36231.94</v>
          </cell>
          <cell r="W768">
            <v>2641.91</v>
          </cell>
        </row>
        <row r="769">
          <cell r="A769" t="str">
            <v>Toyota Motor Manufacturing, Indiana</v>
          </cell>
          <cell r="B769">
            <v>31</v>
          </cell>
          <cell r="C769">
            <v>37469</v>
          </cell>
          <cell r="D769">
            <v>37469</v>
          </cell>
          <cell r="E769">
            <v>28592</v>
          </cell>
          <cell r="F769">
            <v>3230.9</v>
          </cell>
          <cell r="G769">
            <v>0</v>
          </cell>
          <cell r="H769">
            <v>75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75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3380.9</v>
          </cell>
          <cell r="W769">
            <v>3305.9</v>
          </cell>
        </row>
        <row r="770">
          <cell r="A770" t="str">
            <v>Toyota Motor Manufacturing, Indiana</v>
          </cell>
          <cell r="B770">
            <v>31</v>
          </cell>
          <cell r="C770">
            <v>37500</v>
          </cell>
          <cell r="D770">
            <v>37500</v>
          </cell>
          <cell r="E770">
            <v>54652</v>
          </cell>
          <cell r="F770">
            <v>6175.68</v>
          </cell>
          <cell r="G770">
            <v>0</v>
          </cell>
          <cell r="H770">
            <v>75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75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6325.68</v>
          </cell>
          <cell r="W770">
            <v>6250.68</v>
          </cell>
        </row>
        <row r="771">
          <cell r="A771" t="str">
            <v>Toyota Motor Manufacturing, Indiana</v>
          </cell>
          <cell r="B771">
            <v>31</v>
          </cell>
          <cell r="C771">
            <v>37530</v>
          </cell>
          <cell r="D771">
            <v>37530</v>
          </cell>
          <cell r="E771">
            <v>105633</v>
          </cell>
          <cell r="F771">
            <v>11936.53</v>
          </cell>
          <cell r="G771">
            <v>0</v>
          </cell>
          <cell r="H771">
            <v>75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75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12086.53</v>
          </cell>
          <cell r="W771">
            <v>12011.53</v>
          </cell>
        </row>
        <row r="772">
          <cell r="A772" t="str">
            <v>Toyota Motor Manufacturing, Indiana</v>
          </cell>
          <cell r="B772">
            <v>31</v>
          </cell>
          <cell r="C772">
            <v>37561</v>
          </cell>
          <cell r="D772">
            <v>37561</v>
          </cell>
          <cell r="E772">
            <v>141857</v>
          </cell>
          <cell r="F772">
            <v>16029.84</v>
          </cell>
          <cell r="G772">
            <v>0</v>
          </cell>
          <cell r="H772">
            <v>75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75</v>
          </cell>
          <cell r="R772">
            <v>0</v>
          </cell>
          <cell r="S772">
            <v>12086.53</v>
          </cell>
          <cell r="T772">
            <v>0</v>
          </cell>
          <cell r="U772">
            <v>0</v>
          </cell>
          <cell r="V772">
            <v>28266.370000000003</v>
          </cell>
          <cell r="W772">
            <v>16104.84</v>
          </cell>
        </row>
        <row r="773">
          <cell r="A773" t="str">
            <v>Toyota Motor Manufacturing, Indiana</v>
          </cell>
          <cell r="B773">
            <v>31</v>
          </cell>
          <cell r="C773">
            <v>37591</v>
          </cell>
          <cell r="D773">
            <v>37591</v>
          </cell>
          <cell r="E773">
            <v>158632</v>
          </cell>
          <cell r="F773">
            <v>17925.419999999998</v>
          </cell>
          <cell r="G773">
            <v>0</v>
          </cell>
          <cell r="H773">
            <v>75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75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18075.419999999998</v>
          </cell>
          <cell r="W773">
            <v>18000.419999999998</v>
          </cell>
        </row>
        <row r="774">
          <cell r="A774" t="str">
            <v>A K Steel Corporation</v>
          </cell>
          <cell r="B774">
            <v>38</v>
          </cell>
          <cell r="C774">
            <v>37257</v>
          </cell>
          <cell r="D774">
            <v>37257</v>
          </cell>
          <cell r="E774">
            <v>284700</v>
          </cell>
          <cell r="F774">
            <v>26466.7</v>
          </cell>
          <cell r="G774">
            <v>0</v>
          </cell>
          <cell r="H774">
            <v>75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75</v>
          </cell>
          <cell r="R774">
            <v>3.75</v>
          </cell>
          <cell r="S774">
            <v>0</v>
          </cell>
          <cell r="T774">
            <v>0</v>
          </cell>
          <cell r="U774">
            <v>0</v>
          </cell>
          <cell r="V774">
            <v>26620.45</v>
          </cell>
          <cell r="W774">
            <v>26541.7</v>
          </cell>
        </row>
        <row r="775">
          <cell r="A775" t="str">
            <v>A K Steel Corporation</v>
          </cell>
          <cell r="B775">
            <v>38</v>
          </cell>
          <cell r="C775">
            <v>37288</v>
          </cell>
          <cell r="D775">
            <v>37288</v>
          </cell>
          <cell r="E775">
            <v>251550</v>
          </cell>
          <cell r="F775">
            <v>24444.55</v>
          </cell>
          <cell r="G775">
            <v>0</v>
          </cell>
          <cell r="H775">
            <v>75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251550</v>
          </cell>
          <cell r="O775">
            <v>-251.55</v>
          </cell>
          <cell r="P775">
            <v>0</v>
          </cell>
          <cell r="Q775">
            <v>75</v>
          </cell>
          <cell r="R775">
            <v>3.75</v>
          </cell>
          <cell r="S775">
            <v>0</v>
          </cell>
          <cell r="T775">
            <v>0</v>
          </cell>
          <cell r="U775">
            <v>0</v>
          </cell>
          <cell r="V775">
            <v>24346.75</v>
          </cell>
          <cell r="W775">
            <v>24268</v>
          </cell>
        </row>
        <row r="776">
          <cell r="A776" t="str">
            <v>A K Steel Corporation</v>
          </cell>
          <cell r="B776">
            <v>38</v>
          </cell>
          <cell r="C776">
            <v>37316</v>
          </cell>
          <cell r="D776">
            <v>37316</v>
          </cell>
          <cell r="E776">
            <v>288200</v>
          </cell>
          <cell r="F776">
            <v>26680.2</v>
          </cell>
          <cell r="G776">
            <v>0</v>
          </cell>
          <cell r="H776">
            <v>75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288200</v>
          </cell>
          <cell r="O776">
            <v>-288.2</v>
          </cell>
          <cell r="P776">
            <v>0</v>
          </cell>
          <cell r="Q776">
            <v>75</v>
          </cell>
          <cell r="R776">
            <v>3.75</v>
          </cell>
          <cell r="S776">
            <v>0</v>
          </cell>
          <cell r="T776">
            <v>0</v>
          </cell>
          <cell r="U776">
            <v>0</v>
          </cell>
          <cell r="V776">
            <v>26545.75</v>
          </cell>
          <cell r="W776">
            <v>26467</v>
          </cell>
        </row>
        <row r="777">
          <cell r="A777" t="str">
            <v>A K Steel Corporation</v>
          </cell>
          <cell r="B777">
            <v>38</v>
          </cell>
          <cell r="C777">
            <v>37347</v>
          </cell>
          <cell r="D777">
            <v>37347</v>
          </cell>
          <cell r="E777">
            <v>238955</v>
          </cell>
          <cell r="F777">
            <v>23676.26</v>
          </cell>
          <cell r="G777">
            <v>0</v>
          </cell>
          <cell r="H777">
            <v>75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238955</v>
          </cell>
          <cell r="O777">
            <v>-238.96</v>
          </cell>
          <cell r="P777">
            <v>0</v>
          </cell>
          <cell r="Q777">
            <v>75</v>
          </cell>
          <cell r="R777">
            <v>3.75</v>
          </cell>
          <cell r="S777">
            <v>0</v>
          </cell>
          <cell r="T777">
            <v>0</v>
          </cell>
          <cell r="U777">
            <v>0</v>
          </cell>
          <cell r="V777">
            <v>23591.05</v>
          </cell>
          <cell r="W777">
            <v>23512.3</v>
          </cell>
        </row>
        <row r="778">
          <cell r="A778" t="str">
            <v>A K Steel Corporation</v>
          </cell>
          <cell r="B778">
            <v>38</v>
          </cell>
          <cell r="C778">
            <v>37377</v>
          </cell>
          <cell r="D778">
            <v>37377</v>
          </cell>
          <cell r="E778">
            <v>243360</v>
          </cell>
          <cell r="F778">
            <v>23944.959999999999</v>
          </cell>
          <cell r="G778">
            <v>0</v>
          </cell>
          <cell r="H778">
            <v>75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75</v>
          </cell>
          <cell r="R778">
            <v>3.75</v>
          </cell>
          <cell r="S778">
            <v>23591.05</v>
          </cell>
          <cell r="T778">
            <v>0</v>
          </cell>
          <cell r="U778">
            <v>0</v>
          </cell>
          <cell r="V778">
            <v>47689.759999999995</v>
          </cell>
          <cell r="W778">
            <v>24019.96</v>
          </cell>
        </row>
        <row r="779">
          <cell r="A779" t="str">
            <v>A K Steel Corporation</v>
          </cell>
          <cell r="B779">
            <v>38</v>
          </cell>
          <cell r="C779">
            <v>37408</v>
          </cell>
          <cell r="D779">
            <v>37408</v>
          </cell>
          <cell r="E779">
            <v>213200</v>
          </cell>
          <cell r="F779">
            <v>22105.200000000001</v>
          </cell>
          <cell r="G779">
            <v>0</v>
          </cell>
          <cell r="H779">
            <v>75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75</v>
          </cell>
          <cell r="R779">
            <v>3.75</v>
          </cell>
          <cell r="S779">
            <v>0</v>
          </cell>
          <cell r="T779">
            <v>0</v>
          </cell>
          <cell r="U779">
            <v>0</v>
          </cell>
          <cell r="V779">
            <v>22258.95</v>
          </cell>
          <cell r="W779">
            <v>22180.2</v>
          </cell>
        </row>
        <row r="780">
          <cell r="A780" t="str">
            <v>A K Steel Corporation</v>
          </cell>
          <cell r="B780">
            <v>38</v>
          </cell>
          <cell r="C780">
            <v>37438</v>
          </cell>
          <cell r="D780">
            <v>37438</v>
          </cell>
          <cell r="E780">
            <v>211630</v>
          </cell>
          <cell r="F780">
            <v>22009.43</v>
          </cell>
          <cell r="G780">
            <v>0</v>
          </cell>
          <cell r="H780">
            <v>75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75</v>
          </cell>
          <cell r="R780">
            <v>3.75</v>
          </cell>
          <cell r="S780">
            <v>0</v>
          </cell>
          <cell r="T780">
            <v>0</v>
          </cell>
          <cell r="U780">
            <v>0</v>
          </cell>
          <cell r="V780">
            <v>22163.18</v>
          </cell>
          <cell r="W780">
            <v>22084.43</v>
          </cell>
        </row>
        <row r="781">
          <cell r="A781" t="str">
            <v>A K Steel Corporation</v>
          </cell>
          <cell r="B781">
            <v>38</v>
          </cell>
          <cell r="C781">
            <v>37469</v>
          </cell>
          <cell r="D781">
            <v>37469</v>
          </cell>
          <cell r="E781">
            <v>223700</v>
          </cell>
          <cell r="F781">
            <v>22745.7</v>
          </cell>
          <cell r="G781">
            <v>0</v>
          </cell>
          <cell r="H781">
            <v>75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75</v>
          </cell>
          <cell r="R781">
            <v>3.75</v>
          </cell>
          <cell r="S781">
            <v>0</v>
          </cell>
          <cell r="T781">
            <v>0</v>
          </cell>
          <cell r="U781">
            <v>0</v>
          </cell>
          <cell r="V781">
            <v>22899.45</v>
          </cell>
          <cell r="W781">
            <v>22820.7</v>
          </cell>
        </row>
        <row r="782">
          <cell r="A782" t="str">
            <v>A K Steel Corporation</v>
          </cell>
          <cell r="B782">
            <v>38</v>
          </cell>
          <cell r="C782">
            <v>37500</v>
          </cell>
          <cell r="D782">
            <v>37500</v>
          </cell>
          <cell r="E782">
            <v>225750</v>
          </cell>
          <cell r="F782">
            <v>22870.75</v>
          </cell>
          <cell r="G782">
            <v>0</v>
          </cell>
          <cell r="H782">
            <v>75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75</v>
          </cell>
          <cell r="R782">
            <v>3.75</v>
          </cell>
          <cell r="S782">
            <v>0</v>
          </cell>
          <cell r="T782">
            <v>0</v>
          </cell>
          <cell r="U782">
            <v>0</v>
          </cell>
          <cell r="V782">
            <v>23024.5</v>
          </cell>
          <cell r="W782">
            <v>22945.75</v>
          </cell>
        </row>
        <row r="783">
          <cell r="A783" t="str">
            <v>A K Steel Corporation</v>
          </cell>
          <cell r="B783">
            <v>38</v>
          </cell>
          <cell r="C783">
            <v>37530</v>
          </cell>
          <cell r="D783">
            <v>37530</v>
          </cell>
          <cell r="E783">
            <v>237000</v>
          </cell>
          <cell r="F783">
            <v>23557</v>
          </cell>
          <cell r="G783">
            <v>0</v>
          </cell>
          <cell r="H783">
            <v>75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75</v>
          </cell>
          <cell r="R783">
            <v>3.75</v>
          </cell>
          <cell r="S783">
            <v>0</v>
          </cell>
          <cell r="T783">
            <v>0</v>
          </cell>
          <cell r="U783">
            <v>0</v>
          </cell>
          <cell r="V783">
            <v>23710.75</v>
          </cell>
          <cell r="W783">
            <v>23632</v>
          </cell>
        </row>
        <row r="784">
          <cell r="A784" t="str">
            <v>A K Steel Corporation</v>
          </cell>
          <cell r="B784">
            <v>38</v>
          </cell>
          <cell r="C784">
            <v>37561</v>
          </cell>
          <cell r="D784">
            <v>37561</v>
          </cell>
          <cell r="E784">
            <v>269874</v>
          </cell>
          <cell r="F784">
            <v>25562.31</v>
          </cell>
          <cell r="G784">
            <v>0</v>
          </cell>
          <cell r="H784">
            <v>75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75</v>
          </cell>
          <cell r="R784">
            <v>3.75</v>
          </cell>
          <cell r="S784">
            <v>0</v>
          </cell>
          <cell r="T784">
            <v>0</v>
          </cell>
          <cell r="U784">
            <v>0</v>
          </cell>
          <cell r="V784">
            <v>25716.06</v>
          </cell>
          <cell r="W784">
            <v>25637.31</v>
          </cell>
        </row>
        <row r="785">
          <cell r="A785" t="str">
            <v>A K Steel Corporation</v>
          </cell>
          <cell r="B785">
            <v>38</v>
          </cell>
          <cell r="C785">
            <v>37591</v>
          </cell>
          <cell r="D785">
            <v>37591</v>
          </cell>
          <cell r="E785">
            <v>299150</v>
          </cell>
          <cell r="F785">
            <v>27348.15</v>
          </cell>
          <cell r="G785">
            <v>0</v>
          </cell>
          <cell r="H785">
            <v>75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75</v>
          </cell>
          <cell r="R785">
            <v>4.5</v>
          </cell>
          <cell r="S785">
            <v>0</v>
          </cell>
          <cell r="T785">
            <v>0</v>
          </cell>
          <cell r="U785">
            <v>0</v>
          </cell>
          <cell r="V785">
            <v>27502.65</v>
          </cell>
          <cell r="W785">
            <v>27423.15</v>
          </cell>
        </row>
        <row r="786">
          <cell r="A786" t="str">
            <v>GE</v>
          </cell>
          <cell r="B786">
            <v>65</v>
          </cell>
          <cell r="C786">
            <v>37257</v>
          </cell>
          <cell r="D786">
            <v>37257</v>
          </cell>
          <cell r="E786">
            <v>609487</v>
          </cell>
          <cell r="F786">
            <v>40569.99</v>
          </cell>
          <cell r="G786">
            <v>0</v>
          </cell>
          <cell r="H786">
            <v>75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2995</v>
          </cell>
          <cell r="Q786">
            <v>75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43714.99</v>
          </cell>
          <cell r="W786">
            <v>40644.99</v>
          </cell>
        </row>
        <row r="787">
          <cell r="A787" t="str">
            <v>GE</v>
          </cell>
          <cell r="B787">
            <v>65</v>
          </cell>
          <cell r="C787">
            <v>37288</v>
          </cell>
          <cell r="D787">
            <v>37288</v>
          </cell>
          <cell r="E787">
            <v>524992</v>
          </cell>
          <cell r="F787">
            <v>37274.69</v>
          </cell>
          <cell r="G787">
            <v>0</v>
          </cell>
          <cell r="H787">
            <v>75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524992</v>
          </cell>
          <cell r="O787">
            <v>-524.99</v>
          </cell>
          <cell r="P787">
            <v>2995</v>
          </cell>
          <cell r="Q787">
            <v>75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39894.699999999997</v>
          </cell>
          <cell r="W787">
            <v>36824.699999999997</v>
          </cell>
        </row>
        <row r="788">
          <cell r="A788" t="str">
            <v>GE</v>
          </cell>
          <cell r="B788">
            <v>65</v>
          </cell>
          <cell r="C788">
            <v>37316</v>
          </cell>
          <cell r="D788">
            <v>37316</v>
          </cell>
          <cell r="E788">
            <v>389987</v>
          </cell>
          <cell r="F788">
            <v>32009.49</v>
          </cell>
          <cell r="G788">
            <v>0</v>
          </cell>
          <cell r="H788">
            <v>75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389987</v>
          </cell>
          <cell r="O788">
            <v>-389.99</v>
          </cell>
          <cell r="P788">
            <v>2995</v>
          </cell>
          <cell r="Q788">
            <v>75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34764.5</v>
          </cell>
          <cell r="W788">
            <v>31694.5</v>
          </cell>
        </row>
        <row r="789">
          <cell r="A789" t="str">
            <v>GE</v>
          </cell>
          <cell r="B789">
            <v>65</v>
          </cell>
          <cell r="C789">
            <v>37347</v>
          </cell>
          <cell r="D789">
            <v>37347</v>
          </cell>
          <cell r="E789">
            <v>441000</v>
          </cell>
          <cell r="F789">
            <v>33999</v>
          </cell>
          <cell r="G789">
            <v>0</v>
          </cell>
          <cell r="H789">
            <v>75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441000</v>
          </cell>
          <cell r="O789">
            <v>-441</v>
          </cell>
          <cell r="P789">
            <v>2995</v>
          </cell>
          <cell r="Q789">
            <v>75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36703</v>
          </cell>
          <cell r="W789">
            <v>33633</v>
          </cell>
        </row>
        <row r="790">
          <cell r="A790" t="str">
            <v>GE</v>
          </cell>
          <cell r="B790">
            <v>65</v>
          </cell>
          <cell r="C790">
            <v>37377</v>
          </cell>
          <cell r="D790">
            <v>37377</v>
          </cell>
          <cell r="E790">
            <v>468000</v>
          </cell>
          <cell r="F790">
            <v>35052</v>
          </cell>
          <cell r="G790">
            <v>0</v>
          </cell>
          <cell r="H790">
            <v>75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2995</v>
          </cell>
          <cell r="Q790">
            <v>75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38197</v>
          </cell>
          <cell r="W790">
            <v>35127</v>
          </cell>
        </row>
        <row r="791">
          <cell r="A791" t="str">
            <v>GE</v>
          </cell>
          <cell r="B791">
            <v>65</v>
          </cell>
          <cell r="C791">
            <v>37408</v>
          </cell>
          <cell r="D791">
            <v>37408</v>
          </cell>
          <cell r="E791">
            <v>294000</v>
          </cell>
          <cell r="F791">
            <v>27034</v>
          </cell>
          <cell r="G791">
            <v>0</v>
          </cell>
          <cell r="H791">
            <v>75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8572.5</v>
          </cell>
          <cell r="Q791">
            <v>75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35756.5</v>
          </cell>
          <cell r="W791">
            <v>27109</v>
          </cell>
        </row>
        <row r="792">
          <cell r="A792" t="str">
            <v>GE</v>
          </cell>
          <cell r="B792">
            <v>65</v>
          </cell>
          <cell r="C792">
            <v>37438</v>
          </cell>
          <cell r="D792">
            <v>37438</v>
          </cell>
          <cell r="E792">
            <v>310000</v>
          </cell>
          <cell r="F792">
            <v>28010</v>
          </cell>
          <cell r="G792">
            <v>0</v>
          </cell>
          <cell r="H792">
            <v>75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3800</v>
          </cell>
          <cell r="Q792">
            <v>75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31960</v>
          </cell>
          <cell r="W792">
            <v>28085</v>
          </cell>
        </row>
        <row r="793">
          <cell r="A793" t="str">
            <v>GE</v>
          </cell>
          <cell r="B793">
            <v>65</v>
          </cell>
          <cell r="C793">
            <v>37469</v>
          </cell>
          <cell r="D793">
            <v>37469</v>
          </cell>
          <cell r="E793">
            <v>139888</v>
          </cell>
          <cell r="F793">
            <v>15807.34</v>
          </cell>
          <cell r="G793">
            <v>0</v>
          </cell>
          <cell r="H793">
            <v>75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3415</v>
          </cell>
          <cell r="Q793">
            <v>75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19372.34</v>
          </cell>
          <cell r="W793">
            <v>15882.34</v>
          </cell>
        </row>
        <row r="794">
          <cell r="A794" t="str">
            <v>GE</v>
          </cell>
          <cell r="B794">
            <v>65</v>
          </cell>
          <cell r="C794">
            <v>37500</v>
          </cell>
          <cell r="D794">
            <v>37500</v>
          </cell>
          <cell r="E794">
            <v>292010</v>
          </cell>
          <cell r="F794">
            <v>26912.61</v>
          </cell>
          <cell r="G794">
            <v>0</v>
          </cell>
          <cell r="H794">
            <v>75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3012.5</v>
          </cell>
          <cell r="Q794">
            <v>75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30075.11</v>
          </cell>
          <cell r="W794">
            <v>26987.61</v>
          </cell>
        </row>
        <row r="795">
          <cell r="A795" t="str">
            <v>GE</v>
          </cell>
          <cell r="B795">
            <v>65</v>
          </cell>
          <cell r="C795">
            <v>37530</v>
          </cell>
          <cell r="D795">
            <v>37530</v>
          </cell>
          <cell r="E795">
            <v>355000</v>
          </cell>
          <cell r="F795">
            <v>30645</v>
          </cell>
          <cell r="G795">
            <v>0</v>
          </cell>
          <cell r="H795">
            <v>75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2995</v>
          </cell>
          <cell r="Q795">
            <v>75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33790</v>
          </cell>
          <cell r="W795">
            <v>30720</v>
          </cell>
        </row>
        <row r="796">
          <cell r="A796" t="str">
            <v>GE</v>
          </cell>
          <cell r="B796">
            <v>65</v>
          </cell>
          <cell r="C796">
            <v>37561</v>
          </cell>
          <cell r="D796">
            <v>37561</v>
          </cell>
          <cell r="E796">
            <v>400450</v>
          </cell>
          <cell r="F796">
            <v>32417.55</v>
          </cell>
          <cell r="G796">
            <v>0</v>
          </cell>
          <cell r="H796">
            <v>75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2995</v>
          </cell>
          <cell r="Q796">
            <v>75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35562.550000000003</v>
          </cell>
          <cell r="W796">
            <v>32492.55</v>
          </cell>
        </row>
        <row r="797">
          <cell r="A797" t="str">
            <v>GE</v>
          </cell>
          <cell r="B797">
            <v>65</v>
          </cell>
          <cell r="C797">
            <v>37591</v>
          </cell>
          <cell r="D797">
            <v>37591</v>
          </cell>
          <cell r="E797">
            <v>448000</v>
          </cell>
          <cell r="F797">
            <v>34272</v>
          </cell>
          <cell r="G797">
            <v>0</v>
          </cell>
          <cell r="H797">
            <v>75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2995</v>
          </cell>
          <cell r="Q797">
            <v>75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37417</v>
          </cell>
          <cell r="W797">
            <v>34347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K288"/>
  <sheetViews>
    <sheetView tabSelected="1" zoomScale="75" zoomScaleNormal="75" workbookViewId="0"/>
  </sheetViews>
  <sheetFormatPr defaultRowHeight="15"/>
  <cols>
    <col min="1" max="1" width="6" style="2" customWidth="1"/>
    <col min="2" max="2" width="1.44140625" style="2" customWidth="1"/>
    <col min="3" max="3" width="58.77734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5.21875" style="2" bestFit="1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3">
      <c r="N1" s="3"/>
    </row>
    <row r="2" spans="1:63">
      <c r="N2" s="3"/>
    </row>
    <row r="4" spans="1:63">
      <c r="N4" s="3" t="s">
        <v>26</v>
      </c>
    </row>
    <row r="5" spans="1:63">
      <c r="C5" s="13" t="s">
        <v>85</v>
      </c>
      <c r="D5" s="13"/>
      <c r="E5" s="13"/>
      <c r="F5" s="13"/>
      <c r="G5" s="14" t="s">
        <v>1</v>
      </c>
      <c r="H5" s="13"/>
      <c r="I5" s="13"/>
      <c r="J5" s="13"/>
      <c r="K5" s="15"/>
      <c r="M5" s="16"/>
      <c r="N5" s="4" t="s">
        <v>206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>
      <c r="C6" s="13"/>
      <c r="D6" s="13"/>
      <c r="E6" s="8" t="s">
        <v>4</v>
      </c>
      <c r="F6" s="8"/>
      <c r="G6" s="8" t="s">
        <v>27</v>
      </c>
      <c r="H6" s="8"/>
      <c r="I6" s="8"/>
      <c r="J6" s="8"/>
      <c r="K6" s="15"/>
      <c r="M6" s="16"/>
      <c r="N6" s="15"/>
      <c r="O6" s="17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>
      <c r="C7" s="16"/>
      <c r="D7" s="16"/>
      <c r="E7" s="16"/>
      <c r="F7" s="16"/>
      <c r="G7" s="16"/>
      <c r="H7" s="16"/>
      <c r="I7" s="16"/>
      <c r="J7" s="16"/>
      <c r="K7" s="16"/>
      <c r="M7" s="16"/>
      <c r="N7" s="16" t="s">
        <v>28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>
      <c r="A8" s="21"/>
      <c r="C8" s="16"/>
      <c r="D8" s="16"/>
      <c r="E8" s="16"/>
      <c r="F8" s="16"/>
      <c r="G8" s="79" t="s">
        <v>145</v>
      </c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>
      <c r="A9" s="21"/>
      <c r="C9" s="16"/>
      <c r="D9" s="16"/>
      <c r="E9" s="16"/>
      <c r="F9" s="16"/>
      <c r="G9" s="23"/>
      <c r="H9" s="16"/>
      <c r="I9" s="16"/>
      <c r="J9" s="16"/>
      <c r="K9" s="16"/>
      <c r="L9" s="16"/>
      <c r="M9" s="16"/>
      <c r="N9" s="16"/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>
      <c r="A10" s="21"/>
      <c r="C10" s="16" t="s">
        <v>86</v>
      </c>
      <c r="D10" s="16"/>
      <c r="E10" s="16"/>
      <c r="F10" s="16"/>
      <c r="G10" s="23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>
      <c r="A11" s="21"/>
      <c r="C11" s="16"/>
      <c r="D11" s="16"/>
      <c r="E11" s="16"/>
      <c r="F11" s="16"/>
      <c r="G11" s="23"/>
      <c r="L11" s="16"/>
      <c r="M11" s="16"/>
      <c r="N11" s="16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>
      <c r="A12" s="21"/>
      <c r="C12" s="16"/>
      <c r="D12" s="16"/>
      <c r="E12" s="16"/>
      <c r="F12" s="16"/>
      <c r="G12" s="16"/>
      <c r="L12" s="1"/>
      <c r="M12" s="16"/>
      <c r="N12" s="16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C13" s="24" t="s">
        <v>8</v>
      </c>
      <c r="D13" s="24"/>
      <c r="E13" s="24" t="s">
        <v>9</v>
      </c>
      <c r="F13" s="24"/>
      <c r="G13" s="24" t="s">
        <v>10</v>
      </c>
      <c r="L13" s="22" t="s">
        <v>11</v>
      </c>
      <c r="M13" s="8"/>
      <c r="N13" s="22"/>
      <c r="O13" s="25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5.75">
      <c r="C14" s="10"/>
      <c r="D14" s="10"/>
      <c r="E14" s="12" t="s">
        <v>0</v>
      </c>
      <c r="F14" s="12"/>
      <c r="G14" s="8"/>
      <c r="M14" s="8"/>
      <c r="O14" s="25"/>
      <c r="P14" s="2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5.75">
      <c r="A15" s="21" t="s">
        <v>2</v>
      </c>
      <c r="C15" s="10"/>
      <c r="D15" s="10"/>
      <c r="E15" s="28" t="s">
        <v>13</v>
      </c>
      <c r="F15" s="28"/>
      <c r="G15" s="29" t="s">
        <v>12</v>
      </c>
      <c r="L15" s="29" t="s">
        <v>5</v>
      </c>
      <c r="M15" s="8"/>
      <c r="O15" s="17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5.75">
      <c r="A16" s="21" t="s">
        <v>3</v>
      </c>
      <c r="C16" s="11"/>
      <c r="D16" s="11"/>
      <c r="E16" s="8"/>
      <c r="F16" s="8"/>
      <c r="G16" s="8"/>
      <c r="L16" s="8"/>
      <c r="M16" s="8"/>
      <c r="N16" s="8"/>
      <c r="O16" s="17"/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5.75">
      <c r="A17" s="31"/>
      <c r="C17" s="10"/>
      <c r="D17" s="10"/>
      <c r="E17" s="8"/>
      <c r="F17" s="8"/>
      <c r="G17" s="8"/>
      <c r="L17" s="8"/>
      <c r="M17" s="8"/>
      <c r="N17" s="8"/>
      <c r="O17" s="17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>
      <c r="A18" s="32">
        <v>1</v>
      </c>
      <c r="C18" s="10" t="s">
        <v>29</v>
      </c>
      <c r="D18" s="10"/>
      <c r="E18" s="9" t="s">
        <v>59</v>
      </c>
      <c r="F18" s="9"/>
      <c r="G18" s="169">
        <v>498780689.83327359</v>
      </c>
      <c r="M18" s="8"/>
      <c r="N18" s="8"/>
      <c r="O18" s="17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>
      <c r="A19" s="32">
        <v>2</v>
      </c>
      <c r="C19" s="10" t="s">
        <v>30</v>
      </c>
      <c r="D19" s="10"/>
      <c r="E19" s="9" t="s">
        <v>188</v>
      </c>
      <c r="F19" s="9"/>
      <c r="G19" s="5">
        <v>361030306.44621122</v>
      </c>
      <c r="M19" s="8"/>
      <c r="N19" s="8"/>
      <c r="O19" s="17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>
      <c r="A20" s="32"/>
      <c r="E20" s="9"/>
      <c r="F20" s="9"/>
      <c r="M20" s="8"/>
      <c r="N20" s="8"/>
      <c r="O20" s="17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>
      <c r="A21" s="32"/>
      <c r="C21" s="10" t="s">
        <v>31</v>
      </c>
      <c r="D21" s="10"/>
      <c r="E21" s="9"/>
      <c r="F21" s="9"/>
      <c r="G21" s="8"/>
      <c r="L21" s="8"/>
      <c r="M21" s="8"/>
      <c r="N21" s="8"/>
      <c r="O21" s="25"/>
      <c r="P21" s="2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>
      <c r="A22" s="32">
        <v>3</v>
      </c>
      <c r="C22" s="10" t="s">
        <v>61</v>
      </c>
      <c r="D22" s="10"/>
      <c r="E22" s="9" t="s">
        <v>60</v>
      </c>
      <c r="F22" s="9"/>
      <c r="G22" s="169">
        <v>6454664.6416445021</v>
      </c>
      <c r="M22" s="8"/>
      <c r="N22" s="8"/>
      <c r="O22" s="25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5.75">
      <c r="A23" s="32">
        <v>4</v>
      </c>
      <c r="C23" s="10" t="s">
        <v>77</v>
      </c>
      <c r="D23" s="10"/>
      <c r="E23" s="9" t="s">
        <v>63</v>
      </c>
      <c r="F23" s="9"/>
      <c r="G23" s="33">
        <f>IF(G22=0,0,G22/G18)</f>
        <v>1.2940887193933048E-2</v>
      </c>
      <c r="L23" s="34">
        <f>G23</f>
        <v>1.2940887193933048E-2</v>
      </c>
      <c r="M23" s="8"/>
      <c r="N23" s="35"/>
      <c r="O23" s="36"/>
      <c r="P23" s="3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5.75">
      <c r="A24" s="32"/>
      <c r="C24" s="10"/>
      <c r="D24" s="10"/>
      <c r="E24" s="9"/>
      <c r="F24" s="9"/>
      <c r="G24" s="33"/>
      <c r="L24" s="34"/>
      <c r="M24" s="8"/>
      <c r="N24" s="35"/>
      <c r="O24" s="36"/>
      <c r="P24" s="3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5.75">
      <c r="A25" s="46"/>
      <c r="B25" s="19"/>
      <c r="C25" s="10" t="s">
        <v>90</v>
      </c>
      <c r="D25" s="10"/>
      <c r="E25" s="39"/>
      <c r="F25" s="39"/>
      <c r="G25" s="8"/>
      <c r="H25" s="19"/>
      <c r="I25" s="19"/>
      <c r="J25" s="19"/>
      <c r="K25" s="19"/>
      <c r="L25" s="8"/>
      <c r="M25" s="8"/>
      <c r="N25" s="35"/>
      <c r="O25" s="36"/>
      <c r="P25" s="3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>
      <c r="A26" s="46" t="s">
        <v>48</v>
      </c>
      <c r="B26" s="19"/>
      <c r="C26" s="10" t="s">
        <v>87</v>
      </c>
      <c r="D26" s="10"/>
      <c r="E26" s="9" t="s">
        <v>88</v>
      </c>
      <c r="F26" s="9"/>
      <c r="G26" s="169">
        <v>295722.94898243301</v>
      </c>
      <c r="H26" s="19"/>
      <c r="I26" s="19"/>
      <c r="J26" s="19"/>
      <c r="K26" s="19"/>
      <c r="L26" s="19"/>
      <c r="M26" s="8"/>
      <c r="N26" s="35"/>
      <c r="O26" s="36"/>
      <c r="P26" s="3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5.75">
      <c r="A27" s="46" t="s">
        <v>33</v>
      </c>
      <c r="B27" s="19"/>
      <c r="C27" s="10" t="s">
        <v>89</v>
      </c>
      <c r="D27" s="10"/>
      <c r="E27" s="9" t="s">
        <v>64</v>
      </c>
      <c r="F27" s="9"/>
      <c r="G27" s="33">
        <f>IF(G26=0,0,G26/G18)</f>
        <v>5.9289173580734194E-4</v>
      </c>
      <c r="H27" s="19"/>
      <c r="I27" s="19"/>
      <c r="J27" s="19"/>
      <c r="K27" s="19"/>
      <c r="L27" s="34">
        <f>G27</f>
        <v>5.9289173580734194E-4</v>
      </c>
      <c r="M27" s="8"/>
      <c r="N27" s="35"/>
      <c r="O27" s="36"/>
      <c r="P27" s="3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5.75">
      <c r="A28" s="32"/>
      <c r="C28" s="10"/>
      <c r="D28" s="10"/>
      <c r="E28" s="9"/>
      <c r="F28" s="9"/>
      <c r="G28" s="33"/>
      <c r="L28" s="34"/>
      <c r="M28" s="8"/>
      <c r="N28" s="35"/>
      <c r="O28" s="36"/>
      <c r="P28" s="3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>
      <c r="A29" s="38"/>
      <c r="C29" s="10" t="s">
        <v>32</v>
      </c>
      <c r="D29" s="10"/>
      <c r="E29" s="39"/>
      <c r="F29" s="39"/>
      <c r="G29" s="8"/>
      <c r="L29" s="8"/>
      <c r="M29" s="8"/>
      <c r="N29" s="8"/>
      <c r="O29" s="25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5.75">
      <c r="A30" s="38" t="s">
        <v>35</v>
      </c>
      <c r="C30" s="10" t="s">
        <v>34</v>
      </c>
      <c r="D30" s="10"/>
      <c r="E30" s="9" t="s">
        <v>62</v>
      </c>
      <c r="F30" s="9"/>
      <c r="G30" s="169">
        <v>1445444.9470096664</v>
      </c>
      <c r="M30" s="8"/>
      <c r="N30" s="40"/>
      <c r="O30" s="25"/>
      <c r="P30" s="4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5.75">
      <c r="A31" s="38" t="s">
        <v>36</v>
      </c>
      <c r="C31" s="10" t="s">
        <v>78</v>
      </c>
      <c r="D31" s="10"/>
      <c r="E31" s="9" t="s">
        <v>94</v>
      </c>
      <c r="F31" s="9"/>
      <c r="G31" s="33">
        <f>IF(G30=0,0,G30/G18)</f>
        <v>2.897956910667156E-3</v>
      </c>
      <c r="L31" s="34">
        <f>G31</f>
        <v>2.897956910667156E-3</v>
      </c>
      <c r="M31" s="8"/>
      <c r="N31" s="35"/>
      <c r="O31" s="25"/>
      <c r="P31" s="3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>
      <c r="A32" s="38"/>
      <c r="C32" s="10"/>
      <c r="D32" s="10"/>
      <c r="E32" s="9"/>
      <c r="F32" s="9"/>
      <c r="G32" s="8"/>
      <c r="L32" s="8"/>
      <c r="M32" s="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5.75">
      <c r="A33" s="90" t="s">
        <v>37</v>
      </c>
      <c r="B33" s="42"/>
      <c r="C33" s="11" t="s">
        <v>82</v>
      </c>
      <c r="D33" s="11"/>
      <c r="E33" s="12" t="s">
        <v>91</v>
      </c>
      <c r="F33" s="12"/>
      <c r="G33" s="43"/>
      <c r="L33" s="44">
        <f>L23+L27+L31</f>
        <v>1.6431735840407545E-2</v>
      </c>
      <c r="M33" s="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>
      <c r="A34" s="38"/>
      <c r="C34" s="10"/>
      <c r="D34" s="10"/>
      <c r="E34" s="9"/>
      <c r="F34" s="9"/>
      <c r="G34" s="8"/>
      <c r="L34" s="8"/>
      <c r="M34" s="8"/>
      <c r="N34" s="8"/>
      <c r="O34" s="25"/>
      <c r="P34" s="4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>
      <c r="A35" s="46"/>
      <c r="B35" s="47"/>
      <c r="C35" s="8" t="s">
        <v>39</v>
      </c>
      <c r="D35" s="8"/>
      <c r="E35" s="9"/>
      <c r="F35" s="9"/>
      <c r="G35" s="8"/>
      <c r="L35" s="8"/>
      <c r="M35" s="48"/>
      <c r="N35" s="4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>
      <c r="A36" s="38" t="s">
        <v>40</v>
      </c>
      <c r="B36" s="47"/>
      <c r="C36" s="8" t="s">
        <v>15</v>
      </c>
      <c r="D36" s="8"/>
      <c r="E36" s="9" t="s">
        <v>66</v>
      </c>
      <c r="F36" s="9"/>
      <c r="G36" s="169">
        <v>11541218.292507399</v>
      </c>
      <c r="L36" s="8"/>
      <c r="M36" s="48"/>
      <c r="N36" s="4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>
      <c r="A37" s="38" t="s">
        <v>41</v>
      </c>
      <c r="B37" s="47"/>
      <c r="C37" s="8" t="s">
        <v>79</v>
      </c>
      <c r="D37" s="8"/>
      <c r="E37" s="9" t="s">
        <v>65</v>
      </c>
      <c r="F37" s="9"/>
      <c r="G37" s="33">
        <f>IF(G36=0,0,G36/G19)</f>
        <v>3.1967450062885205E-2</v>
      </c>
      <c r="L37" s="34">
        <f>G37</f>
        <v>3.1967450062885205E-2</v>
      </c>
      <c r="M37" s="48"/>
      <c r="N37" s="47"/>
      <c r="O37" s="25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>
      <c r="A38" s="38"/>
      <c r="C38" s="8"/>
      <c r="D38" s="8"/>
      <c r="E38" s="9"/>
      <c r="F38" s="9"/>
      <c r="G38" s="8"/>
      <c r="L38" s="8"/>
      <c r="M38" s="8"/>
      <c r="O38" s="17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>
      <c r="A39" s="38"/>
      <c r="C39" s="10" t="s">
        <v>16</v>
      </c>
      <c r="D39" s="10"/>
      <c r="E39" s="7"/>
      <c r="F39" s="7"/>
      <c r="M39" s="8"/>
      <c r="O39" s="25"/>
      <c r="P39" s="2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>
      <c r="A40" s="38" t="s">
        <v>42</v>
      </c>
      <c r="C40" s="10" t="s">
        <v>43</v>
      </c>
      <c r="D40" s="10"/>
      <c r="E40" s="9" t="s">
        <v>44</v>
      </c>
      <c r="F40" s="9"/>
      <c r="G40" s="169">
        <v>23460792.943478856</v>
      </c>
      <c r="L40" s="8"/>
      <c r="M40" s="8"/>
      <c r="O40" s="25"/>
      <c r="P40" s="2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>
      <c r="A41" s="38" t="s">
        <v>92</v>
      </c>
      <c r="B41" s="47"/>
      <c r="C41" s="8" t="s">
        <v>80</v>
      </c>
      <c r="D41" s="8"/>
      <c r="E41" s="9" t="s">
        <v>95</v>
      </c>
      <c r="F41" s="9"/>
      <c r="G41" s="49">
        <f>IF(G40=0,0,G40/G19)</f>
        <v>6.498289070082322E-2</v>
      </c>
      <c r="L41" s="34">
        <f>G41</f>
        <v>6.498289070082322E-2</v>
      </c>
      <c r="M41" s="8"/>
      <c r="P41" s="5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>
      <c r="A42" s="38"/>
      <c r="C42" s="10"/>
      <c r="D42" s="10"/>
      <c r="E42" s="9"/>
      <c r="F42" s="9"/>
      <c r="G42" s="8"/>
      <c r="L42" s="8"/>
      <c r="M42" s="8"/>
      <c r="N42" s="7"/>
      <c r="O42" s="25"/>
      <c r="P42" s="2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5.75">
      <c r="A43" s="90" t="s">
        <v>93</v>
      </c>
      <c r="B43" s="42"/>
      <c r="C43" s="11" t="s">
        <v>81</v>
      </c>
      <c r="D43" s="11"/>
      <c r="E43" s="12" t="s">
        <v>96</v>
      </c>
      <c r="F43" s="12"/>
      <c r="G43" s="43"/>
      <c r="L43" s="44">
        <f>L37+L41</f>
        <v>9.6950340763708426E-2</v>
      </c>
      <c r="M43" s="8"/>
      <c r="N43" s="7"/>
      <c r="O43" s="25"/>
      <c r="P43" s="2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>
      <c r="M44" s="51"/>
      <c r="N44" s="51"/>
      <c r="O44" s="25"/>
      <c r="P44" s="2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>
      <c r="M45" s="51"/>
      <c r="N45" s="51"/>
      <c r="O45" s="25"/>
      <c r="P45" s="2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>
      <c r="M46" s="51"/>
      <c r="N46" s="51"/>
      <c r="O46" s="25"/>
      <c r="P46" s="2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>
      <c r="M47" s="16"/>
      <c r="N47" s="16"/>
      <c r="O47" s="26"/>
      <c r="P47" s="2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>
      <c r="M48" s="8"/>
      <c r="N48" s="8"/>
      <c r="O48" s="25"/>
      <c r="P48" s="17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.75">
      <c r="M49" s="8"/>
      <c r="N49" s="35"/>
      <c r="O49" s="25"/>
      <c r="P49" s="2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.75">
      <c r="M50" s="8"/>
      <c r="N50" s="35"/>
      <c r="O50" s="25"/>
      <c r="P50" s="2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.75">
      <c r="M51" s="8"/>
      <c r="N51" s="35"/>
      <c r="O51" s="25"/>
      <c r="P51" s="25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.75">
      <c r="A52" s="46"/>
      <c r="B52" s="47"/>
      <c r="C52" s="52"/>
      <c r="D52" s="52"/>
      <c r="E52" s="39"/>
      <c r="F52" s="39"/>
      <c r="G52" s="8"/>
      <c r="H52" s="52"/>
      <c r="I52" s="52"/>
      <c r="J52" s="33"/>
      <c r="K52" s="52"/>
      <c r="L52" s="8"/>
      <c r="M52" s="8"/>
      <c r="N52" s="35"/>
      <c r="O52" s="25"/>
      <c r="P52" s="2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.75">
      <c r="A53" s="46"/>
      <c r="B53" s="47"/>
      <c r="C53" s="52"/>
      <c r="D53" s="52"/>
      <c r="E53" s="39"/>
      <c r="F53" s="39"/>
      <c r="G53" s="8"/>
      <c r="H53" s="52"/>
      <c r="I53" s="52"/>
      <c r="J53" s="33"/>
      <c r="K53" s="52"/>
      <c r="L53" s="8"/>
      <c r="M53" s="8"/>
      <c r="N53" s="35"/>
      <c r="O53" s="25"/>
      <c r="P53" s="2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.75">
      <c r="A54" s="86"/>
      <c r="B54" s="19"/>
      <c r="C54" s="46"/>
      <c r="D54" s="46"/>
      <c r="E54" s="39"/>
      <c r="F54" s="39"/>
      <c r="G54" s="8"/>
      <c r="H54" s="52"/>
      <c r="I54" s="52"/>
      <c r="J54" s="33"/>
      <c r="K54" s="52"/>
      <c r="M54" s="8"/>
      <c r="N54" s="89"/>
      <c r="O54" s="53"/>
      <c r="P54" s="25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.75">
      <c r="A55" s="86"/>
      <c r="B55" s="19"/>
      <c r="C55" s="46"/>
      <c r="D55" s="46"/>
      <c r="E55" s="39"/>
      <c r="F55" s="39"/>
      <c r="G55" s="8"/>
      <c r="H55" s="52"/>
      <c r="I55" s="52"/>
      <c r="J55" s="33"/>
      <c r="K55" s="52"/>
      <c r="M55" s="8"/>
      <c r="N55" s="35"/>
      <c r="O55" s="53"/>
      <c r="P55" s="2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.75">
      <c r="A56" s="54"/>
      <c r="B56" s="19"/>
      <c r="C56" s="46"/>
      <c r="D56" s="46"/>
      <c r="E56" s="39"/>
      <c r="F56" s="39"/>
      <c r="G56" s="8"/>
      <c r="H56" s="52"/>
      <c r="I56" s="52"/>
      <c r="J56" s="33"/>
      <c r="K56" s="52"/>
      <c r="M56" s="8"/>
      <c r="N56" s="35"/>
      <c r="O56" s="53"/>
      <c r="P56" s="2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>
      <c r="A57" s="21"/>
      <c r="C57" s="52"/>
      <c r="D57" s="52"/>
      <c r="E57" s="52"/>
      <c r="F57" s="52"/>
      <c r="G57" s="8"/>
      <c r="H57" s="52"/>
      <c r="I57" s="52"/>
      <c r="J57" s="52"/>
      <c r="K57" s="52"/>
      <c r="M57" s="8"/>
      <c r="N57" s="8"/>
      <c r="O57" s="25"/>
      <c r="P57" s="2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>
      <c r="N58" s="3"/>
    </row>
    <row r="59" spans="1:63">
      <c r="N59" s="3"/>
    </row>
    <row r="61" spans="1:63">
      <c r="A61" s="21"/>
      <c r="C61" s="52"/>
      <c r="D61" s="52"/>
      <c r="E61" s="52"/>
      <c r="F61" s="52"/>
      <c r="G61" s="8"/>
      <c r="H61" s="52"/>
      <c r="I61" s="52"/>
      <c r="J61" s="52"/>
      <c r="K61" s="52"/>
      <c r="M61" s="8"/>
      <c r="N61" s="3" t="s">
        <v>26</v>
      </c>
      <c r="O61" s="25"/>
      <c r="P61" s="1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>
      <c r="A62" s="21"/>
      <c r="C62" s="10" t="str">
        <f>C5</f>
        <v>Formula Rate calculation</v>
      </c>
      <c r="D62" s="10"/>
      <c r="E62" s="52"/>
      <c r="F62" s="52"/>
      <c r="G62" s="52" t="str">
        <f>G5</f>
        <v xml:space="preserve">     Rate Formula Template</v>
      </c>
      <c r="H62" s="52"/>
      <c r="I62" s="52"/>
      <c r="J62" s="52"/>
      <c r="K62" s="52"/>
      <c r="M62" s="8"/>
      <c r="N62" s="55" t="str">
        <f>N5</f>
        <v>For  the 12 months ended 12/31/2018</v>
      </c>
      <c r="O62" s="25"/>
      <c r="P62" s="1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>
      <c r="A63" s="21"/>
      <c r="C63" s="10"/>
      <c r="D63" s="10"/>
      <c r="E63" s="52"/>
      <c r="F63" s="52"/>
      <c r="G63" s="52" t="str">
        <f>G6</f>
        <v xml:space="preserve"> Utilizing Attachment O Data</v>
      </c>
      <c r="H63" s="52"/>
      <c r="I63" s="52"/>
      <c r="J63" s="52"/>
      <c r="K63" s="52"/>
      <c r="L63" s="8"/>
      <c r="M63" s="8"/>
      <c r="O63" s="25"/>
      <c r="P63" s="1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4.25" customHeight="1">
      <c r="A64" s="21"/>
      <c r="C64" s="52"/>
      <c r="D64" s="52"/>
      <c r="E64" s="52"/>
      <c r="F64" s="52"/>
      <c r="G64" s="52"/>
      <c r="H64" s="52"/>
      <c r="I64" s="52"/>
      <c r="J64" s="52"/>
      <c r="K64" s="52"/>
      <c r="M64" s="8"/>
      <c r="N64" s="52" t="s">
        <v>45</v>
      </c>
      <c r="O64" s="25"/>
      <c r="P64" s="1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>
      <c r="A65" s="21"/>
      <c r="E65" s="52"/>
      <c r="F65" s="52"/>
      <c r="G65" s="52" t="str">
        <f>G8</f>
        <v>VECTREN</v>
      </c>
      <c r="H65" s="52"/>
      <c r="I65" s="52"/>
      <c r="J65" s="52"/>
      <c r="K65" s="52"/>
      <c r="L65" s="52"/>
      <c r="M65" s="8"/>
      <c r="N65" s="8"/>
      <c r="O65" s="25"/>
      <c r="P65" s="1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>
      <c r="A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5"/>
      <c r="P66" s="1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.75">
      <c r="A67" s="21"/>
      <c r="C67" s="52"/>
      <c r="D67" s="52"/>
      <c r="E67" s="11" t="s">
        <v>46</v>
      </c>
      <c r="F67" s="11"/>
      <c r="H67" s="16"/>
      <c r="I67" s="16"/>
      <c r="J67" s="16"/>
      <c r="K67" s="16"/>
      <c r="L67" s="16"/>
      <c r="M67" s="8"/>
      <c r="N67" s="8"/>
      <c r="O67" s="25"/>
      <c r="P67" s="1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.75">
      <c r="A68" s="21"/>
      <c r="C68" s="52"/>
      <c r="D68" s="52"/>
      <c r="E68" s="11"/>
      <c r="F68" s="11"/>
      <c r="H68" s="16"/>
      <c r="I68" s="16"/>
      <c r="J68" s="16"/>
      <c r="K68" s="16"/>
      <c r="L68" s="16"/>
      <c r="M68" s="8"/>
      <c r="N68" s="8"/>
      <c r="O68" s="25"/>
      <c r="P68" s="1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.75">
      <c r="A69" s="21"/>
      <c r="C69" s="56">
        <v>-1</v>
      </c>
      <c r="D69" s="56">
        <v>-2</v>
      </c>
      <c r="E69" s="56">
        <v>-3</v>
      </c>
      <c r="F69" s="56">
        <v>-4</v>
      </c>
      <c r="G69" s="56">
        <v>-5</v>
      </c>
      <c r="H69" s="56">
        <v>-6</v>
      </c>
      <c r="I69" s="56">
        <v>-7</v>
      </c>
      <c r="J69" s="56">
        <v>-8</v>
      </c>
      <c r="K69" s="56">
        <v>-9</v>
      </c>
      <c r="L69" s="56">
        <v>-10</v>
      </c>
      <c r="M69" s="56">
        <v>-11</v>
      </c>
      <c r="N69" s="56">
        <v>-12</v>
      </c>
      <c r="O69" s="25"/>
      <c r="P69" s="1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63">
      <c r="A70" s="57" t="s">
        <v>52</v>
      </c>
      <c r="B70" s="58"/>
      <c r="C70" s="58" t="s">
        <v>47</v>
      </c>
      <c r="D70" s="59" t="s">
        <v>51</v>
      </c>
      <c r="E70" s="60" t="s">
        <v>73</v>
      </c>
      <c r="F70" s="60" t="s">
        <v>82</v>
      </c>
      <c r="G70" s="61" t="s">
        <v>53</v>
      </c>
      <c r="H70" s="60" t="s">
        <v>74</v>
      </c>
      <c r="I70" s="60" t="s">
        <v>81</v>
      </c>
      <c r="J70" s="61" t="s">
        <v>54</v>
      </c>
      <c r="K70" s="60" t="s">
        <v>38</v>
      </c>
      <c r="L70" s="62" t="s">
        <v>58</v>
      </c>
      <c r="M70" s="63" t="s">
        <v>56</v>
      </c>
      <c r="N70" s="62" t="s">
        <v>84</v>
      </c>
      <c r="O70" s="36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46.5" customHeight="1">
      <c r="A71" s="64"/>
      <c r="B71" s="65"/>
      <c r="C71" s="65"/>
      <c r="D71" s="65"/>
      <c r="E71" s="66" t="s">
        <v>6</v>
      </c>
      <c r="F71" s="66" t="s">
        <v>99</v>
      </c>
      <c r="G71" s="67" t="s">
        <v>67</v>
      </c>
      <c r="H71" s="66" t="s">
        <v>7</v>
      </c>
      <c r="I71" s="66" t="s">
        <v>100</v>
      </c>
      <c r="J71" s="67" t="s">
        <v>68</v>
      </c>
      <c r="K71" s="66" t="s">
        <v>69</v>
      </c>
      <c r="L71" s="67" t="s">
        <v>70</v>
      </c>
      <c r="M71" s="68" t="s">
        <v>71</v>
      </c>
      <c r="N71" s="78" t="s">
        <v>83</v>
      </c>
      <c r="O71" s="25"/>
      <c r="P71" s="17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>
      <c r="A72" s="69"/>
      <c r="B72" s="16"/>
      <c r="C72" s="16"/>
      <c r="D72" s="16"/>
      <c r="E72" s="16"/>
      <c r="F72" s="16"/>
      <c r="G72" s="70"/>
      <c r="H72" s="16"/>
      <c r="I72" s="16"/>
      <c r="J72" s="70"/>
      <c r="K72" s="16"/>
      <c r="L72" s="70"/>
      <c r="M72" s="8"/>
      <c r="N72" s="71"/>
      <c r="O72" s="25"/>
      <c r="P72" s="17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>
      <c r="A73" s="137" t="s">
        <v>14</v>
      </c>
      <c r="C73" s="2" t="s">
        <v>182</v>
      </c>
      <c r="D73" s="138">
        <v>1004</v>
      </c>
      <c r="E73" s="161">
        <f>+'Forward Rate TO Support Data'!C23</f>
        <v>25061496</v>
      </c>
      <c r="F73" s="141">
        <f t="shared" ref="F73:F77" si="0">$L$33</f>
        <v>1.6431735840407545E-2</v>
      </c>
      <c r="G73" s="72">
        <f t="shared" ref="G73:G77" si="1">E73*F73</f>
        <v>411803.8820374303</v>
      </c>
      <c r="H73" s="161">
        <f>+'Forward Rate TO Support Data'!C56</f>
        <v>20044861.277583186</v>
      </c>
      <c r="I73" s="141">
        <f t="shared" ref="I73:I77" si="2">$L$43</f>
        <v>9.6950340763708426E-2</v>
      </c>
      <c r="J73" s="165">
        <f t="shared" ref="J73:J77" si="3">H73*I73</f>
        <v>1943356.1314229537</v>
      </c>
      <c r="K73" s="161">
        <f>+'Forward Rate TO Support Data'!C61</f>
        <v>459539.05854199827</v>
      </c>
      <c r="L73" s="165">
        <f t="shared" ref="L73:L77" si="4">G73+J73+K73</f>
        <v>2814699.072002382</v>
      </c>
      <c r="M73" s="169">
        <f>31458-1</f>
        <v>31457</v>
      </c>
      <c r="N73" s="168">
        <f t="shared" ref="N73:N77" si="5">L73+M73</f>
        <v>2846156.072002382</v>
      </c>
      <c r="O73" s="73"/>
      <c r="P73" s="73"/>
      <c r="Q73" s="73"/>
      <c r="R73" s="73"/>
      <c r="S73" s="73"/>
    </row>
    <row r="74" spans="1:63">
      <c r="A74" s="137" t="s">
        <v>49</v>
      </c>
      <c r="C74" s="2" t="s">
        <v>183</v>
      </c>
      <c r="D74" s="138">
        <v>1259</v>
      </c>
      <c r="E74" s="161">
        <f>+'Forward Rate TO Support Data'!D23</f>
        <v>15998866</v>
      </c>
      <c r="F74" s="141">
        <f t="shared" si="0"/>
        <v>1.6431735840407545E-2</v>
      </c>
      <c r="G74" s="72">
        <f t="shared" si="1"/>
        <v>262889.13985807769</v>
      </c>
      <c r="H74" s="161">
        <f>+'Forward Rate TO Support Data'!D56</f>
        <v>11877897.797236172</v>
      </c>
      <c r="I74" s="141">
        <f t="shared" si="2"/>
        <v>9.6950340763708426E-2</v>
      </c>
      <c r="J74" s="165">
        <f t="shared" si="3"/>
        <v>1151566.2389985486</v>
      </c>
      <c r="K74" s="161">
        <f>+'Forward Rate TO Support Data'!D61</f>
        <v>377493.27048218297</v>
      </c>
      <c r="L74" s="165">
        <f t="shared" si="4"/>
        <v>1791948.6493388093</v>
      </c>
      <c r="M74" s="169">
        <v>9314</v>
      </c>
      <c r="N74" s="168">
        <f t="shared" si="5"/>
        <v>1801262.6493388093</v>
      </c>
      <c r="O74" s="73"/>
      <c r="P74" s="73"/>
      <c r="Q74" s="73"/>
      <c r="R74" s="73"/>
      <c r="S74" s="73"/>
    </row>
    <row r="75" spans="1:63">
      <c r="A75" s="137" t="s">
        <v>50</v>
      </c>
      <c r="C75" s="2" t="s">
        <v>184</v>
      </c>
      <c r="D75" s="138">
        <v>1970</v>
      </c>
      <c r="E75" s="161">
        <f>+'Forward Rate TO Support Data'!E23</f>
        <v>7750909.129999999</v>
      </c>
      <c r="F75" s="141">
        <f t="shared" si="0"/>
        <v>1.6431735840407545E-2</v>
      </c>
      <c r="G75" s="72">
        <f t="shared" si="1"/>
        <v>127360.89134716305</v>
      </c>
      <c r="H75" s="161">
        <f>+'Forward Rate TO Support Data'!E56</f>
        <v>6707333.4898529146</v>
      </c>
      <c r="I75" s="141">
        <f t="shared" si="2"/>
        <v>9.6950340763708426E-2</v>
      </c>
      <c r="J75" s="165">
        <f t="shared" si="3"/>
        <v>650278.26745707367</v>
      </c>
      <c r="K75" s="161">
        <f>+'Forward Rate TO Support Data'!E61</f>
        <v>137966.18251400068</v>
      </c>
      <c r="L75" s="165">
        <f t="shared" si="4"/>
        <v>915605.34131823736</v>
      </c>
      <c r="M75" s="161">
        <v>10296</v>
      </c>
      <c r="N75" s="168">
        <f t="shared" si="5"/>
        <v>925901.34131823736</v>
      </c>
      <c r="O75" s="73"/>
      <c r="P75" s="73"/>
      <c r="Q75" s="73"/>
      <c r="R75" s="73"/>
      <c r="S75" s="73"/>
    </row>
    <row r="76" spans="1:63">
      <c r="A76" s="137" t="s">
        <v>143</v>
      </c>
      <c r="C76" s="2" t="s">
        <v>185</v>
      </c>
      <c r="D76" s="138">
        <v>1257</v>
      </c>
      <c r="E76" s="161">
        <f>+'Forward Rate TO Support Data'!F23+'Forward Rate TO Support Data'!G23+'Forward Rate TO Support Data'!H23</f>
        <v>107277663.90000001</v>
      </c>
      <c r="F76" s="141">
        <f t="shared" si="0"/>
        <v>1.6431735840407545E-2</v>
      </c>
      <c r="G76" s="72">
        <f t="shared" si="1"/>
        <v>1762758.2347808247</v>
      </c>
      <c r="H76" s="161">
        <f>+'Forward Rate TO Support Data'!F56+'Forward Rate TO Support Data'!G56+'Forward Rate TO Support Data'!H56</f>
        <v>91718335.873242363</v>
      </c>
      <c r="I76" s="141">
        <f t="shared" si="2"/>
        <v>9.6950340763708426E-2</v>
      </c>
      <c r="J76" s="165">
        <f t="shared" si="3"/>
        <v>8892123.9171911106</v>
      </c>
      <c r="K76" s="161">
        <f>+'Forward Rate TO Support Data'!F61+'Forward Rate TO Support Data'!G61+'Forward Rate TO Support Data'!H61</f>
        <v>2374535.6629560529</v>
      </c>
      <c r="L76" s="165">
        <f t="shared" si="4"/>
        <v>13029417.81492799</v>
      </c>
      <c r="M76" s="161">
        <v>131238</v>
      </c>
      <c r="N76" s="168">
        <f t="shared" si="5"/>
        <v>13160655.81492799</v>
      </c>
      <c r="O76" s="73"/>
      <c r="P76" s="73"/>
      <c r="Q76" s="73"/>
      <c r="R76" s="73"/>
      <c r="S76" s="73"/>
    </row>
    <row r="77" spans="1:63">
      <c r="A77" s="137" t="s">
        <v>144</v>
      </c>
      <c r="C77" s="2" t="s">
        <v>176</v>
      </c>
      <c r="D77" s="138">
        <v>3212</v>
      </c>
      <c r="E77" s="161">
        <f>+'Forward Rate TO Support Data'!I23</f>
        <v>1611400.34</v>
      </c>
      <c r="F77" s="141">
        <f t="shared" si="0"/>
        <v>1.6431735840407545E-2</v>
      </c>
      <c r="G77" s="72">
        <f t="shared" si="1"/>
        <v>26478.104720022904</v>
      </c>
      <c r="H77" s="161">
        <f>+'Forward Rate TO Support Data'!I56</f>
        <v>1409017.5699610827</v>
      </c>
      <c r="I77" s="141">
        <f t="shared" si="2"/>
        <v>9.6950340763708426E-2</v>
      </c>
      <c r="J77" s="165">
        <f t="shared" si="3"/>
        <v>136604.73354977934</v>
      </c>
      <c r="K77" s="161">
        <f>+'Forward Rate TO Support Data'!I61</f>
        <v>40929.568636000156</v>
      </c>
      <c r="L77" s="165">
        <f t="shared" si="4"/>
        <v>204012.4069058024</v>
      </c>
      <c r="M77" s="161">
        <v>11816</v>
      </c>
      <c r="N77" s="168">
        <f t="shared" si="5"/>
        <v>215828.4069058024</v>
      </c>
      <c r="O77" s="73"/>
      <c r="P77" s="73"/>
      <c r="Q77" s="73"/>
      <c r="R77" s="73"/>
      <c r="S77" s="73"/>
    </row>
    <row r="78" spans="1:63" ht="15.75">
      <c r="A78" s="74"/>
      <c r="B78" s="6"/>
      <c r="C78" s="75"/>
      <c r="D78" s="75"/>
      <c r="E78" s="162"/>
      <c r="F78" s="75"/>
      <c r="G78" s="76"/>
      <c r="H78" s="142"/>
      <c r="I78" s="75"/>
      <c r="J78" s="166"/>
      <c r="K78" s="167"/>
      <c r="L78" s="166"/>
      <c r="M78" s="167"/>
      <c r="N78" s="166"/>
      <c r="O78" s="73"/>
      <c r="P78" s="73"/>
      <c r="Q78" s="73"/>
      <c r="R78" s="73"/>
      <c r="S78" s="73"/>
    </row>
    <row r="79" spans="1:63" ht="15.75">
      <c r="A79" s="22" t="s">
        <v>55</v>
      </c>
      <c r="B79" s="47"/>
      <c r="C79" s="10" t="s">
        <v>57</v>
      </c>
      <c r="D79" s="10"/>
      <c r="E79" s="163">
        <f>SUM(E73:E77)</f>
        <v>157700335.37</v>
      </c>
      <c r="F79" s="28"/>
      <c r="G79" s="43">
        <f>SUM(G73:G78)</f>
        <v>2591290.2527435189</v>
      </c>
      <c r="H79" s="164">
        <f>SUM(H73:H77)</f>
        <v>131757446.00787573</v>
      </c>
      <c r="I79" s="43"/>
      <c r="J79" s="164">
        <f>SUM(J73:J78)</f>
        <v>12773929.288619466</v>
      </c>
      <c r="K79" s="164">
        <f>SUM(K73:K78)</f>
        <v>3390463.743130235</v>
      </c>
      <c r="L79" s="164">
        <f>SUM(L73:L78)</f>
        <v>18755683.284493223</v>
      </c>
      <c r="M79" s="164">
        <f>SUM(M73:M78)</f>
        <v>194121</v>
      </c>
      <c r="N79" s="164">
        <f>SUM(N73:N78)</f>
        <v>18949804.284493223</v>
      </c>
      <c r="O79" s="73"/>
      <c r="P79" s="73"/>
      <c r="Q79" s="73"/>
      <c r="R79" s="73"/>
      <c r="S79" s="73"/>
    </row>
    <row r="80" spans="1:63">
      <c r="A80" s="83"/>
      <c r="B80" s="73"/>
      <c r="C80" s="73"/>
      <c r="D80" s="73"/>
      <c r="E80" s="73"/>
      <c r="F80" s="73"/>
      <c r="N80" s="73"/>
      <c r="O80" s="73"/>
      <c r="P80" s="73"/>
      <c r="Q80" s="73"/>
      <c r="R80" s="73"/>
      <c r="S80" s="73"/>
    </row>
    <row r="81" spans="1:19">
      <c r="A81" s="84">
        <v>3</v>
      </c>
      <c r="B81" s="73"/>
      <c r="C81" s="52" t="s">
        <v>72</v>
      </c>
      <c r="D81" s="73"/>
      <c r="E81" s="73"/>
      <c r="F81" s="73"/>
      <c r="G81" s="187"/>
      <c r="H81" s="187"/>
      <c r="I81" s="187"/>
      <c r="J81" s="187"/>
      <c r="K81" s="187"/>
      <c r="L81" s="188">
        <f>L79</f>
        <v>18755683.284493223</v>
      </c>
      <c r="N81" s="73"/>
      <c r="O81" s="73"/>
      <c r="P81" s="73"/>
      <c r="Q81" s="73"/>
      <c r="R81" s="73"/>
      <c r="S81" s="73"/>
    </row>
    <row r="82" spans="1:19">
      <c r="A82" s="73"/>
      <c r="B82" s="73"/>
      <c r="C82" s="73"/>
      <c r="D82" s="73"/>
      <c r="E82" s="73"/>
      <c r="F82" s="73"/>
      <c r="G82" s="187"/>
      <c r="H82" s="187"/>
      <c r="I82" s="187"/>
      <c r="J82" s="73"/>
      <c r="K82" s="187"/>
      <c r="L82" s="219"/>
      <c r="N82" s="73"/>
      <c r="O82" s="73"/>
      <c r="P82" s="73"/>
      <c r="Q82" s="73"/>
      <c r="R82" s="73"/>
      <c r="S82" s="73"/>
    </row>
    <row r="83" spans="1:19">
      <c r="A83" s="73"/>
      <c r="B83" s="73"/>
      <c r="C83" s="73"/>
      <c r="D83" s="73"/>
      <c r="E83" s="73"/>
      <c r="F83" s="73"/>
      <c r="G83" s="187"/>
      <c r="H83" s="187"/>
      <c r="I83" s="187"/>
      <c r="J83" s="73"/>
      <c r="K83" s="187"/>
      <c r="L83" s="219"/>
      <c r="N83" s="73"/>
      <c r="O83" s="73"/>
      <c r="P83" s="73"/>
      <c r="Q83" s="73"/>
      <c r="R83" s="73"/>
      <c r="S83" s="73"/>
    </row>
    <row r="84" spans="1:19">
      <c r="A84" s="52" t="s">
        <v>17</v>
      </c>
      <c r="B84" s="73"/>
      <c r="C84" s="73"/>
      <c r="D84" s="73"/>
      <c r="E84" s="73"/>
      <c r="F84" s="73"/>
      <c r="G84" s="187"/>
      <c r="H84" s="187"/>
      <c r="I84" s="187"/>
      <c r="J84" s="73"/>
      <c r="K84" s="187"/>
      <c r="L84" s="219"/>
      <c r="N84" s="73"/>
      <c r="O84" s="73"/>
      <c r="P84" s="73"/>
      <c r="Q84" s="73"/>
      <c r="R84" s="73"/>
      <c r="S84" s="73"/>
    </row>
    <row r="85" spans="1:19" ht="15.75" thickBot="1">
      <c r="A85" s="85" t="s">
        <v>18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ht="30" customHeight="1">
      <c r="A86" s="82" t="s">
        <v>19</v>
      </c>
      <c r="B86" s="81"/>
      <c r="C86" s="230" t="s">
        <v>101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73"/>
      <c r="P86" s="73"/>
      <c r="Q86" s="73"/>
      <c r="R86" s="73"/>
      <c r="S86" s="73"/>
    </row>
    <row r="87" spans="1:19" ht="28.5" customHeight="1">
      <c r="A87" s="82" t="s">
        <v>20</v>
      </c>
      <c r="B87" s="81"/>
      <c r="C87" s="230" t="s">
        <v>102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73"/>
      <c r="P87" s="73"/>
      <c r="Q87" s="73"/>
      <c r="R87" s="73"/>
      <c r="S87" s="73"/>
    </row>
    <row r="88" spans="1:19" ht="30" customHeight="1">
      <c r="A88" s="82" t="s">
        <v>21</v>
      </c>
      <c r="B88" s="81"/>
      <c r="C88" s="227" t="s">
        <v>181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73"/>
      <c r="P88" s="73"/>
      <c r="Q88" s="73"/>
      <c r="R88" s="73"/>
      <c r="S88" s="73"/>
    </row>
    <row r="89" spans="1:19">
      <c r="A89" s="82" t="s">
        <v>22</v>
      </c>
      <c r="B89" s="81"/>
      <c r="C89" s="229" t="s">
        <v>75</v>
      </c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73"/>
      <c r="P89" s="73"/>
      <c r="Q89" s="73"/>
      <c r="R89" s="73"/>
      <c r="S89" s="73"/>
    </row>
    <row r="90" spans="1:19">
      <c r="A90" s="80" t="s">
        <v>23</v>
      </c>
      <c r="B90" s="81"/>
      <c r="C90" s="231" t="s">
        <v>76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73"/>
      <c r="P90" s="73"/>
      <c r="Q90" s="73"/>
      <c r="R90" s="73"/>
      <c r="S90" s="73"/>
    </row>
    <row r="91" spans="1:19">
      <c r="A91" s="80" t="s">
        <v>24</v>
      </c>
      <c r="B91" s="81"/>
      <c r="C91" s="226" t="s">
        <v>189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73"/>
      <c r="P91" s="73"/>
      <c r="Q91" s="73"/>
      <c r="R91" s="73"/>
      <c r="S91" s="73"/>
    </row>
    <row r="92" spans="1:19">
      <c r="A92" s="80" t="s">
        <v>25</v>
      </c>
      <c r="B92" s="81"/>
      <c r="C92" s="226" t="s">
        <v>180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73"/>
      <c r="P92" s="73"/>
      <c r="Q92" s="73"/>
      <c r="R92" s="73"/>
      <c r="S92" s="73"/>
    </row>
    <row r="93" spans="1:19">
      <c r="A93" s="91" t="s">
        <v>97</v>
      </c>
      <c r="B93" s="19"/>
      <c r="C93" s="226" t="s">
        <v>98</v>
      </c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73"/>
      <c r="P93" s="73"/>
      <c r="Q93" s="73"/>
      <c r="R93" s="73"/>
      <c r="S93" s="73"/>
    </row>
    <row r="94" spans="1:19">
      <c r="A94" s="77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15.75">
      <c r="A95" s="86"/>
      <c r="B95" s="87"/>
      <c r="C95" s="88"/>
      <c r="D95" s="46"/>
      <c r="E95" s="39"/>
      <c r="F95" s="39"/>
      <c r="G95" s="8"/>
      <c r="H95" s="52"/>
      <c r="I95" s="52"/>
      <c r="J95" s="33"/>
      <c r="K95" s="52"/>
      <c r="M95" s="8"/>
      <c r="N95" s="89"/>
      <c r="O95" s="73"/>
      <c r="P95" s="73"/>
      <c r="Q95" s="73"/>
      <c r="R95" s="73"/>
      <c r="S95" s="73"/>
    </row>
    <row r="96" spans="1:19" ht="15.75">
      <c r="A96" s="86"/>
      <c r="B96" s="87"/>
      <c r="C96" s="88"/>
      <c r="D96" s="46"/>
      <c r="E96" s="39"/>
      <c r="F96" s="39"/>
      <c r="G96" s="8"/>
      <c r="H96" s="52"/>
      <c r="I96" s="52"/>
      <c r="J96" s="33"/>
      <c r="K96" s="52"/>
      <c r="M96" s="8"/>
      <c r="N96" s="35"/>
      <c r="O96" s="73"/>
      <c r="P96" s="73"/>
      <c r="Q96" s="73"/>
      <c r="R96" s="73"/>
      <c r="S96" s="73"/>
    </row>
    <row r="97" spans="3:19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3:19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3:19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3:19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3:19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3:19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3:19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3:19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3:19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3:19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3:19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3:19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3:19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3:19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3:19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3:19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3:19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</row>
    <row r="114" spans="3:19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3:19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3:19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3:19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3:19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</row>
    <row r="119" spans="3:19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3:19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</row>
    <row r="121" spans="3:19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3:19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</row>
    <row r="123" spans="3:19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3:19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</row>
    <row r="125" spans="3:19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3:19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3:19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3:19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</row>
    <row r="129" spans="3:19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3:19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3:19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3:19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</row>
    <row r="133" spans="3:19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</row>
    <row r="134" spans="3:19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</row>
    <row r="135" spans="3:19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</row>
    <row r="136" spans="3:19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</row>
    <row r="137" spans="3:19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3:19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</row>
    <row r="139" spans="3:19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3:19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3:19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</row>
    <row r="142" spans="3:19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</row>
    <row r="143" spans="3:19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</row>
    <row r="144" spans="3:19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3:19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</row>
    <row r="146" spans="3:19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</row>
    <row r="147" spans="3:19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</row>
    <row r="148" spans="3:19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</row>
    <row r="149" spans="3:19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3:19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</row>
    <row r="151" spans="3:19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3:19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</row>
    <row r="153" spans="3:19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</row>
    <row r="154" spans="3:19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</row>
    <row r="155" spans="3:19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</row>
    <row r="156" spans="3:19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3:19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  <row r="158" spans="3:19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3:19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</row>
    <row r="160" spans="3:19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</row>
    <row r="161" spans="3:19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3:19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3:19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</row>
    <row r="164" spans="3:19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3:19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</row>
    <row r="166" spans="3:19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</row>
    <row r="167" spans="3:19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</row>
    <row r="168" spans="3:19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3:19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3:19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</row>
    <row r="171" spans="3:19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</row>
    <row r="172" spans="3:19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3:19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</row>
    <row r="174" spans="3:19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3:19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3:19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</row>
    <row r="177" spans="3:19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</row>
    <row r="178" spans="3:19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</row>
    <row r="179" spans="3:19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3:19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</row>
    <row r="181" spans="3:19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</row>
    <row r="182" spans="3:19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</row>
    <row r="183" spans="3:19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</row>
    <row r="184" spans="3:19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</row>
    <row r="185" spans="3:19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</row>
    <row r="186" spans="3:19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</row>
    <row r="187" spans="3:19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</row>
    <row r="188" spans="3:19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</row>
    <row r="189" spans="3:19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</row>
    <row r="190" spans="3:19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</row>
    <row r="191" spans="3:19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</row>
    <row r="192" spans="3:19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</row>
    <row r="193" spans="3:19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</row>
    <row r="194" spans="3:19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</row>
    <row r="195" spans="3:19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</row>
    <row r="196" spans="3:19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</row>
    <row r="197" spans="3:19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</row>
    <row r="198" spans="3:19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3:19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</row>
    <row r="200" spans="3:19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3:19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3:19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3:19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3:19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  <row r="205" spans="3:19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3:19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</row>
    <row r="207" spans="3:19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3:19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</row>
    <row r="209" spans="3:19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</row>
    <row r="210" spans="3:19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</row>
    <row r="211" spans="3:19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</row>
    <row r="212" spans="3:19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3" spans="3:19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</row>
    <row r="214" spans="3:19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</row>
    <row r="215" spans="3:19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3:19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</row>
    <row r="217" spans="3:19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3:19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</row>
    <row r="219" spans="3:19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</row>
    <row r="220" spans="3:19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</row>
    <row r="221" spans="3:19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</row>
    <row r="222" spans="3:19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</row>
    <row r="223" spans="3:19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</row>
    <row r="224" spans="3:19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</row>
    <row r="225" spans="3:19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3:19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</row>
    <row r="227" spans="3:19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</row>
    <row r="228" spans="3:19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3:19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</row>
    <row r="230" spans="3:19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</row>
    <row r="231" spans="3:19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</row>
    <row r="232" spans="3:19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</row>
    <row r="233" spans="3:19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</row>
    <row r="234" spans="3:19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</row>
    <row r="235" spans="3:19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</row>
    <row r="236" spans="3:19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</row>
    <row r="237" spans="3:19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</row>
    <row r="238" spans="3:19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3:19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</row>
    <row r="240" spans="3:19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</row>
    <row r="241" spans="3:19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3:19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</row>
    <row r="243" spans="3:19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</row>
    <row r="244" spans="3:19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</row>
    <row r="245" spans="3:19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</row>
    <row r="246" spans="3:19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</row>
    <row r="247" spans="3:19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</row>
    <row r="248" spans="3:19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</row>
    <row r="249" spans="3:19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3:19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</row>
    <row r="251" spans="3:19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</row>
    <row r="252" spans="3:19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</row>
    <row r="253" spans="3:19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</row>
    <row r="254" spans="3:19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</row>
    <row r="255" spans="3:19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</row>
    <row r="256" spans="3:19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</row>
    <row r="257" spans="3:19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3:19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</row>
    <row r="259" spans="3:19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</row>
    <row r="260" spans="3:19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3:19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</row>
    <row r="262" spans="3:19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</row>
    <row r="263" spans="3:19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</row>
    <row r="264" spans="3:19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</row>
    <row r="265" spans="3:19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</row>
    <row r="266" spans="3:19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</row>
    <row r="267" spans="3:19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</row>
    <row r="268" spans="3:19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3:19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</row>
    <row r="270" spans="3:19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</row>
    <row r="271" spans="3:19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</row>
    <row r="272" spans="3:19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</row>
    <row r="273" spans="3:19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</row>
    <row r="274" spans="3:19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3:19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</row>
    <row r="276" spans="3:19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3:19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</row>
    <row r="278" spans="3:19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</row>
    <row r="279" spans="3:19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</row>
    <row r="280" spans="3:19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</row>
    <row r="281" spans="3:19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3:19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3:19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3:19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3:19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3:19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3:19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3:19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</sheetData>
  <mergeCells count="8">
    <mergeCell ref="C93:N93"/>
    <mergeCell ref="C92:N92"/>
    <mergeCell ref="C88:N88"/>
    <mergeCell ref="C89:N89"/>
    <mergeCell ref="C86:N86"/>
    <mergeCell ref="C87:N87"/>
    <mergeCell ref="C90:N90"/>
    <mergeCell ref="C91:N91"/>
  </mergeCells>
  <phoneticPr fontId="0" type="noConversion"/>
  <printOptions horizontalCentered="1"/>
  <pageMargins left="0.56999999999999995" right="0.3" top="0.77" bottom="0.75" header="0.5" footer="0.5"/>
  <pageSetup scale="48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F114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6">
      <c r="A3" t="s">
        <v>166</v>
      </c>
      <c r="C3" s="189" t="s">
        <v>148</v>
      </c>
      <c r="D3" s="190">
        <v>1.78E-2</v>
      </c>
    </row>
    <row r="4" spans="1:6">
      <c r="A4" t="s">
        <v>178</v>
      </c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40878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40909</v>
      </c>
      <c r="B7" s="193">
        <v>0</v>
      </c>
      <c r="C7" s="193">
        <f t="shared" ref="C7:C70" si="1">+C6-$D$3/12*B7</f>
        <v>0</v>
      </c>
      <c r="D7" s="193">
        <f t="shared" si="0"/>
        <v>0</v>
      </c>
    </row>
    <row r="8" spans="1:6" hidden="1">
      <c r="A8" s="192">
        <v>40940</v>
      </c>
      <c r="B8" s="193">
        <v>0</v>
      </c>
      <c r="C8" s="193">
        <f t="shared" si="1"/>
        <v>0</v>
      </c>
      <c r="D8" s="193">
        <f t="shared" si="0"/>
        <v>0</v>
      </c>
    </row>
    <row r="9" spans="1:6" hidden="1">
      <c r="A9" s="192">
        <v>40969</v>
      </c>
      <c r="B9" s="193">
        <v>0</v>
      </c>
      <c r="C9" s="193">
        <f t="shared" si="1"/>
        <v>0</v>
      </c>
      <c r="D9" s="193">
        <f t="shared" si="0"/>
        <v>0</v>
      </c>
      <c r="F9" t="s">
        <v>155</v>
      </c>
    </row>
    <row r="10" spans="1:6" hidden="1">
      <c r="A10" s="192">
        <v>41000</v>
      </c>
      <c r="B10" s="193">
        <v>0</v>
      </c>
      <c r="C10" s="193">
        <f t="shared" si="1"/>
        <v>0</v>
      </c>
      <c r="D10" s="193">
        <f t="shared" si="0"/>
        <v>0</v>
      </c>
      <c r="F10">
        <f>AVERAGE(B6:B18)</f>
        <v>8436.3607692307687</v>
      </c>
    </row>
    <row r="11" spans="1:6" hidden="1">
      <c r="A11" s="192">
        <v>41030</v>
      </c>
      <c r="B11" s="193">
        <v>0</v>
      </c>
      <c r="C11" s="193">
        <f t="shared" si="1"/>
        <v>0</v>
      </c>
      <c r="D11" s="193">
        <f t="shared" si="0"/>
        <v>0</v>
      </c>
      <c r="F11" t="s">
        <v>156</v>
      </c>
    </row>
    <row r="12" spans="1:6" hidden="1">
      <c r="A12" s="192">
        <v>41061</v>
      </c>
      <c r="B12" s="193">
        <v>0</v>
      </c>
      <c r="C12" s="193">
        <f>+(C11-$D$3/12*B12)/2</f>
        <v>0</v>
      </c>
      <c r="D12" s="193">
        <f t="shared" si="0"/>
        <v>0</v>
      </c>
      <c r="F12">
        <f>AVERAGE(D6:D18)</f>
        <v>8430.1038016602561</v>
      </c>
    </row>
    <row r="13" spans="1:6" hidden="1">
      <c r="A13" s="192">
        <v>41091</v>
      </c>
      <c r="B13" s="193">
        <v>0</v>
      </c>
      <c r="C13" s="193">
        <f>+(C12-$D$3/12*B13)/2</f>
        <v>0</v>
      </c>
      <c r="D13" s="193">
        <f t="shared" si="0"/>
        <v>0</v>
      </c>
    </row>
    <row r="14" spans="1:6" hidden="1">
      <c r="A14" s="192">
        <v>41122</v>
      </c>
      <c r="B14" s="193">
        <v>0</v>
      </c>
      <c r="C14" s="193">
        <f t="shared" si="1"/>
        <v>0</v>
      </c>
      <c r="D14" s="193">
        <f t="shared" si="0"/>
        <v>0</v>
      </c>
      <c r="F14" t="s">
        <v>157</v>
      </c>
    </row>
    <row r="15" spans="1:6" hidden="1">
      <c r="A15" s="192">
        <v>41153</v>
      </c>
      <c r="B15" s="193">
        <v>0</v>
      </c>
      <c r="C15" s="193">
        <f t="shared" si="1"/>
        <v>0</v>
      </c>
      <c r="D15" s="193">
        <f t="shared" si="0"/>
        <v>0</v>
      </c>
      <c r="F15">
        <f>+-C18+C6</f>
        <v>81.340578416666659</v>
      </c>
    </row>
    <row r="16" spans="1:6" hidden="1">
      <c r="A16" s="192">
        <v>41183</v>
      </c>
      <c r="B16" s="193">
        <v>0</v>
      </c>
      <c r="C16" s="193">
        <v>0</v>
      </c>
      <c r="D16" s="193">
        <f t="shared" si="0"/>
        <v>0</v>
      </c>
    </row>
    <row r="17" spans="1:6" hidden="1">
      <c r="A17" s="192">
        <v>41214</v>
      </c>
      <c r="B17" s="193">
        <v>0</v>
      </c>
      <c r="C17" s="193">
        <v>0</v>
      </c>
      <c r="D17" s="193">
        <f t="shared" si="0"/>
        <v>0</v>
      </c>
    </row>
    <row r="18" spans="1:6">
      <c r="A18" s="192">
        <v>41244</v>
      </c>
      <c r="B18" s="193">
        <v>109672.69</v>
      </c>
      <c r="C18" s="193">
        <f>+C17-$D$3/12*B18/2</f>
        <v>-81.340578416666659</v>
      </c>
      <c r="D18" s="193">
        <f t="shared" si="0"/>
        <v>109591.34942158333</v>
      </c>
    </row>
    <row r="19" spans="1:6" hidden="1">
      <c r="A19" s="192">
        <v>41275</v>
      </c>
      <c r="B19" s="193">
        <v>106238.85</v>
      </c>
      <c r="C19" s="193">
        <f t="shared" si="1"/>
        <v>-238.92820591666666</v>
      </c>
      <c r="D19" s="193">
        <f t="shared" si="0"/>
        <v>105999.92179408333</v>
      </c>
    </row>
    <row r="20" spans="1:6" hidden="1">
      <c r="A20" s="192">
        <v>41306</v>
      </c>
      <c r="B20" s="193">
        <v>109291.95</v>
      </c>
      <c r="C20" s="193">
        <f t="shared" si="1"/>
        <v>-401.04459841666664</v>
      </c>
      <c r="D20" s="193">
        <f t="shared" si="0"/>
        <v>108890.90540158332</v>
      </c>
    </row>
    <row r="21" spans="1:6" hidden="1">
      <c r="A21" s="192">
        <v>41334</v>
      </c>
      <c r="B21" s="193">
        <v>112853.17</v>
      </c>
      <c r="C21" s="193">
        <f t="shared" si="1"/>
        <v>-568.44346724999991</v>
      </c>
      <c r="D21" s="193">
        <f t="shared" si="0"/>
        <v>112284.72653274999</v>
      </c>
      <c r="F21" t="s">
        <v>163</v>
      </c>
    </row>
    <row r="22" spans="1:6" hidden="1">
      <c r="A22" s="192">
        <v>41365</v>
      </c>
      <c r="B22" s="193">
        <v>112853.17</v>
      </c>
      <c r="C22" s="193">
        <f t="shared" si="1"/>
        <v>-735.84233608333329</v>
      </c>
      <c r="D22" s="193">
        <f t="shared" si="0"/>
        <v>112117.32766391666</v>
      </c>
      <c r="F22">
        <f>AVERAGE(B18:B30)</f>
        <v>111807.43615384617</v>
      </c>
    </row>
    <row r="23" spans="1:6" hidden="1">
      <c r="A23" s="192">
        <v>41395</v>
      </c>
      <c r="B23" s="193">
        <v>112853.17</v>
      </c>
      <c r="C23" s="193">
        <f t="shared" si="1"/>
        <v>-903.24120491666667</v>
      </c>
      <c r="D23" s="193">
        <f t="shared" si="0"/>
        <v>111949.92879508334</v>
      </c>
      <c r="F23" t="s">
        <v>164</v>
      </c>
    </row>
    <row r="24" spans="1:6" hidden="1">
      <c r="A24" s="192">
        <v>41426</v>
      </c>
      <c r="B24" s="193">
        <v>112853.17</v>
      </c>
      <c r="C24" s="193">
        <f t="shared" si="1"/>
        <v>-1070.6400737500001</v>
      </c>
      <c r="D24" s="193">
        <f t="shared" si="0"/>
        <v>111782.52992625</v>
      </c>
      <c r="F24">
        <f>AVERAGE(D18:D30)</f>
        <v>110735.29671991669</v>
      </c>
    </row>
    <row r="25" spans="1:6" hidden="1">
      <c r="A25" s="192">
        <v>41456</v>
      </c>
      <c r="B25" s="193">
        <v>112853.17</v>
      </c>
      <c r="C25" s="193">
        <f t="shared" si="1"/>
        <v>-1238.0389425833334</v>
      </c>
      <c r="D25" s="193">
        <f t="shared" si="0"/>
        <v>111615.13105741667</v>
      </c>
    </row>
    <row r="26" spans="1:6" hidden="1">
      <c r="A26" s="192">
        <v>41487</v>
      </c>
      <c r="B26" s="193">
        <v>112853.17</v>
      </c>
      <c r="C26" s="193">
        <f t="shared" si="1"/>
        <v>-1405.4378114166668</v>
      </c>
      <c r="D26" s="193">
        <f t="shared" si="0"/>
        <v>111447.73218858334</v>
      </c>
      <c r="F26" t="s">
        <v>165</v>
      </c>
    </row>
    <row r="27" spans="1:6" hidden="1">
      <c r="A27" s="192">
        <v>41518</v>
      </c>
      <c r="B27" s="193">
        <v>112793.54</v>
      </c>
      <c r="C27" s="193">
        <f t="shared" si="1"/>
        <v>-1572.7482290833334</v>
      </c>
      <c r="D27" s="193">
        <f t="shared" si="0"/>
        <v>111220.79177091666</v>
      </c>
      <c r="F27">
        <f>+-C30+C18</f>
        <v>1993.3389036666667</v>
      </c>
    </row>
    <row r="28" spans="1:6" hidden="1">
      <c r="A28" s="192">
        <v>41548</v>
      </c>
      <c r="B28" s="193">
        <f t="shared" ref="B28:B30" si="2">+B27</f>
        <v>112793.54</v>
      </c>
      <c r="C28" s="193">
        <f t="shared" si="1"/>
        <v>-1740.05864675</v>
      </c>
      <c r="D28" s="193">
        <f t="shared" si="0"/>
        <v>111053.48135325</v>
      </c>
    </row>
    <row r="29" spans="1:6" hidden="1">
      <c r="A29" s="192">
        <v>41579</v>
      </c>
      <c r="B29" s="193">
        <f t="shared" si="2"/>
        <v>112793.54</v>
      </c>
      <c r="C29" s="193">
        <f t="shared" si="1"/>
        <v>-1907.3690644166666</v>
      </c>
      <c r="D29" s="193">
        <f t="shared" si="0"/>
        <v>110886.17093558333</v>
      </c>
    </row>
    <row r="30" spans="1:6" hidden="1">
      <c r="A30" s="192">
        <v>41609</v>
      </c>
      <c r="B30" s="193">
        <f t="shared" si="2"/>
        <v>112793.54</v>
      </c>
      <c r="C30" s="193">
        <f t="shared" si="1"/>
        <v>-2074.6794820833334</v>
      </c>
      <c r="D30" s="193">
        <f t="shared" si="0"/>
        <v>110718.86051791666</v>
      </c>
    </row>
    <row r="31" spans="1:6" hidden="1">
      <c r="A31" s="192">
        <v>41640</v>
      </c>
      <c r="B31" s="193">
        <v>112793.54</v>
      </c>
      <c r="C31" s="193">
        <f t="shared" si="1"/>
        <v>-2241.9898997499999</v>
      </c>
      <c r="D31" s="193">
        <f t="shared" si="0"/>
        <v>110551.55010025</v>
      </c>
    </row>
    <row r="32" spans="1:6" hidden="1">
      <c r="A32" s="192">
        <v>41671</v>
      </c>
      <c r="B32" s="193">
        <v>112793.54</v>
      </c>
      <c r="C32" s="193">
        <f t="shared" si="1"/>
        <v>-2409.3003174166665</v>
      </c>
      <c r="D32" s="193">
        <f t="shared" si="0"/>
        <v>110384.23968258333</v>
      </c>
    </row>
    <row r="33" spans="1:6" hidden="1">
      <c r="A33" s="192">
        <v>41699</v>
      </c>
      <c r="B33" s="193">
        <v>112793.54</v>
      </c>
      <c r="C33" s="193">
        <f t="shared" si="1"/>
        <v>-2576.6107350833331</v>
      </c>
      <c r="D33" s="193">
        <f t="shared" si="0"/>
        <v>110216.92926491666</v>
      </c>
      <c r="F33" t="s">
        <v>168</v>
      </c>
    </row>
    <row r="34" spans="1:6" hidden="1">
      <c r="A34" s="192">
        <v>41730</v>
      </c>
      <c r="B34" s="193">
        <v>112793.54</v>
      </c>
      <c r="C34" s="193">
        <f t="shared" si="1"/>
        <v>-2743.9211527499997</v>
      </c>
      <c r="D34" s="193">
        <f t="shared" si="0"/>
        <v>110049.61884724999</v>
      </c>
      <c r="F34">
        <f>AVERAGE(B30:B42)</f>
        <v>112793.54000000002</v>
      </c>
    </row>
    <row r="35" spans="1:6" hidden="1">
      <c r="A35" s="192">
        <v>41760</v>
      </c>
      <c r="B35" s="193">
        <v>112793.54</v>
      </c>
      <c r="C35" s="193">
        <f t="shared" si="1"/>
        <v>-2911.2315704166663</v>
      </c>
      <c r="D35" s="193">
        <f t="shared" si="0"/>
        <v>109882.30842958333</v>
      </c>
      <c r="F35" t="s">
        <v>169</v>
      </c>
    </row>
    <row r="36" spans="1:6" hidden="1">
      <c r="A36" s="192">
        <v>41791</v>
      </c>
      <c r="B36" s="193">
        <v>112793.54</v>
      </c>
      <c r="C36" s="193">
        <f t="shared" si="1"/>
        <v>-3078.5419880833329</v>
      </c>
      <c r="D36" s="193">
        <f t="shared" si="0"/>
        <v>109714.99801191666</v>
      </c>
      <c r="F36">
        <f>AVERAGE(D30:D42)</f>
        <v>109714.99801191666</v>
      </c>
    </row>
    <row r="37" spans="1:6" hidden="1">
      <c r="A37" s="192">
        <v>41821</v>
      </c>
      <c r="B37" s="193">
        <v>112793.54</v>
      </c>
      <c r="C37" s="193">
        <f t="shared" si="1"/>
        <v>-3245.8524057499994</v>
      </c>
      <c r="D37" s="193">
        <f t="shared" si="0"/>
        <v>109547.68759424999</v>
      </c>
    </row>
    <row r="38" spans="1:6" hidden="1">
      <c r="A38" s="192">
        <v>41852</v>
      </c>
      <c r="B38" s="193">
        <v>112793.54</v>
      </c>
      <c r="C38" s="193">
        <f t="shared" si="1"/>
        <v>-3413.162823416666</v>
      </c>
      <c r="D38" s="193">
        <f t="shared" si="0"/>
        <v>109380.37717658332</v>
      </c>
      <c r="F38" t="s">
        <v>170</v>
      </c>
    </row>
    <row r="39" spans="1:6" hidden="1">
      <c r="A39" s="192">
        <v>41883</v>
      </c>
      <c r="B39" s="193">
        <v>112793.54</v>
      </c>
      <c r="C39" s="193">
        <f t="shared" si="1"/>
        <v>-3580.4732410833326</v>
      </c>
      <c r="D39" s="193">
        <f t="shared" si="0"/>
        <v>109213.06675891666</v>
      </c>
      <c r="F39">
        <f>+-C42+C30</f>
        <v>2007.725011999999</v>
      </c>
    </row>
    <row r="40" spans="1:6" hidden="1">
      <c r="A40" s="192">
        <v>41913</v>
      </c>
      <c r="B40" s="193">
        <v>112793.54</v>
      </c>
      <c r="C40" s="193">
        <f t="shared" si="1"/>
        <v>-3747.7836587499992</v>
      </c>
      <c r="D40" s="193">
        <f t="shared" si="0"/>
        <v>109045.75634124999</v>
      </c>
    </row>
    <row r="41" spans="1:6" hidden="1">
      <c r="A41" s="192">
        <v>41944</v>
      </c>
      <c r="B41" s="193">
        <v>112793.54</v>
      </c>
      <c r="C41" s="193">
        <f t="shared" si="1"/>
        <v>-3915.0940764166658</v>
      </c>
      <c r="D41" s="193">
        <f t="shared" si="0"/>
        <v>108878.44592358333</v>
      </c>
    </row>
    <row r="42" spans="1:6" hidden="1">
      <c r="A42" s="192">
        <v>41974</v>
      </c>
      <c r="B42" s="193">
        <v>112793.54</v>
      </c>
      <c r="C42" s="193">
        <f t="shared" si="1"/>
        <v>-4082.4044940833323</v>
      </c>
      <c r="D42" s="193">
        <f t="shared" si="0"/>
        <v>108711.13550591667</v>
      </c>
    </row>
    <row r="43" spans="1:6" hidden="1">
      <c r="A43" s="192">
        <v>42005</v>
      </c>
      <c r="B43" s="193">
        <f t="shared" ref="B43:B106" si="3">+B42</f>
        <v>112793.54</v>
      </c>
      <c r="C43" s="193">
        <f t="shared" si="1"/>
        <v>-4249.7149117499994</v>
      </c>
      <c r="D43" s="193">
        <f t="shared" si="0"/>
        <v>108543.82508825</v>
      </c>
    </row>
    <row r="44" spans="1:6" hidden="1">
      <c r="A44" s="192">
        <v>42036</v>
      </c>
      <c r="B44" s="193">
        <f t="shared" si="3"/>
        <v>112793.54</v>
      </c>
      <c r="C44" s="193">
        <f t="shared" si="1"/>
        <v>-4417.025329416666</v>
      </c>
      <c r="D44" s="193">
        <f t="shared" si="0"/>
        <v>108376.51467058333</v>
      </c>
    </row>
    <row r="45" spans="1:6" hidden="1">
      <c r="A45" s="192">
        <v>42064</v>
      </c>
      <c r="B45" s="193">
        <f t="shared" si="3"/>
        <v>112793.54</v>
      </c>
      <c r="C45" s="193">
        <f t="shared" si="1"/>
        <v>-4584.3357470833325</v>
      </c>
      <c r="D45" s="193">
        <f t="shared" si="0"/>
        <v>108209.20425291666</v>
      </c>
      <c r="F45" t="s">
        <v>171</v>
      </c>
    </row>
    <row r="46" spans="1:6" hidden="1">
      <c r="A46" s="192">
        <v>42095</v>
      </c>
      <c r="B46" s="193">
        <f t="shared" si="3"/>
        <v>112793.54</v>
      </c>
      <c r="C46" s="193">
        <f t="shared" si="1"/>
        <v>-4751.6461647499991</v>
      </c>
      <c r="D46" s="193">
        <f t="shared" si="0"/>
        <v>108041.89383525</v>
      </c>
      <c r="F46">
        <f>AVERAGE(B42:B54)</f>
        <v>112793.54000000002</v>
      </c>
    </row>
    <row r="47" spans="1:6" hidden="1">
      <c r="A47" s="192">
        <v>42125</v>
      </c>
      <c r="B47" s="193">
        <f t="shared" si="3"/>
        <v>112793.54</v>
      </c>
      <c r="C47" s="193">
        <f t="shared" si="1"/>
        <v>-4918.9565824166657</v>
      </c>
      <c r="D47" s="193">
        <f t="shared" si="0"/>
        <v>107874.58341758333</v>
      </c>
      <c r="F47" t="s">
        <v>172</v>
      </c>
    </row>
    <row r="48" spans="1:6" hidden="1">
      <c r="A48" s="192">
        <v>42156</v>
      </c>
      <c r="B48" s="193">
        <f t="shared" si="3"/>
        <v>112793.54</v>
      </c>
      <c r="C48" s="193">
        <f t="shared" si="1"/>
        <v>-5086.2670000833323</v>
      </c>
      <c r="D48" s="193">
        <f t="shared" si="0"/>
        <v>107707.27299991666</v>
      </c>
      <c r="F48">
        <f>AVERAGE(D42:D54)</f>
        <v>107707.27299991668</v>
      </c>
    </row>
    <row r="49" spans="1:6" hidden="1">
      <c r="A49" s="192">
        <v>42186</v>
      </c>
      <c r="B49" s="193">
        <f t="shared" si="3"/>
        <v>112793.54</v>
      </c>
      <c r="C49" s="193">
        <f t="shared" si="1"/>
        <v>-5253.5774177499989</v>
      </c>
      <c r="D49" s="193">
        <f t="shared" si="0"/>
        <v>107539.96258224999</v>
      </c>
    </row>
    <row r="50" spans="1:6" hidden="1">
      <c r="A50" s="192">
        <v>42217</v>
      </c>
      <c r="B50" s="193">
        <f t="shared" si="3"/>
        <v>112793.54</v>
      </c>
      <c r="C50" s="193">
        <f t="shared" si="1"/>
        <v>-5420.8878354166654</v>
      </c>
      <c r="D50" s="193">
        <f t="shared" si="0"/>
        <v>107372.65216458333</v>
      </c>
      <c r="F50" t="s">
        <v>173</v>
      </c>
    </row>
    <row r="51" spans="1:6" hidden="1">
      <c r="A51" s="192">
        <v>42248</v>
      </c>
      <c r="B51" s="193">
        <f t="shared" si="3"/>
        <v>112793.54</v>
      </c>
      <c r="C51" s="193">
        <f t="shared" si="1"/>
        <v>-5588.198253083332</v>
      </c>
      <c r="D51" s="193">
        <f t="shared" si="0"/>
        <v>107205.34174691666</v>
      </c>
      <c r="F51">
        <f>+-C54+C42</f>
        <v>2007.7250119999994</v>
      </c>
    </row>
    <row r="52" spans="1:6" hidden="1">
      <c r="A52" s="192">
        <v>42278</v>
      </c>
      <c r="B52" s="193">
        <f t="shared" si="3"/>
        <v>112793.54</v>
      </c>
      <c r="C52" s="193">
        <f t="shared" si="1"/>
        <v>-5755.5086707499986</v>
      </c>
      <c r="D52" s="193">
        <f t="shared" si="0"/>
        <v>107038.03132924999</v>
      </c>
    </row>
    <row r="53" spans="1:6" hidden="1">
      <c r="A53" s="192">
        <v>42309</v>
      </c>
      <c r="B53" s="193">
        <f t="shared" si="3"/>
        <v>112793.54</v>
      </c>
      <c r="C53" s="193">
        <f t="shared" si="1"/>
        <v>-5922.8190884166652</v>
      </c>
      <c r="D53" s="193">
        <f t="shared" si="0"/>
        <v>106870.72091158332</v>
      </c>
    </row>
    <row r="54" spans="1:6">
      <c r="A54" s="192">
        <v>42339</v>
      </c>
      <c r="B54" s="193">
        <f t="shared" si="3"/>
        <v>112793.54</v>
      </c>
      <c r="C54" s="193">
        <f t="shared" si="1"/>
        <v>-6090.1295060833318</v>
      </c>
      <c r="D54" s="193">
        <f t="shared" si="0"/>
        <v>106703.41049391666</v>
      </c>
    </row>
    <row r="55" spans="1:6">
      <c r="A55" s="192">
        <v>42370</v>
      </c>
      <c r="B55" s="193">
        <f t="shared" si="3"/>
        <v>112793.54</v>
      </c>
      <c r="C55" s="193">
        <f t="shared" si="1"/>
        <v>-6257.4399237499983</v>
      </c>
      <c r="D55" s="193">
        <f t="shared" si="0"/>
        <v>106536.10007624999</v>
      </c>
    </row>
    <row r="56" spans="1:6">
      <c r="A56" s="192">
        <v>42401</v>
      </c>
      <c r="B56" s="193">
        <f t="shared" si="3"/>
        <v>112793.54</v>
      </c>
      <c r="C56" s="193">
        <f t="shared" si="1"/>
        <v>-6424.7503414166649</v>
      </c>
      <c r="D56" s="193">
        <f t="shared" si="0"/>
        <v>106368.78965858332</v>
      </c>
    </row>
    <row r="57" spans="1:6">
      <c r="A57" s="192">
        <v>42430</v>
      </c>
      <c r="B57" s="193">
        <f t="shared" si="3"/>
        <v>112793.54</v>
      </c>
      <c r="C57" s="193">
        <f t="shared" si="1"/>
        <v>-6592.0607590833315</v>
      </c>
      <c r="D57" s="193">
        <f t="shared" si="0"/>
        <v>106201.47924091667</v>
      </c>
      <c r="F57" t="s">
        <v>190</v>
      </c>
    </row>
    <row r="58" spans="1:6">
      <c r="A58" s="192">
        <v>42461</v>
      </c>
      <c r="B58" s="193">
        <f t="shared" si="3"/>
        <v>112793.54</v>
      </c>
      <c r="C58" s="193">
        <f t="shared" si="1"/>
        <v>-6759.3711767499981</v>
      </c>
      <c r="D58" s="193">
        <f t="shared" si="0"/>
        <v>106034.16882325</v>
      </c>
      <c r="F58">
        <f>AVERAGE(B54:B66)</f>
        <v>112793.54000000002</v>
      </c>
    </row>
    <row r="59" spans="1:6">
      <c r="A59" s="192">
        <v>42491</v>
      </c>
      <c r="B59" s="193">
        <f t="shared" si="3"/>
        <v>112793.54</v>
      </c>
      <c r="C59" s="193">
        <f t="shared" si="1"/>
        <v>-6926.6815944166647</v>
      </c>
      <c r="D59" s="193">
        <f t="shared" si="0"/>
        <v>105866.85840558333</v>
      </c>
      <c r="F59" t="s">
        <v>191</v>
      </c>
    </row>
    <row r="60" spans="1:6">
      <c r="A60" s="192">
        <v>42522</v>
      </c>
      <c r="B60" s="193">
        <f t="shared" si="3"/>
        <v>112793.54</v>
      </c>
      <c r="C60" s="193">
        <f t="shared" si="1"/>
        <v>-7093.9920120833312</v>
      </c>
      <c r="D60" s="193">
        <f t="shared" si="0"/>
        <v>105699.54798791667</v>
      </c>
      <c r="F60">
        <f>AVERAGE(D54:D66)</f>
        <v>105699.54798791665</v>
      </c>
    </row>
    <row r="61" spans="1:6">
      <c r="A61" s="192">
        <v>42552</v>
      </c>
      <c r="B61" s="193">
        <f t="shared" si="3"/>
        <v>112793.54</v>
      </c>
      <c r="C61" s="193">
        <f t="shared" si="1"/>
        <v>-7261.3024297499978</v>
      </c>
      <c r="D61" s="193">
        <f t="shared" si="0"/>
        <v>105532.23757025</v>
      </c>
    </row>
    <row r="62" spans="1:6">
      <c r="A62" s="192">
        <v>42583</v>
      </c>
      <c r="B62" s="193">
        <f t="shared" si="3"/>
        <v>112793.54</v>
      </c>
      <c r="C62" s="193">
        <f t="shared" si="1"/>
        <v>-7428.6128474166644</v>
      </c>
      <c r="D62" s="193">
        <f t="shared" si="0"/>
        <v>105364.92715258333</v>
      </c>
      <c r="F62" t="s">
        <v>192</v>
      </c>
    </row>
    <row r="63" spans="1:6">
      <c r="A63" s="192">
        <v>42614</v>
      </c>
      <c r="B63" s="193">
        <f t="shared" si="3"/>
        <v>112793.54</v>
      </c>
      <c r="C63" s="193">
        <f t="shared" si="1"/>
        <v>-7595.923265083331</v>
      </c>
      <c r="D63" s="193">
        <f t="shared" si="0"/>
        <v>105197.61673491666</v>
      </c>
      <c r="F63">
        <f>+-C66+C54</f>
        <v>2007.725011999999</v>
      </c>
    </row>
    <row r="64" spans="1:6">
      <c r="A64" s="192">
        <v>42644</v>
      </c>
      <c r="B64" s="193">
        <f t="shared" si="3"/>
        <v>112793.54</v>
      </c>
      <c r="C64" s="193">
        <f t="shared" si="1"/>
        <v>-7763.2336827499976</v>
      </c>
      <c r="D64" s="193">
        <f t="shared" si="0"/>
        <v>105030.30631725</v>
      </c>
    </row>
    <row r="65" spans="1:6">
      <c r="A65" s="192">
        <v>42675</v>
      </c>
      <c r="B65" s="193">
        <f t="shared" si="3"/>
        <v>112793.54</v>
      </c>
      <c r="C65" s="193">
        <f t="shared" si="1"/>
        <v>-7930.5441004166642</v>
      </c>
      <c r="D65" s="193">
        <f t="shared" si="0"/>
        <v>104862.99589958333</v>
      </c>
    </row>
    <row r="66" spans="1:6">
      <c r="A66" s="192">
        <v>42705</v>
      </c>
      <c r="B66" s="193">
        <f t="shared" si="3"/>
        <v>112793.54</v>
      </c>
      <c r="C66" s="193">
        <f t="shared" si="1"/>
        <v>-8097.8545180833307</v>
      </c>
      <c r="D66" s="193">
        <f t="shared" si="0"/>
        <v>104695.68548191666</v>
      </c>
    </row>
    <row r="67" spans="1:6">
      <c r="A67" s="192">
        <v>42736</v>
      </c>
      <c r="B67" s="193">
        <f t="shared" si="3"/>
        <v>112793.54</v>
      </c>
      <c r="C67" s="193">
        <f t="shared" si="1"/>
        <v>-8265.1649357499973</v>
      </c>
      <c r="D67" s="193">
        <f t="shared" si="0"/>
        <v>104528.37506424999</v>
      </c>
    </row>
    <row r="68" spans="1:6">
      <c r="A68" s="192">
        <v>42767</v>
      </c>
      <c r="B68" s="193">
        <f t="shared" si="3"/>
        <v>112793.54</v>
      </c>
      <c r="C68" s="193">
        <f t="shared" si="1"/>
        <v>-8432.4753534166648</v>
      </c>
      <c r="D68" s="193">
        <f t="shared" si="0"/>
        <v>104361.06464658333</v>
      </c>
    </row>
    <row r="69" spans="1:6">
      <c r="A69" s="192">
        <v>42795</v>
      </c>
      <c r="B69" s="193">
        <f t="shared" si="3"/>
        <v>112793.54</v>
      </c>
      <c r="C69" s="193">
        <f t="shared" si="1"/>
        <v>-8599.7857710833323</v>
      </c>
      <c r="D69" s="193">
        <f t="shared" si="0"/>
        <v>104193.75422891666</v>
      </c>
      <c r="F69" t="s">
        <v>193</v>
      </c>
    </row>
    <row r="70" spans="1:6">
      <c r="A70" s="192">
        <v>42826</v>
      </c>
      <c r="B70" s="193">
        <f t="shared" si="3"/>
        <v>112793.54</v>
      </c>
      <c r="C70" s="193">
        <f t="shared" si="1"/>
        <v>-8767.0961887499998</v>
      </c>
      <c r="D70" s="193">
        <f t="shared" ref="D70:D114" si="4">+B70+C70</f>
        <v>104026.44381124999</v>
      </c>
      <c r="F70">
        <f>AVERAGE(B66:B78)</f>
        <v>112793.54000000002</v>
      </c>
    </row>
    <row r="71" spans="1:6">
      <c r="A71" s="192">
        <v>42856</v>
      </c>
      <c r="B71" s="193">
        <f t="shared" si="3"/>
        <v>112793.54</v>
      </c>
      <c r="C71" s="193">
        <f t="shared" ref="C71:C114" si="5">+C70-$D$3/12*B71</f>
        <v>-8934.4066064166673</v>
      </c>
      <c r="D71" s="193">
        <f t="shared" si="4"/>
        <v>103859.13339358332</v>
      </c>
      <c r="F71" t="s">
        <v>194</v>
      </c>
    </row>
    <row r="72" spans="1:6">
      <c r="A72" s="192">
        <v>42887</v>
      </c>
      <c r="B72" s="193">
        <f t="shared" si="3"/>
        <v>112793.54</v>
      </c>
      <c r="C72" s="193">
        <f t="shared" si="5"/>
        <v>-9101.7170240833348</v>
      </c>
      <c r="D72" s="193">
        <f t="shared" si="4"/>
        <v>103691.82297591666</v>
      </c>
      <c r="F72">
        <f>AVERAGE(D66:D78)</f>
        <v>103691.82297591666</v>
      </c>
    </row>
    <row r="73" spans="1:6">
      <c r="A73" s="192">
        <v>42917</v>
      </c>
      <c r="B73" s="193">
        <f t="shared" si="3"/>
        <v>112793.54</v>
      </c>
      <c r="C73" s="193">
        <f t="shared" si="5"/>
        <v>-9269.0274417500023</v>
      </c>
      <c r="D73" s="193">
        <f t="shared" si="4"/>
        <v>103524.51255824999</v>
      </c>
    </row>
    <row r="74" spans="1:6">
      <c r="A74" s="192">
        <v>42948</v>
      </c>
      <c r="B74" s="193">
        <f t="shared" si="3"/>
        <v>112793.54</v>
      </c>
      <c r="C74" s="193">
        <f t="shared" si="5"/>
        <v>-9436.3378594166697</v>
      </c>
      <c r="D74" s="193">
        <f t="shared" si="4"/>
        <v>103357.20214058332</v>
      </c>
      <c r="F74" t="s">
        <v>195</v>
      </c>
    </row>
    <row r="75" spans="1:6">
      <c r="A75" s="192">
        <v>42979</v>
      </c>
      <c r="B75" s="193">
        <f t="shared" si="3"/>
        <v>112793.54</v>
      </c>
      <c r="C75" s="193">
        <f t="shared" si="5"/>
        <v>-9603.6482770833372</v>
      </c>
      <c r="D75" s="193">
        <f t="shared" si="4"/>
        <v>103189.89172291665</v>
      </c>
      <c r="F75">
        <f>+-C78+C66</f>
        <v>2007.725012000009</v>
      </c>
    </row>
    <row r="76" spans="1:6">
      <c r="A76" s="192">
        <v>43009</v>
      </c>
      <c r="B76" s="193">
        <f t="shared" si="3"/>
        <v>112793.54</v>
      </c>
      <c r="C76" s="193">
        <f t="shared" si="5"/>
        <v>-9770.9586947500047</v>
      </c>
      <c r="D76" s="193">
        <f t="shared" si="4"/>
        <v>103022.58130524999</v>
      </c>
    </row>
    <row r="77" spans="1:6">
      <c r="A77" s="192">
        <v>43040</v>
      </c>
      <c r="B77" s="193">
        <f t="shared" si="3"/>
        <v>112793.54</v>
      </c>
      <c r="C77" s="193">
        <f t="shared" si="5"/>
        <v>-9938.2691124166722</v>
      </c>
      <c r="D77" s="193">
        <f t="shared" si="4"/>
        <v>102855.27088758332</v>
      </c>
    </row>
    <row r="78" spans="1:6">
      <c r="A78" s="192">
        <v>43070</v>
      </c>
      <c r="B78" s="193">
        <f t="shared" si="3"/>
        <v>112793.54</v>
      </c>
      <c r="C78" s="193">
        <f t="shared" si="5"/>
        <v>-10105.57953008334</v>
      </c>
      <c r="D78" s="193">
        <f t="shared" si="4"/>
        <v>102687.96046991665</v>
      </c>
    </row>
    <row r="79" spans="1:6">
      <c r="A79" s="192">
        <v>43101</v>
      </c>
      <c r="B79" s="193">
        <f t="shared" si="3"/>
        <v>112793.54</v>
      </c>
      <c r="C79" s="193">
        <f t="shared" si="5"/>
        <v>-10272.889947750007</v>
      </c>
      <c r="D79" s="193">
        <f t="shared" si="4"/>
        <v>102520.65005224998</v>
      </c>
    </row>
    <row r="80" spans="1:6">
      <c r="A80" s="192">
        <v>43132</v>
      </c>
      <c r="B80" s="193">
        <f t="shared" si="3"/>
        <v>112793.54</v>
      </c>
      <c r="C80" s="193">
        <f t="shared" si="5"/>
        <v>-10440.200365416675</v>
      </c>
      <c r="D80" s="193">
        <f t="shared" si="4"/>
        <v>102353.33963458332</v>
      </c>
    </row>
    <row r="81" spans="1:6">
      <c r="A81" s="192">
        <v>43160</v>
      </c>
      <c r="B81" s="193">
        <f t="shared" si="3"/>
        <v>112793.54</v>
      </c>
      <c r="C81" s="193">
        <f t="shared" si="5"/>
        <v>-10607.510783083342</v>
      </c>
      <c r="D81" s="193">
        <f t="shared" si="4"/>
        <v>102186.02921691665</v>
      </c>
      <c r="F81" t="s">
        <v>196</v>
      </c>
    </row>
    <row r="82" spans="1:6">
      <c r="A82" s="192">
        <v>43191</v>
      </c>
      <c r="B82" s="193">
        <f t="shared" si="3"/>
        <v>112793.54</v>
      </c>
      <c r="C82" s="193">
        <f t="shared" si="5"/>
        <v>-10774.82120075001</v>
      </c>
      <c r="D82" s="193">
        <f t="shared" si="4"/>
        <v>102018.71879924998</v>
      </c>
      <c r="F82">
        <f>AVERAGE(B78:B90)</f>
        <v>112793.54000000002</v>
      </c>
    </row>
    <row r="83" spans="1:6">
      <c r="A83" s="192">
        <v>43221</v>
      </c>
      <c r="B83" s="193">
        <f t="shared" si="3"/>
        <v>112793.54</v>
      </c>
      <c r="C83" s="193">
        <f t="shared" si="5"/>
        <v>-10942.131618416677</v>
      </c>
      <c r="D83" s="193">
        <f t="shared" si="4"/>
        <v>101851.40838158331</v>
      </c>
      <c r="F83" t="s">
        <v>197</v>
      </c>
    </row>
    <row r="84" spans="1:6">
      <c r="A84" s="192">
        <v>43252</v>
      </c>
      <c r="B84" s="193">
        <f t="shared" si="3"/>
        <v>112793.54</v>
      </c>
      <c r="C84" s="193">
        <f t="shared" si="5"/>
        <v>-11109.442036083345</v>
      </c>
      <c r="D84" s="193">
        <f t="shared" si="4"/>
        <v>101684.09796391665</v>
      </c>
      <c r="F84">
        <f>AVERAGE(D78:D90)</f>
        <v>101684.09796391666</v>
      </c>
    </row>
    <row r="85" spans="1:6">
      <c r="A85" s="192">
        <v>43282</v>
      </c>
      <c r="B85" s="193">
        <f t="shared" si="3"/>
        <v>112793.54</v>
      </c>
      <c r="C85" s="193">
        <f t="shared" si="5"/>
        <v>-11276.752453750012</v>
      </c>
      <c r="D85" s="193">
        <f t="shared" si="4"/>
        <v>101516.78754624998</v>
      </c>
    </row>
    <row r="86" spans="1:6">
      <c r="A86" s="192">
        <v>43313</v>
      </c>
      <c r="B86" s="193">
        <f t="shared" si="3"/>
        <v>112793.54</v>
      </c>
      <c r="C86" s="193">
        <f t="shared" si="5"/>
        <v>-11444.06287141668</v>
      </c>
      <c r="D86" s="193">
        <f t="shared" si="4"/>
        <v>101349.47712858331</v>
      </c>
      <c r="F86" t="s">
        <v>198</v>
      </c>
    </row>
    <row r="87" spans="1:6">
      <c r="A87" s="192">
        <v>43344</v>
      </c>
      <c r="B87" s="193">
        <f t="shared" si="3"/>
        <v>112793.54</v>
      </c>
      <c r="C87" s="193">
        <f t="shared" si="5"/>
        <v>-11611.373289083347</v>
      </c>
      <c r="D87" s="193">
        <f t="shared" si="4"/>
        <v>101182.16671091664</v>
      </c>
      <c r="F87">
        <f>+-C90+C78</f>
        <v>2007.7250120000099</v>
      </c>
    </row>
    <row r="88" spans="1:6">
      <c r="A88" s="192">
        <v>43374</v>
      </c>
      <c r="B88" s="193">
        <f t="shared" si="3"/>
        <v>112793.54</v>
      </c>
      <c r="C88" s="193">
        <f t="shared" si="5"/>
        <v>-11778.683706750015</v>
      </c>
      <c r="D88" s="193">
        <f t="shared" si="4"/>
        <v>101014.85629324998</v>
      </c>
    </row>
    <row r="89" spans="1:6">
      <c r="A89" s="192">
        <v>43405</v>
      </c>
      <c r="B89" s="193">
        <f t="shared" si="3"/>
        <v>112793.54</v>
      </c>
      <c r="C89" s="193">
        <f t="shared" si="5"/>
        <v>-11945.994124416682</v>
      </c>
      <c r="D89" s="193">
        <f t="shared" si="4"/>
        <v>100847.54587558331</v>
      </c>
    </row>
    <row r="90" spans="1:6">
      <c r="A90" s="192">
        <v>43435</v>
      </c>
      <c r="B90" s="193">
        <f t="shared" si="3"/>
        <v>112793.54</v>
      </c>
      <c r="C90" s="193">
        <f t="shared" si="5"/>
        <v>-12113.30454208335</v>
      </c>
      <c r="D90" s="193">
        <f t="shared" si="4"/>
        <v>100680.23545791664</v>
      </c>
    </row>
    <row r="91" spans="1:6">
      <c r="A91" s="192">
        <v>43466</v>
      </c>
      <c r="B91" s="193">
        <f t="shared" si="3"/>
        <v>112793.54</v>
      </c>
      <c r="C91" s="193">
        <f t="shared" si="5"/>
        <v>-12280.614959750017</v>
      </c>
      <c r="D91" s="193">
        <f t="shared" si="4"/>
        <v>100512.92504024997</v>
      </c>
    </row>
    <row r="92" spans="1:6">
      <c r="A92" s="192">
        <v>43497</v>
      </c>
      <c r="B92" s="193">
        <f t="shared" si="3"/>
        <v>112793.54</v>
      </c>
      <c r="C92" s="193">
        <f t="shared" si="5"/>
        <v>-12447.925377416685</v>
      </c>
      <c r="D92" s="193">
        <f t="shared" si="4"/>
        <v>100345.61462258331</v>
      </c>
    </row>
    <row r="93" spans="1:6">
      <c r="A93" s="192">
        <v>43525</v>
      </c>
      <c r="B93" s="193">
        <f t="shared" si="3"/>
        <v>112793.54</v>
      </c>
      <c r="C93" s="193">
        <f t="shared" si="5"/>
        <v>-12615.235795083352</v>
      </c>
      <c r="D93" s="193">
        <f t="shared" si="4"/>
        <v>100178.30420491664</v>
      </c>
      <c r="F93" t="s">
        <v>199</v>
      </c>
    </row>
    <row r="94" spans="1:6">
      <c r="A94" s="192">
        <v>43556</v>
      </c>
      <c r="B94" s="193">
        <f t="shared" si="3"/>
        <v>112793.54</v>
      </c>
      <c r="C94" s="193">
        <f t="shared" si="5"/>
        <v>-12782.54621275002</v>
      </c>
      <c r="D94" s="193">
        <f t="shared" si="4"/>
        <v>100010.99378724997</v>
      </c>
      <c r="F94">
        <f>AVERAGE(B90:B102)</f>
        <v>112793.54000000002</v>
      </c>
    </row>
    <row r="95" spans="1:6">
      <c r="A95" s="192">
        <v>43586</v>
      </c>
      <c r="B95" s="193">
        <f t="shared" si="3"/>
        <v>112793.54</v>
      </c>
      <c r="C95" s="193">
        <f t="shared" si="5"/>
        <v>-12949.856630416687</v>
      </c>
      <c r="D95" s="193">
        <f t="shared" si="4"/>
        <v>99843.683369583305</v>
      </c>
      <c r="F95" t="s">
        <v>200</v>
      </c>
    </row>
    <row r="96" spans="1:6">
      <c r="A96" s="192">
        <v>43617</v>
      </c>
      <c r="B96" s="193">
        <f t="shared" si="3"/>
        <v>112793.54</v>
      </c>
      <c r="C96" s="193">
        <f t="shared" si="5"/>
        <v>-13117.167048083355</v>
      </c>
      <c r="D96" s="193">
        <f t="shared" si="4"/>
        <v>99676.372951916637</v>
      </c>
      <c r="F96">
        <f>AVERAGE(D90:D102)</f>
        <v>99676.372951916637</v>
      </c>
    </row>
    <row r="97" spans="1:6">
      <c r="A97" s="192">
        <v>43647</v>
      </c>
      <c r="B97" s="193">
        <f t="shared" si="3"/>
        <v>112793.54</v>
      </c>
      <c r="C97" s="193">
        <f t="shared" si="5"/>
        <v>-13284.477465750022</v>
      </c>
      <c r="D97" s="193">
        <f t="shared" si="4"/>
        <v>99509.06253424997</v>
      </c>
    </row>
    <row r="98" spans="1:6">
      <c r="A98" s="192">
        <v>43678</v>
      </c>
      <c r="B98" s="193">
        <f t="shared" si="3"/>
        <v>112793.54</v>
      </c>
      <c r="C98" s="193">
        <f t="shared" si="5"/>
        <v>-13451.78788341669</v>
      </c>
      <c r="D98" s="193">
        <f t="shared" si="4"/>
        <v>99341.752116583302</v>
      </c>
      <c r="F98" t="s">
        <v>201</v>
      </c>
    </row>
    <row r="99" spans="1:6">
      <c r="A99" s="192">
        <v>43709</v>
      </c>
      <c r="B99" s="193">
        <f t="shared" si="3"/>
        <v>112793.54</v>
      </c>
      <c r="C99" s="193">
        <f t="shared" si="5"/>
        <v>-13619.098301083357</v>
      </c>
      <c r="D99" s="193">
        <f t="shared" si="4"/>
        <v>99174.441698916635</v>
      </c>
      <c r="F99">
        <f>+-C102+C90</f>
        <v>2007.7250120000099</v>
      </c>
    </row>
    <row r="100" spans="1:6">
      <c r="A100" s="192">
        <v>43739</v>
      </c>
      <c r="B100" s="193">
        <f t="shared" si="3"/>
        <v>112793.54</v>
      </c>
      <c r="C100" s="193">
        <f t="shared" si="5"/>
        <v>-13786.408718750024</v>
      </c>
      <c r="D100" s="193">
        <f t="shared" si="4"/>
        <v>99007.131281249967</v>
      </c>
    </row>
    <row r="101" spans="1:6">
      <c r="A101" s="192">
        <v>43770</v>
      </c>
      <c r="B101" s="193">
        <f t="shared" si="3"/>
        <v>112793.54</v>
      </c>
      <c r="C101" s="193">
        <f t="shared" si="5"/>
        <v>-13953.719136416692</v>
      </c>
      <c r="D101" s="193">
        <f t="shared" si="4"/>
        <v>98839.8208635833</v>
      </c>
    </row>
    <row r="102" spans="1:6">
      <c r="A102" s="192">
        <v>43800</v>
      </c>
      <c r="B102" s="193">
        <f t="shared" si="3"/>
        <v>112793.54</v>
      </c>
      <c r="C102" s="193">
        <f t="shared" si="5"/>
        <v>-14121.029554083359</v>
      </c>
      <c r="D102" s="193">
        <f t="shared" si="4"/>
        <v>98672.510445916632</v>
      </c>
    </row>
    <row r="103" spans="1:6">
      <c r="A103" s="192">
        <v>43831</v>
      </c>
      <c r="B103" s="193">
        <f t="shared" si="3"/>
        <v>112793.54</v>
      </c>
      <c r="C103" s="193">
        <f t="shared" si="5"/>
        <v>-14288.339971750027</v>
      </c>
      <c r="D103" s="193">
        <f t="shared" si="4"/>
        <v>98505.200028249965</v>
      </c>
    </row>
    <row r="104" spans="1:6">
      <c r="A104" s="192">
        <v>43862</v>
      </c>
      <c r="B104" s="193">
        <f t="shared" si="3"/>
        <v>112793.54</v>
      </c>
      <c r="C104" s="193">
        <f t="shared" si="5"/>
        <v>-14455.650389416694</v>
      </c>
      <c r="D104" s="193">
        <f t="shared" si="4"/>
        <v>98337.889610583297</v>
      </c>
    </row>
    <row r="105" spans="1:6">
      <c r="A105" s="192">
        <v>43891</v>
      </c>
      <c r="B105" s="193">
        <f t="shared" si="3"/>
        <v>112793.54</v>
      </c>
      <c r="C105" s="193">
        <f t="shared" si="5"/>
        <v>-14622.960807083362</v>
      </c>
      <c r="D105" s="193">
        <f t="shared" si="4"/>
        <v>98170.57919291663</v>
      </c>
      <c r="F105" t="s">
        <v>202</v>
      </c>
    </row>
    <row r="106" spans="1:6">
      <c r="A106" s="192">
        <v>43922</v>
      </c>
      <c r="B106" s="193">
        <f t="shared" si="3"/>
        <v>112793.54</v>
      </c>
      <c r="C106" s="193">
        <f t="shared" si="5"/>
        <v>-14790.271224750029</v>
      </c>
      <c r="D106" s="193">
        <f t="shared" si="4"/>
        <v>98003.268775249962</v>
      </c>
      <c r="F106">
        <f>AVERAGE(B102:B114)</f>
        <v>112793.54000000002</v>
      </c>
    </row>
    <row r="107" spans="1:6">
      <c r="A107" s="192">
        <v>43952</v>
      </c>
      <c r="B107" s="193">
        <f t="shared" ref="B107:B114" si="6">+B106</f>
        <v>112793.54</v>
      </c>
      <c r="C107" s="193">
        <f t="shared" si="5"/>
        <v>-14957.581642416697</v>
      </c>
      <c r="D107" s="193">
        <f t="shared" si="4"/>
        <v>97835.958357583295</v>
      </c>
      <c r="F107" t="s">
        <v>203</v>
      </c>
    </row>
    <row r="108" spans="1:6">
      <c r="A108" s="192">
        <v>43983</v>
      </c>
      <c r="B108" s="193">
        <f t="shared" si="6"/>
        <v>112793.54</v>
      </c>
      <c r="C108" s="193">
        <f t="shared" si="5"/>
        <v>-15124.892060083364</v>
      </c>
      <c r="D108" s="193">
        <f t="shared" si="4"/>
        <v>97668.647939916627</v>
      </c>
      <c r="F108">
        <f>AVERAGE(D102:D114)</f>
        <v>97668.647939916613</v>
      </c>
    </row>
    <row r="109" spans="1:6">
      <c r="A109" s="192">
        <v>44013</v>
      </c>
      <c r="B109" s="193">
        <f t="shared" si="6"/>
        <v>112793.54</v>
      </c>
      <c r="C109" s="193">
        <f t="shared" si="5"/>
        <v>-15292.202477750032</v>
      </c>
      <c r="D109" s="193">
        <f t="shared" si="4"/>
        <v>97501.33752224996</v>
      </c>
    </row>
    <row r="110" spans="1:6">
      <c r="A110" s="192">
        <v>44044</v>
      </c>
      <c r="B110" s="193">
        <f t="shared" si="6"/>
        <v>112793.54</v>
      </c>
      <c r="C110" s="193">
        <f t="shared" si="5"/>
        <v>-15459.512895416699</v>
      </c>
      <c r="D110" s="193">
        <f t="shared" si="4"/>
        <v>97334.027104583292</v>
      </c>
      <c r="F110" t="s">
        <v>204</v>
      </c>
    </row>
    <row r="111" spans="1:6">
      <c r="A111" s="192">
        <v>44075</v>
      </c>
      <c r="B111" s="193">
        <f t="shared" si="6"/>
        <v>112793.54</v>
      </c>
      <c r="C111" s="193">
        <f t="shared" si="5"/>
        <v>-15626.823313083367</v>
      </c>
      <c r="D111" s="193">
        <f t="shared" si="4"/>
        <v>97166.716686916625</v>
      </c>
      <c r="F111">
        <f>+-C114+C102</f>
        <v>2007.7250120000099</v>
      </c>
    </row>
    <row r="112" spans="1:6">
      <c r="A112" s="192">
        <v>44105</v>
      </c>
      <c r="B112" s="193">
        <f t="shared" si="6"/>
        <v>112793.54</v>
      </c>
      <c r="C112" s="193">
        <f t="shared" si="5"/>
        <v>-15794.133730750034</v>
      </c>
      <c r="D112" s="193">
        <f t="shared" si="4"/>
        <v>96999.406269249957</v>
      </c>
    </row>
    <row r="113" spans="1:4">
      <c r="A113" s="192">
        <v>44136</v>
      </c>
      <c r="B113" s="193">
        <f t="shared" si="6"/>
        <v>112793.54</v>
      </c>
      <c r="C113" s="193">
        <f t="shared" si="5"/>
        <v>-15961.444148416702</v>
      </c>
      <c r="D113" s="193">
        <f t="shared" si="4"/>
        <v>96832.09585158329</v>
      </c>
    </row>
    <row r="114" spans="1:4">
      <c r="A114" s="192">
        <v>44166</v>
      </c>
      <c r="B114" s="193">
        <f t="shared" si="6"/>
        <v>112793.54</v>
      </c>
      <c r="C114" s="193">
        <f t="shared" si="5"/>
        <v>-16128.754566083369</v>
      </c>
      <c r="D114" s="193">
        <f t="shared" si="4"/>
        <v>96664.785433916622</v>
      </c>
    </row>
  </sheetData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F102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2" spans="1:6">
      <c r="A2" t="s">
        <v>174</v>
      </c>
    </row>
    <row r="3" spans="1:6">
      <c r="A3" t="s">
        <v>177</v>
      </c>
      <c r="C3" s="189" t="s">
        <v>148</v>
      </c>
      <c r="D3" s="190">
        <v>2.5399999999999999E-2</v>
      </c>
    </row>
    <row r="4" spans="1:6"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41244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41275</v>
      </c>
      <c r="B7" s="193">
        <f t="shared" ref="B7:B12" si="1">+B6</f>
        <v>0</v>
      </c>
      <c r="C7" s="193">
        <f t="shared" ref="C7:C70" si="2">+C6-$D$3/12*B7</f>
        <v>0</v>
      </c>
      <c r="D7" s="193">
        <f t="shared" si="0"/>
        <v>0</v>
      </c>
    </row>
    <row r="8" spans="1:6" hidden="1">
      <c r="A8" s="192">
        <v>41306</v>
      </c>
      <c r="B8" s="193">
        <f t="shared" si="1"/>
        <v>0</v>
      </c>
      <c r="C8" s="193">
        <f t="shared" si="2"/>
        <v>0</v>
      </c>
      <c r="D8" s="193">
        <f t="shared" si="0"/>
        <v>0</v>
      </c>
    </row>
    <row r="9" spans="1:6" hidden="1">
      <c r="A9" s="192">
        <v>41334</v>
      </c>
      <c r="B9" s="193">
        <f t="shared" si="1"/>
        <v>0</v>
      </c>
      <c r="C9" s="193">
        <f t="shared" si="2"/>
        <v>0</v>
      </c>
      <c r="D9" s="193">
        <f t="shared" si="0"/>
        <v>0</v>
      </c>
      <c r="F9" t="s">
        <v>163</v>
      </c>
    </row>
    <row r="10" spans="1:6" hidden="1">
      <c r="A10" s="192">
        <v>41365</v>
      </c>
      <c r="B10" s="193">
        <f t="shared" si="1"/>
        <v>0</v>
      </c>
      <c r="C10" s="193">
        <f t="shared" si="2"/>
        <v>0</v>
      </c>
      <c r="D10" s="193">
        <f t="shared" si="0"/>
        <v>0</v>
      </c>
      <c r="F10">
        <f>AVERAGE(B6:B18)</f>
        <v>707255.07153846149</v>
      </c>
    </row>
    <row r="11" spans="1:6" hidden="1">
      <c r="A11" s="192">
        <v>41395</v>
      </c>
      <c r="B11" s="193">
        <f t="shared" si="1"/>
        <v>0</v>
      </c>
      <c r="C11" s="193">
        <f t="shared" si="2"/>
        <v>0</v>
      </c>
      <c r="D11" s="193">
        <f t="shared" si="0"/>
        <v>0</v>
      </c>
      <c r="F11" t="s">
        <v>164</v>
      </c>
    </row>
    <row r="12" spans="1:6" hidden="1">
      <c r="A12" s="192">
        <v>41426</v>
      </c>
      <c r="B12" s="193">
        <f t="shared" si="1"/>
        <v>0</v>
      </c>
      <c r="C12" s="193">
        <f t="shared" si="2"/>
        <v>0</v>
      </c>
      <c r="D12" s="193">
        <f t="shared" si="0"/>
        <v>0</v>
      </c>
      <c r="F12">
        <f>AVERAGE(D6:D18)</f>
        <v>702803.81219855126</v>
      </c>
    </row>
    <row r="13" spans="1:6">
      <c r="A13" s="192">
        <v>41456</v>
      </c>
      <c r="B13" s="193">
        <v>1377993.57</v>
      </c>
      <c r="C13" s="193">
        <f>+C12-($D$3/12*B13)/2</f>
        <v>-1458.3765282499999</v>
      </c>
      <c r="D13" s="193">
        <f t="shared" si="0"/>
        <v>1376535.19347175</v>
      </c>
    </row>
    <row r="14" spans="1:6" hidden="1">
      <c r="A14" s="192">
        <v>41487</v>
      </c>
      <c r="B14" s="193">
        <v>1487087.06</v>
      </c>
      <c r="C14" s="193">
        <f t="shared" si="2"/>
        <v>-4606.0441385833328</v>
      </c>
      <c r="D14" s="193">
        <f t="shared" si="0"/>
        <v>1482481.0158614167</v>
      </c>
      <c r="F14" t="s">
        <v>165</v>
      </c>
    </row>
    <row r="15" spans="1:6" hidden="1">
      <c r="A15" s="192">
        <v>41518</v>
      </c>
      <c r="B15" s="193">
        <v>1569921.12</v>
      </c>
      <c r="C15" s="193">
        <f t="shared" si="2"/>
        <v>-7929.0438425833327</v>
      </c>
      <c r="D15" s="193">
        <f t="shared" si="0"/>
        <v>1561992.0761574167</v>
      </c>
      <c r="F15">
        <f>+-C18+C6</f>
        <v>18002.92552358333</v>
      </c>
    </row>
    <row r="16" spans="1:6" hidden="1">
      <c r="A16" s="192">
        <v>41548</v>
      </c>
      <c r="B16" s="193">
        <v>1570441.14</v>
      </c>
      <c r="C16" s="193">
        <f t="shared" si="2"/>
        <v>-11253.144255583331</v>
      </c>
      <c r="D16" s="193">
        <f t="shared" si="0"/>
        <v>1559187.9957444165</v>
      </c>
    </row>
    <row r="17" spans="1:6" hidden="1">
      <c r="A17" s="192">
        <v>41579</v>
      </c>
      <c r="B17" s="193">
        <v>1589146.24</v>
      </c>
      <c r="C17" s="193">
        <f t="shared" si="2"/>
        <v>-14616.837130249998</v>
      </c>
      <c r="D17" s="193">
        <f t="shared" si="0"/>
        <v>1574529.40286975</v>
      </c>
    </row>
    <row r="18" spans="1:6" hidden="1">
      <c r="A18" s="192">
        <v>41609</v>
      </c>
      <c r="B18" s="193">
        <v>1599726.8</v>
      </c>
      <c r="C18" s="193">
        <f t="shared" si="2"/>
        <v>-18002.92552358333</v>
      </c>
      <c r="D18" s="193">
        <f t="shared" si="0"/>
        <v>1581723.8744764167</v>
      </c>
    </row>
    <row r="19" spans="1:6" hidden="1">
      <c r="A19" s="192">
        <v>41640</v>
      </c>
      <c r="B19" s="193">
        <v>1607145.6</v>
      </c>
      <c r="C19" s="193">
        <f t="shared" si="2"/>
        <v>-21404.717043583329</v>
      </c>
      <c r="D19" s="193">
        <f t="shared" si="0"/>
        <v>1585740.8829564168</v>
      </c>
    </row>
    <row r="20" spans="1:6" hidden="1">
      <c r="A20" s="192">
        <v>41671</v>
      </c>
      <c r="B20" s="193">
        <v>1607939.32</v>
      </c>
      <c r="C20" s="193">
        <f t="shared" si="2"/>
        <v>-24808.188604249994</v>
      </c>
      <c r="D20" s="193">
        <f t="shared" si="0"/>
        <v>1583131.13139575</v>
      </c>
    </row>
    <row r="21" spans="1:6" hidden="1">
      <c r="A21" s="192">
        <v>41699</v>
      </c>
      <c r="B21" s="193">
        <v>1608077.9</v>
      </c>
      <c r="C21" s="193">
        <f t="shared" si="2"/>
        <v>-28211.953492583325</v>
      </c>
      <c r="D21" s="193">
        <f t="shared" si="0"/>
        <v>1579865.9465074167</v>
      </c>
      <c r="F21" t="s">
        <v>168</v>
      </c>
    </row>
    <row r="22" spans="1:6" hidden="1">
      <c r="A22" s="192">
        <v>41730</v>
      </c>
      <c r="B22" s="193">
        <v>1608077.9</v>
      </c>
      <c r="C22" s="193">
        <f t="shared" si="2"/>
        <v>-31615.718380916656</v>
      </c>
      <c r="D22" s="193">
        <f t="shared" si="0"/>
        <v>1576462.1816190833</v>
      </c>
      <c r="F22">
        <f>AVERAGE(B18:B30)</f>
        <v>1610134.1900000002</v>
      </c>
    </row>
    <row r="23" spans="1:6" hidden="1">
      <c r="A23" s="192">
        <v>41760</v>
      </c>
      <c r="B23" s="193">
        <v>1608213.02</v>
      </c>
      <c r="C23" s="193">
        <f t="shared" si="2"/>
        <v>-35019.769273249993</v>
      </c>
      <c r="D23" s="193">
        <f t="shared" si="0"/>
        <v>1573193.2507267501</v>
      </c>
      <c r="F23" t="s">
        <v>169</v>
      </c>
    </row>
    <row r="24" spans="1:6" hidden="1">
      <c r="A24" s="192">
        <v>41791</v>
      </c>
      <c r="B24" s="193">
        <v>1608366.64</v>
      </c>
      <c r="C24" s="193">
        <f t="shared" si="2"/>
        <v>-38424.14532791666</v>
      </c>
      <c r="D24" s="193">
        <f t="shared" si="0"/>
        <v>1569942.4946720833</v>
      </c>
      <c r="F24">
        <f>AVERAGE(D18:D30)</f>
        <v>1571698.4688695704</v>
      </c>
    </row>
    <row r="25" spans="1:6" hidden="1">
      <c r="A25" s="192">
        <v>41821</v>
      </c>
      <c r="B25" s="193">
        <v>1608366.64</v>
      </c>
      <c r="C25" s="193">
        <f t="shared" si="2"/>
        <v>-41828.521382583327</v>
      </c>
      <c r="D25" s="193">
        <f t="shared" si="0"/>
        <v>1566538.1186174166</v>
      </c>
    </row>
    <row r="26" spans="1:6" hidden="1">
      <c r="A26" s="192">
        <v>41852</v>
      </c>
      <c r="B26" s="193">
        <v>1608366.64</v>
      </c>
      <c r="C26" s="193">
        <f t="shared" si="2"/>
        <v>-45232.897437249994</v>
      </c>
      <c r="D26" s="193">
        <f t="shared" si="0"/>
        <v>1563133.7425627499</v>
      </c>
      <c r="F26" t="s">
        <v>170</v>
      </c>
    </row>
    <row r="27" spans="1:6" hidden="1">
      <c r="A27" s="192">
        <v>41883</v>
      </c>
      <c r="B27" s="193">
        <v>1608366.64</v>
      </c>
      <c r="C27" s="193">
        <f t="shared" si="2"/>
        <v>-48637.273491916661</v>
      </c>
      <c r="D27" s="193">
        <f t="shared" si="0"/>
        <v>1559729.3665080832</v>
      </c>
      <c r="F27">
        <f>+-C30+C18</f>
        <v>40919.437401500007</v>
      </c>
    </row>
    <row r="28" spans="1:6" hidden="1">
      <c r="A28" s="192">
        <v>41913</v>
      </c>
      <c r="B28" s="193">
        <v>1618522.87</v>
      </c>
      <c r="C28" s="193">
        <f t="shared" si="2"/>
        <v>-52063.146900083331</v>
      </c>
      <c r="D28" s="193">
        <f t="shared" si="0"/>
        <v>1566459.7230999167</v>
      </c>
    </row>
    <row r="29" spans="1:6" hidden="1">
      <c r="A29" s="192">
        <v>41944</v>
      </c>
      <c r="B29" s="193">
        <v>1620287.25</v>
      </c>
      <c r="C29" s="193">
        <f t="shared" si="2"/>
        <v>-55492.754912583332</v>
      </c>
      <c r="D29" s="193">
        <f t="shared" si="0"/>
        <v>1564794.4950874166</v>
      </c>
    </row>
    <row r="30" spans="1:6" hidden="1">
      <c r="A30" s="192">
        <v>41974</v>
      </c>
      <c r="B30" s="193">
        <v>1620287.25</v>
      </c>
      <c r="C30" s="193">
        <f t="shared" si="2"/>
        <v>-58922.362925083333</v>
      </c>
      <c r="D30" s="193">
        <f t="shared" si="0"/>
        <v>1561364.8870749166</v>
      </c>
    </row>
    <row r="31" spans="1:6" hidden="1">
      <c r="A31" s="192">
        <v>42005</v>
      </c>
      <c r="B31" s="193">
        <f t="shared" ref="B31:B94" si="3">+B30</f>
        <v>1620287.25</v>
      </c>
      <c r="C31" s="193">
        <f t="shared" si="2"/>
        <v>-62351.970937583334</v>
      </c>
      <c r="D31" s="193">
        <f t="shared" si="0"/>
        <v>1557935.2790624166</v>
      </c>
    </row>
    <row r="32" spans="1:6" hidden="1">
      <c r="A32" s="192">
        <v>42036</v>
      </c>
      <c r="B32" s="193">
        <f t="shared" si="3"/>
        <v>1620287.25</v>
      </c>
      <c r="C32" s="193">
        <f t="shared" si="2"/>
        <v>-65781.578950083334</v>
      </c>
      <c r="D32" s="193">
        <f t="shared" si="0"/>
        <v>1554505.6710499167</v>
      </c>
    </row>
    <row r="33" spans="1:6" hidden="1">
      <c r="A33" s="192">
        <v>42064</v>
      </c>
      <c r="B33" s="193">
        <f t="shared" si="3"/>
        <v>1620287.25</v>
      </c>
      <c r="C33" s="193">
        <f t="shared" si="2"/>
        <v>-69211.186962583335</v>
      </c>
      <c r="D33" s="193">
        <f t="shared" si="0"/>
        <v>1551076.0630374167</v>
      </c>
      <c r="F33" t="s">
        <v>171</v>
      </c>
    </row>
    <row r="34" spans="1:6" hidden="1">
      <c r="A34" s="192">
        <v>42095</v>
      </c>
      <c r="B34" s="193">
        <f t="shared" si="3"/>
        <v>1620287.25</v>
      </c>
      <c r="C34" s="193">
        <f t="shared" si="2"/>
        <v>-72640.794975083336</v>
      </c>
      <c r="D34" s="193">
        <f t="shared" si="0"/>
        <v>1547646.4550249167</v>
      </c>
      <c r="F34">
        <f>AVERAGE(B30:B42)</f>
        <v>1619603.6415384614</v>
      </c>
    </row>
    <row r="35" spans="1:6" hidden="1">
      <c r="A35" s="192">
        <v>42125</v>
      </c>
      <c r="B35" s="193">
        <f t="shared" si="3"/>
        <v>1620287.25</v>
      </c>
      <c r="C35" s="193">
        <f t="shared" si="2"/>
        <v>-76070.402987583337</v>
      </c>
      <c r="D35" s="193">
        <f t="shared" si="0"/>
        <v>1544216.8470124167</v>
      </c>
      <c r="F35" t="s">
        <v>172</v>
      </c>
    </row>
    <row r="36" spans="1:6" hidden="1">
      <c r="A36" s="192">
        <v>42156</v>
      </c>
      <c r="B36" s="193">
        <f t="shared" si="3"/>
        <v>1620287.25</v>
      </c>
      <c r="C36" s="193">
        <f t="shared" si="2"/>
        <v>-79500.011000083337</v>
      </c>
      <c r="D36" s="193">
        <f t="shared" si="0"/>
        <v>1540787.2389999167</v>
      </c>
      <c r="F36">
        <f>AVERAGE(D30:D42)</f>
        <v>1540105.0775096216</v>
      </c>
    </row>
    <row r="37" spans="1:6" hidden="1">
      <c r="A37" s="192">
        <v>42186</v>
      </c>
      <c r="B37" s="193">
        <f t="shared" si="3"/>
        <v>1620287.25</v>
      </c>
      <c r="C37" s="193">
        <f t="shared" si="2"/>
        <v>-82929.619012583338</v>
      </c>
      <c r="D37" s="193">
        <f t="shared" si="0"/>
        <v>1537357.6309874167</v>
      </c>
    </row>
    <row r="38" spans="1:6" hidden="1">
      <c r="A38" s="192">
        <v>42217</v>
      </c>
      <c r="B38" s="193">
        <f t="shared" si="3"/>
        <v>1620287.25</v>
      </c>
      <c r="C38" s="193">
        <f t="shared" si="2"/>
        <v>-86359.227025083339</v>
      </c>
      <c r="D38" s="193">
        <f t="shared" si="0"/>
        <v>1533928.0229749167</v>
      </c>
      <c r="F38" t="s">
        <v>173</v>
      </c>
    </row>
    <row r="39" spans="1:6" hidden="1">
      <c r="A39" s="192">
        <v>42248</v>
      </c>
      <c r="B39" s="193">
        <f t="shared" si="3"/>
        <v>1620287.25</v>
      </c>
      <c r="C39" s="193">
        <f t="shared" si="2"/>
        <v>-89788.83503758334</v>
      </c>
      <c r="D39" s="193">
        <f t="shared" si="0"/>
        <v>1530498.4149624167</v>
      </c>
      <c r="F39">
        <f>+-C42+C30</f>
        <v>41136.48552383334</v>
      </c>
    </row>
    <row r="40" spans="1:6" hidden="1">
      <c r="A40" s="192">
        <v>42278</v>
      </c>
      <c r="B40" s="193">
        <f t="shared" si="3"/>
        <v>1620287.25</v>
      </c>
      <c r="C40" s="193">
        <f t="shared" si="2"/>
        <v>-93218.44305008334</v>
      </c>
      <c r="D40" s="193">
        <f t="shared" si="0"/>
        <v>1527068.8069499168</v>
      </c>
    </row>
    <row r="41" spans="1:6" hidden="1">
      <c r="A41" s="192">
        <v>42309</v>
      </c>
      <c r="B41" s="193">
        <f t="shared" si="3"/>
        <v>1620287.25</v>
      </c>
      <c r="C41" s="193">
        <f t="shared" si="2"/>
        <v>-96648.051062583341</v>
      </c>
      <c r="D41" s="193">
        <f t="shared" si="0"/>
        <v>1523639.1989374165</v>
      </c>
    </row>
    <row r="42" spans="1:6">
      <c r="A42" s="192">
        <v>42339</v>
      </c>
      <c r="B42" s="193">
        <v>1611400.34</v>
      </c>
      <c r="C42" s="193">
        <f t="shared" si="2"/>
        <v>-100058.84844891667</v>
      </c>
      <c r="D42" s="193">
        <f t="shared" si="0"/>
        <v>1511341.4915510835</v>
      </c>
    </row>
    <row r="43" spans="1:6">
      <c r="A43" s="192">
        <v>42370</v>
      </c>
      <c r="B43" s="193">
        <f t="shared" si="3"/>
        <v>1611400.34</v>
      </c>
      <c r="C43" s="193">
        <f t="shared" si="2"/>
        <v>-103469.64583525</v>
      </c>
      <c r="D43" s="193">
        <f t="shared" si="0"/>
        <v>1507930.6941647502</v>
      </c>
    </row>
    <row r="44" spans="1:6">
      <c r="A44" s="192">
        <v>42401</v>
      </c>
      <c r="B44" s="193">
        <f t="shared" si="3"/>
        <v>1611400.34</v>
      </c>
      <c r="C44" s="193">
        <f t="shared" si="2"/>
        <v>-106880.44322158334</v>
      </c>
      <c r="D44" s="193">
        <f t="shared" si="0"/>
        <v>1504519.8967784168</v>
      </c>
    </row>
    <row r="45" spans="1:6">
      <c r="A45" s="192">
        <v>42430</v>
      </c>
      <c r="B45" s="193">
        <f t="shared" si="3"/>
        <v>1611400.34</v>
      </c>
      <c r="C45" s="193">
        <f t="shared" si="2"/>
        <v>-110291.24060791667</v>
      </c>
      <c r="D45" s="193">
        <f t="shared" si="0"/>
        <v>1501109.0993920835</v>
      </c>
      <c r="F45" t="s">
        <v>190</v>
      </c>
    </row>
    <row r="46" spans="1:6">
      <c r="A46" s="192">
        <v>42461</v>
      </c>
      <c r="B46" s="193">
        <f t="shared" si="3"/>
        <v>1611400.34</v>
      </c>
      <c r="C46" s="193">
        <f t="shared" si="2"/>
        <v>-113702.03799425</v>
      </c>
      <c r="D46" s="193">
        <f t="shared" si="0"/>
        <v>1497698.3020057501</v>
      </c>
      <c r="F46">
        <f>AVERAGE(B42:B54)</f>
        <v>1611400.34</v>
      </c>
    </row>
    <row r="47" spans="1:6">
      <c r="A47" s="192">
        <v>42491</v>
      </c>
      <c r="B47" s="193">
        <f t="shared" si="3"/>
        <v>1611400.34</v>
      </c>
      <c r="C47" s="193">
        <f t="shared" si="2"/>
        <v>-117112.83538058333</v>
      </c>
      <c r="D47" s="193">
        <f t="shared" si="0"/>
        <v>1494287.5046194168</v>
      </c>
      <c r="F47" t="s">
        <v>191</v>
      </c>
    </row>
    <row r="48" spans="1:6">
      <c r="A48" s="192">
        <v>42522</v>
      </c>
      <c r="B48" s="193">
        <f t="shared" si="3"/>
        <v>1611400.34</v>
      </c>
      <c r="C48" s="193">
        <f t="shared" si="2"/>
        <v>-120523.63276691666</v>
      </c>
      <c r="D48" s="193">
        <f t="shared" si="0"/>
        <v>1490876.7072330834</v>
      </c>
      <c r="F48">
        <f>AVERAGE(D42:D54)</f>
        <v>1490876.707233083</v>
      </c>
    </row>
    <row r="49" spans="1:6">
      <c r="A49" s="192">
        <v>42552</v>
      </c>
      <c r="B49" s="193">
        <f t="shared" si="3"/>
        <v>1611400.34</v>
      </c>
      <c r="C49" s="193">
        <f t="shared" si="2"/>
        <v>-123934.43015325</v>
      </c>
      <c r="D49" s="193">
        <f t="shared" si="0"/>
        <v>1487465.9098467501</v>
      </c>
    </row>
    <row r="50" spans="1:6">
      <c r="A50" s="192">
        <v>42583</v>
      </c>
      <c r="B50" s="193">
        <f t="shared" si="3"/>
        <v>1611400.34</v>
      </c>
      <c r="C50" s="193">
        <f t="shared" si="2"/>
        <v>-127345.22753958333</v>
      </c>
      <c r="D50" s="193">
        <f t="shared" si="0"/>
        <v>1484055.1124604167</v>
      </c>
      <c r="F50" t="s">
        <v>192</v>
      </c>
    </row>
    <row r="51" spans="1:6">
      <c r="A51" s="192">
        <v>42614</v>
      </c>
      <c r="B51" s="193">
        <f t="shared" si="3"/>
        <v>1611400.34</v>
      </c>
      <c r="C51" s="193">
        <f t="shared" si="2"/>
        <v>-130756.02492591666</v>
      </c>
      <c r="D51" s="193">
        <f t="shared" si="0"/>
        <v>1480644.3150740834</v>
      </c>
      <c r="F51">
        <f>+-C54+C42</f>
        <v>40929.568636000025</v>
      </c>
    </row>
    <row r="52" spans="1:6">
      <c r="A52" s="192">
        <v>42644</v>
      </c>
      <c r="B52" s="193">
        <f t="shared" si="3"/>
        <v>1611400.34</v>
      </c>
      <c r="C52" s="193">
        <f t="shared" si="2"/>
        <v>-134166.82231225001</v>
      </c>
      <c r="D52" s="193">
        <f t="shared" si="0"/>
        <v>1477233.51768775</v>
      </c>
    </row>
    <row r="53" spans="1:6">
      <c r="A53" s="192">
        <v>42675</v>
      </c>
      <c r="B53" s="193">
        <f t="shared" si="3"/>
        <v>1611400.34</v>
      </c>
      <c r="C53" s="193">
        <f t="shared" si="2"/>
        <v>-137577.61969858335</v>
      </c>
      <c r="D53" s="193">
        <f t="shared" si="0"/>
        <v>1473822.7203014167</v>
      </c>
    </row>
    <row r="54" spans="1:6">
      <c r="A54" s="192">
        <v>42705</v>
      </c>
      <c r="B54" s="193">
        <f t="shared" si="3"/>
        <v>1611400.34</v>
      </c>
      <c r="C54" s="193">
        <f t="shared" si="2"/>
        <v>-140988.4170849167</v>
      </c>
      <c r="D54" s="193">
        <f t="shared" si="0"/>
        <v>1470411.9229150834</v>
      </c>
    </row>
    <row r="55" spans="1:6">
      <c r="A55" s="192">
        <v>42736</v>
      </c>
      <c r="B55" s="193">
        <f t="shared" si="3"/>
        <v>1611400.34</v>
      </c>
      <c r="C55" s="193">
        <f t="shared" si="2"/>
        <v>-144399.21447125004</v>
      </c>
      <c r="D55" s="193">
        <f t="shared" si="0"/>
        <v>1467001.12552875</v>
      </c>
    </row>
    <row r="56" spans="1:6">
      <c r="A56" s="192">
        <v>42767</v>
      </c>
      <c r="B56" s="193">
        <f t="shared" si="3"/>
        <v>1611400.34</v>
      </c>
      <c r="C56" s="193">
        <f t="shared" si="2"/>
        <v>-147810.01185758339</v>
      </c>
      <c r="D56" s="193">
        <f t="shared" si="0"/>
        <v>1463590.3281424167</v>
      </c>
    </row>
    <row r="57" spans="1:6">
      <c r="A57" s="192">
        <v>42795</v>
      </c>
      <c r="B57" s="193">
        <f t="shared" si="3"/>
        <v>1611400.34</v>
      </c>
      <c r="C57" s="193">
        <f t="shared" si="2"/>
        <v>-151220.80924391674</v>
      </c>
      <c r="D57" s="193">
        <f t="shared" si="0"/>
        <v>1460179.5307560833</v>
      </c>
      <c r="F57" t="s">
        <v>193</v>
      </c>
    </row>
    <row r="58" spans="1:6">
      <c r="A58" s="192">
        <v>42826</v>
      </c>
      <c r="B58" s="193">
        <f t="shared" si="3"/>
        <v>1611400.34</v>
      </c>
      <c r="C58" s="193">
        <f t="shared" si="2"/>
        <v>-154631.60663025008</v>
      </c>
      <c r="D58" s="193">
        <f t="shared" si="0"/>
        <v>1456768.73336975</v>
      </c>
      <c r="F58">
        <f>AVERAGE(B54:B66)</f>
        <v>1611400.34</v>
      </c>
    </row>
    <row r="59" spans="1:6">
      <c r="A59" s="192">
        <v>42856</v>
      </c>
      <c r="B59" s="193">
        <f t="shared" si="3"/>
        <v>1611400.34</v>
      </c>
      <c r="C59" s="193">
        <f t="shared" si="2"/>
        <v>-158042.40401658343</v>
      </c>
      <c r="D59" s="193">
        <f t="shared" si="0"/>
        <v>1453357.9359834166</v>
      </c>
      <c r="F59" t="s">
        <v>194</v>
      </c>
    </row>
    <row r="60" spans="1:6">
      <c r="A60" s="192">
        <v>42887</v>
      </c>
      <c r="B60" s="193">
        <f t="shared" si="3"/>
        <v>1611400.34</v>
      </c>
      <c r="C60" s="193">
        <f t="shared" si="2"/>
        <v>-161453.20140291678</v>
      </c>
      <c r="D60" s="193">
        <f t="shared" si="0"/>
        <v>1449947.1385970833</v>
      </c>
      <c r="F60">
        <f>AVERAGE(D54:D66)</f>
        <v>1449947.1385970828</v>
      </c>
    </row>
    <row r="61" spans="1:6">
      <c r="A61" s="192">
        <v>42917</v>
      </c>
      <c r="B61" s="193">
        <f t="shared" si="3"/>
        <v>1611400.34</v>
      </c>
      <c r="C61" s="193">
        <f t="shared" si="2"/>
        <v>-164863.99878925012</v>
      </c>
      <c r="D61" s="193">
        <f t="shared" si="0"/>
        <v>1446536.3412107499</v>
      </c>
    </row>
    <row r="62" spans="1:6">
      <c r="A62" s="192">
        <v>42948</v>
      </c>
      <c r="B62" s="193">
        <f t="shared" si="3"/>
        <v>1611400.34</v>
      </c>
      <c r="C62" s="193">
        <f t="shared" si="2"/>
        <v>-168274.79617558347</v>
      </c>
      <c r="D62" s="193">
        <f t="shared" si="0"/>
        <v>1443125.5438244166</v>
      </c>
      <c r="F62" t="s">
        <v>195</v>
      </c>
    </row>
    <row r="63" spans="1:6">
      <c r="A63" s="192">
        <v>42979</v>
      </c>
      <c r="B63" s="193">
        <f t="shared" si="3"/>
        <v>1611400.34</v>
      </c>
      <c r="C63" s="193">
        <f t="shared" si="2"/>
        <v>-171685.59356191682</v>
      </c>
      <c r="D63" s="193">
        <f t="shared" si="0"/>
        <v>1439714.7464380832</v>
      </c>
      <c r="F63">
        <f>+-C66+C54</f>
        <v>40929.568636000156</v>
      </c>
    </row>
    <row r="64" spans="1:6">
      <c r="A64" s="192">
        <v>43009</v>
      </c>
      <c r="B64" s="193">
        <f t="shared" si="3"/>
        <v>1611400.34</v>
      </c>
      <c r="C64" s="193">
        <f t="shared" si="2"/>
        <v>-175096.39094825016</v>
      </c>
      <c r="D64" s="193">
        <f t="shared" si="0"/>
        <v>1436303.9490517499</v>
      </c>
    </row>
    <row r="65" spans="1:6">
      <c r="A65" s="192">
        <v>43040</v>
      </c>
      <c r="B65" s="193">
        <f t="shared" si="3"/>
        <v>1611400.34</v>
      </c>
      <c r="C65" s="193">
        <f t="shared" si="2"/>
        <v>-178507.18833458351</v>
      </c>
      <c r="D65" s="193">
        <f t="shared" si="0"/>
        <v>1432893.1516654165</v>
      </c>
    </row>
    <row r="66" spans="1:6">
      <c r="A66" s="192">
        <v>43070</v>
      </c>
      <c r="B66" s="193">
        <f t="shared" si="3"/>
        <v>1611400.34</v>
      </c>
      <c r="C66" s="193">
        <f t="shared" si="2"/>
        <v>-181917.98572091685</v>
      </c>
      <c r="D66" s="193">
        <f t="shared" si="0"/>
        <v>1429482.3542790832</v>
      </c>
    </row>
    <row r="67" spans="1:6">
      <c r="A67" s="192">
        <v>43101</v>
      </c>
      <c r="B67" s="193">
        <f t="shared" si="3"/>
        <v>1611400.34</v>
      </c>
      <c r="C67" s="193">
        <f t="shared" si="2"/>
        <v>-185328.7831072502</v>
      </c>
      <c r="D67" s="193">
        <f t="shared" si="0"/>
        <v>1426071.5568927499</v>
      </c>
    </row>
    <row r="68" spans="1:6">
      <c r="A68" s="192">
        <v>43132</v>
      </c>
      <c r="B68" s="193">
        <f t="shared" si="3"/>
        <v>1611400.34</v>
      </c>
      <c r="C68" s="193">
        <f t="shared" si="2"/>
        <v>-188739.58049358355</v>
      </c>
      <c r="D68" s="193">
        <f t="shared" si="0"/>
        <v>1422660.7595064165</v>
      </c>
    </row>
    <row r="69" spans="1:6">
      <c r="A69" s="192">
        <v>43160</v>
      </c>
      <c r="B69" s="193">
        <f t="shared" si="3"/>
        <v>1611400.34</v>
      </c>
      <c r="C69" s="193">
        <f t="shared" si="2"/>
        <v>-192150.37787991689</v>
      </c>
      <c r="D69" s="193">
        <f t="shared" si="0"/>
        <v>1419249.9621200832</v>
      </c>
      <c r="F69" t="s">
        <v>196</v>
      </c>
    </row>
    <row r="70" spans="1:6">
      <c r="A70" s="192">
        <v>43191</v>
      </c>
      <c r="B70" s="193">
        <f t="shared" si="3"/>
        <v>1611400.34</v>
      </c>
      <c r="C70" s="193">
        <f t="shared" si="2"/>
        <v>-195561.17526625024</v>
      </c>
      <c r="D70" s="193">
        <f t="shared" ref="D70:D102" si="4">+B70+C70</f>
        <v>1415839.1647337498</v>
      </c>
      <c r="F70">
        <f>AVERAGE(B66:B78)</f>
        <v>1611400.34</v>
      </c>
    </row>
    <row r="71" spans="1:6">
      <c r="A71" s="192">
        <v>43221</v>
      </c>
      <c r="B71" s="193">
        <f t="shared" si="3"/>
        <v>1611400.34</v>
      </c>
      <c r="C71" s="193">
        <f t="shared" ref="C71:C102" si="5">+C70-$D$3/12*B71</f>
        <v>-198971.97265258359</v>
      </c>
      <c r="D71" s="193">
        <f t="shared" si="4"/>
        <v>1412428.3673474165</v>
      </c>
      <c r="F71" t="s">
        <v>197</v>
      </c>
    </row>
    <row r="72" spans="1:6">
      <c r="A72" s="192">
        <v>43252</v>
      </c>
      <c r="B72" s="193">
        <f t="shared" si="3"/>
        <v>1611400.34</v>
      </c>
      <c r="C72" s="193">
        <f t="shared" si="5"/>
        <v>-202382.77003891693</v>
      </c>
      <c r="D72" s="193">
        <f t="shared" si="4"/>
        <v>1409017.5699610831</v>
      </c>
      <c r="F72">
        <f>AVERAGE(D66:D78)</f>
        <v>1409017.5699610827</v>
      </c>
    </row>
    <row r="73" spans="1:6">
      <c r="A73" s="192">
        <v>43282</v>
      </c>
      <c r="B73" s="193">
        <f t="shared" si="3"/>
        <v>1611400.34</v>
      </c>
      <c r="C73" s="193">
        <f t="shared" si="5"/>
        <v>-205793.56742525028</v>
      </c>
      <c r="D73" s="193">
        <f t="shared" si="4"/>
        <v>1405606.7725747498</v>
      </c>
    </row>
    <row r="74" spans="1:6">
      <c r="A74" s="192">
        <v>43313</v>
      </c>
      <c r="B74" s="193">
        <f t="shared" si="3"/>
        <v>1611400.34</v>
      </c>
      <c r="C74" s="193">
        <f t="shared" si="5"/>
        <v>-209204.36481158363</v>
      </c>
      <c r="D74" s="193">
        <f t="shared" si="4"/>
        <v>1402195.9751884164</v>
      </c>
      <c r="F74" t="s">
        <v>198</v>
      </c>
    </row>
    <row r="75" spans="1:6">
      <c r="A75" s="192">
        <v>43344</v>
      </c>
      <c r="B75" s="193">
        <f t="shared" si="3"/>
        <v>1611400.34</v>
      </c>
      <c r="C75" s="193">
        <f t="shared" si="5"/>
        <v>-212615.16219791697</v>
      </c>
      <c r="D75" s="193">
        <f t="shared" si="4"/>
        <v>1398785.1778020831</v>
      </c>
      <c r="F75">
        <f>+-C78+C66</f>
        <v>40929.568636000156</v>
      </c>
    </row>
    <row r="76" spans="1:6">
      <c r="A76" s="192">
        <v>43374</v>
      </c>
      <c r="B76" s="193">
        <f t="shared" si="3"/>
        <v>1611400.34</v>
      </c>
      <c r="C76" s="193">
        <f t="shared" si="5"/>
        <v>-216025.95958425032</v>
      </c>
      <c r="D76" s="193">
        <f t="shared" si="4"/>
        <v>1395374.3804157497</v>
      </c>
    </row>
    <row r="77" spans="1:6">
      <c r="A77" s="192">
        <v>43405</v>
      </c>
      <c r="B77" s="193">
        <f t="shared" si="3"/>
        <v>1611400.34</v>
      </c>
      <c r="C77" s="193">
        <f t="shared" si="5"/>
        <v>-219436.75697058366</v>
      </c>
      <c r="D77" s="193">
        <f t="shared" si="4"/>
        <v>1391963.5830294164</v>
      </c>
    </row>
    <row r="78" spans="1:6">
      <c r="A78" s="192">
        <v>43435</v>
      </c>
      <c r="B78" s="193">
        <f t="shared" si="3"/>
        <v>1611400.34</v>
      </c>
      <c r="C78" s="193">
        <f t="shared" si="5"/>
        <v>-222847.55435691701</v>
      </c>
      <c r="D78" s="193">
        <f t="shared" si="4"/>
        <v>1388552.785643083</v>
      </c>
    </row>
    <row r="79" spans="1:6">
      <c r="A79" s="192">
        <v>43466</v>
      </c>
      <c r="B79" s="193">
        <f t="shared" si="3"/>
        <v>1611400.34</v>
      </c>
      <c r="C79" s="193">
        <f t="shared" si="5"/>
        <v>-226258.35174325036</v>
      </c>
      <c r="D79" s="193">
        <f t="shared" si="4"/>
        <v>1385141.9882567497</v>
      </c>
    </row>
    <row r="80" spans="1:6">
      <c r="A80" s="192">
        <v>43497</v>
      </c>
      <c r="B80" s="193">
        <f t="shared" si="3"/>
        <v>1611400.34</v>
      </c>
      <c r="C80" s="193">
        <f t="shared" si="5"/>
        <v>-229669.1491295837</v>
      </c>
      <c r="D80" s="193">
        <f t="shared" si="4"/>
        <v>1381731.1908704164</v>
      </c>
    </row>
    <row r="81" spans="1:6">
      <c r="A81" s="192">
        <v>43525</v>
      </c>
      <c r="B81" s="193">
        <f t="shared" si="3"/>
        <v>1611400.34</v>
      </c>
      <c r="C81" s="193">
        <f t="shared" si="5"/>
        <v>-233079.94651591705</v>
      </c>
      <c r="D81" s="193">
        <f t="shared" si="4"/>
        <v>1378320.393484083</v>
      </c>
      <c r="F81" t="s">
        <v>199</v>
      </c>
    </row>
    <row r="82" spans="1:6">
      <c r="A82" s="192">
        <v>43556</v>
      </c>
      <c r="B82" s="193">
        <f t="shared" si="3"/>
        <v>1611400.34</v>
      </c>
      <c r="C82" s="193">
        <f t="shared" si="5"/>
        <v>-236490.7439022504</v>
      </c>
      <c r="D82" s="193">
        <f t="shared" si="4"/>
        <v>1374909.5960977497</v>
      </c>
      <c r="F82">
        <f>AVERAGE(B78:B90)</f>
        <v>1611400.34</v>
      </c>
    </row>
    <row r="83" spans="1:6">
      <c r="A83" s="192">
        <v>43586</v>
      </c>
      <c r="B83" s="193">
        <f t="shared" si="3"/>
        <v>1611400.34</v>
      </c>
      <c r="C83" s="193">
        <f t="shared" si="5"/>
        <v>-239901.54128858374</v>
      </c>
      <c r="D83" s="193">
        <f t="shared" si="4"/>
        <v>1371498.7987114163</v>
      </c>
      <c r="F83" t="s">
        <v>200</v>
      </c>
    </row>
    <row r="84" spans="1:6">
      <c r="A84" s="192">
        <v>43617</v>
      </c>
      <c r="B84" s="193">
        <f t="shared" si="3"/>
        <v>1611400.34</v>
      </c>
      <c r="C84" s="193">
        <f t="shared" si="5"/>
        <v>-243312.33867491709</v>
      </c>
      <c r="D84" s="193">
        <f t="shared" si="4"/>
        <v>1368088.001325083</v>
      </c>
      <c r="F84">
        <f>AVERAGE(D78:D90)</f>
        <v>1368088.0013250825</v>
      </c>
    </row>
    <row r="85" spans="1:6">
      <c r="A85" s="192">
        <v>43647</v>
      </c>
      <c r="B85" s="193">
        <f t="shared" si="3"/>
        <v>1611400.34</v>
      </c>
      <c r="C85" s="193">
        <f t="shared" si="5"/>
        <v>-246723.13606125044</v>
      </c>
      <c r="D85" s="193">
        <f t="shared" si="4"/>
        <v>1364677.2039387496</v>
      </c>
    </row>
    <row r="86" spans="1:6">
      <c r="A86" s="192">
        <v>43678</v>
      </c>
      <c r="B86" s="193">
        <f t="shared" si="3"/>
        <v>1611400.34</v>
      </c>
      <c r="C86" s="193">
        <f t="shared" si="5"/>
        <v>-250133.93344758378</v>
      </c>
      <c r="D86" s="193">
        <f t="shared" si="4"/>
        <v>1361266.4065524163</v>
      </c>
      <c r="F86" t="s">
        <v>201</v>
      </c>
    </row>
    <row r="87" spans="1:6">
      <c r="A87" s="192">
        <v>43709</v>
      </c>
      <c r="B87" s="193">
        <f t="shared" si="3"/>
        <v>1611400.34</v>
      </c>
      <c r="C87" s="193">
        <f t="shared" si="5"/>
        <v>-253544.73083391713</v>
      </c>
      <c r="D87" s="193">
        <f t="shared" si="4"/>
        <v>1357855.6091660829</v>
      </c>
      <c r="F87">
        <f>+-C90+C78</f>
        <v>40929.568636000127</v>
      </c>
    </row>
    <row r="88" spans="1:6">
      <c r="A88" s="192">
        <v>43739</v>
      </c>
      <c r="B88" s="193">
        <f t="shared" si="3"/>
        <v>1611400.34</v>
      </c>
      <c r="C88" s="193">
        <f t="shared" si="5"/>
        <v>-256955.52822025047</v>
      </c>
      <c r="D88" s="193">
        <f t="shared" si="4"/>
        <v>1354444.8117797496</v>
      </c>
    </row>
    <row r="89" spans="1:6">
      <c r="A89" s="192">
        <v>43770</v>
      </c>
      <c r="B89" s="193">
        <f t="shared" si="3"/>
        <v>1611400.34</v>
      </c>
      <c r="C89" s="193">
        <f t="shared" si="5"/>
        <v>-260366.32560658382</v>
      </c>
      <c r="D89" s="193">
        <f t="shared" si="4"/>
        <v>1351034.0143934162</v>
      </c>
    </row>
    <row r="90" spans="1:6">
      <c r="A90" s="192">
        <v>43800</v>
      </c>
      <c r="B90" s="193">
        <f t="shared" si="3"/>
        <v>1611400.34</v>
      </c>
      <c r="C90" s="193">
        <f t="shared" si="5"/>
        <v>-263777.12299291714</v>
      </c>
      <c r="D90" s="193">
        <f t="shared" si="4"/>
        <v>1347623.2170070829</v>
      </c>
    </row>
    <row r="91" spans="1:6">
      <c r="A91" s="192">
        <v>43831</v>
      </c>
      <c r="B91" s="193">
        <f t="shared" si="3"/>
        <v>1611400.34</v>
      </c>
      <c r="C91" s="193">
        <f t="shared" si="5"/>
        <v>-267187.92037925048</v>
      </c>
      <c r="D91" s="193">
        <f t="shared" si="4"/>
        <v>1344212.4196207495</v>
      </c>
    </row>
    <row r="92" spans="1:6">
      <c r="A92" s="192">
        <v>43862</v>
      </c>
      <c r="B92" s="193">
        <f t="shared" si="3"/>
        <v>1611400.34</v>
      </c>
      <c r="C92" s="193">
        <f t="shared" si="5"/>
        <v>-270598.71776558383</v>
      </c>
      <c r="D92" s="193">
        <f t="shared" si="4"/>
        <v>1340801.6222344162</v>
      </c>
    </row>
    <row r="93" spans="1:6">
      <c r="A93" s="192">
        <v>43891</v>
      </c>
      <c r="B93" s="193">
        <f t="shared" si="3"/>
        <v>1611400.34</v>
      </c>
      <c r="C93" s="193">
        <f t="shared" si="5"/>
        <v>-274009.51515191718</v>
      </c>
      <c r="D93" s="193">
        <f t="shared" si="4"/>
        <v>1337390.8248480828</v>
      </c>
      <c r="F93" t="s">
        <v>202</v>
      </c>
    </row>
    <row r="94" spans="1:6">
      <c r="A94" s="192">
        <v>43922</v>
      </c>
      <c r="B94" s="193">
        <f t="shared" si="3"/>
        <v>1611400.34</v>
      </c>
      <c r="C94" s="193">
        <f t="shared" si="5"/>
        <v>-277420.31253825052</v>
      </c>
      <c r="D94" s="193">
        <f t="shared" si="4"/>
        <v>1333980.0274617495</v>
      </c>
      <c r="F94">
        <f>AVERAGE(B90:B102)</f>
        <v>1611400.34</v>
      </c>
    </row>
    <row r="95" spans="1:6">
      <c r="A95" s="192">
        <v>43952</v>
      </c>
      <c r="B95" s="193">
        <f t="shared" ref="B95:B102" si="6">+B94</f>
        <v>1611400.34</v>
      </c>
      <c r="C95" s="193">
        <f t="shared" si="5"/>
        <v>-280831.10992458387</v>
      </c>
      <c r="D95" s="193">
        <f t="shared" si="4"/>
        <v>1330569.2300754162</v>
      </c>
      <c r="F95" t="s">
        <v>203</v>
      </c>
    </row>
    <row r="96" spans="1:6">
      <c r="A96" s="192">
        <v>43983</v>
      </c>
      <c r="B96" s="193">
        <f t="shared" si="6"/>
        <v>1611400.34</v>
      </c>
      <c r="C96" s="193">
        <f t="shared" si="5"/>
        <v>-284241.90731091722</v>
      </c>
      <c r="D96" s="193">
        <f t="shared" si="4"/>
        <v>1327158.4326890828</v>
      </c>
      <c r="F96">
        <f>AVERAGE(D90:D102)</f>
        <v>1327158.4326890823</v>
      </c>
    </row>
    <row r="97" spans="1:6">
      <c r="A97" s="192">
        <v>44013</v>
      </c>
      <c r="B97" s="193">
        <f t="shared" si="6"/>
        <v>1611400.34</v>
      </c>
      <c r="C97" s="193">
        <f t="shared" si="5"/>
        <v>-287652.70469725056</v>
      </c>
      <c r="D97" s="193">
        <f t="shared" si="4"/>
        <v>1323747.6353027495</v>
      </c>
    </row>
    <row r="98" spans="1:6">
      <c r="A98" s="192">
        <v>44044</v>
      </c>
      <c r="B98" s="193">
        <f t="shared" si="6"/>
        <v>1611400.34</v>
      </c>
      <c r="C98" s="193">
        <f t="shared" si="5"/>
        <v>-291063.50208358391</v>
      </c>
      <c r="D98" s="193">
        <f t="shared" si="4"/>
        <v>1320336.8379164161</v>
      </c>
      <c r="F98" t="s">
        <v>204</v>
      </c>
    </row>
    <row r="99" spans="1:6">
      <c r="A99" s="192">
        <v>44075</v>
      </c>
      <c r="B99" s="193">
        <f t="shared" si="6"/>
        <v>1611400.34</v>
      </c>
      <c r="C99" s="193">
        <f t="shared" si="5"/>
        <v>-294474.29946991726</v>
      </c>
      <c r="D99" s="193">
        <f t="shared" si="4"/>
        <v>1316926.0405300828</v>
      </c>
      <c r="F99">
        <f>+-C102+C90</f>
        <v>40929.568636000156</v>
      </c>
    </row>
    <row r="100" spans="1:6">
      <c r="A100" s="192">
        <v>44105</v>
      </c>
      <c r="B100" s="193">
        <f t="shared" si="6"/>
        <v>1611400.34</v>
      </c>
      <c r="C100" s="193">
        <f t="shared" si="5"/>
        <v>-297885.0968562506</v>
      </c>
      <c r="D100" s="193">
        <f t="shared" si="4"/>
        <v>1313515.2431437494</v>
      </c>
    </row>
    <row r="101" spans="1:6">
      <c r="A101" s="192">
        <v>44136</v>
      </c>
      <c r="B101" s="193">
        <f t="shared" si="6"/>
        <v>1611400.34</v>
      </c>
      <c r="C101" s="193">
        <f t="shared" si="5"/>
        <v>-301295.89424258395</v>
      </c>
      <c r="D101" s="193">
        <f t="shared" si="4"/>
        <v>1310104.4457574161</v>
      </c>
    </row>
    <row r="102" spans="1:6">
      <c r="A102" s="192">
        <v>44166</v>
      </c>
      <c r="B102" s="193">
        <f t="shared" si="6"/>
        <v>1611400.34</v>
      </c>
      <c r="C102" s="193">
        <f t="shared" si="5"/>
        <v>-304706.6916289173</v>
      </c>
      <c r="D102" s="193">
        <f t="shared" si="4"/>
        <v>1306693.6483710827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"/>
  <sheetViews>
    <sheetView zoomScaleNormal="100" workbookViewId="0">
      <selection activeCell="C61" sqref="C61"/>
    </sheetView>
  </sheetViews>
  <sheetFormatPr defaultColWidth="7.109375" defaultRowHeight="12.75"/>
  <cols>
    <col min="1" max="1" width="16.5546875" style="94" customWidth="1"/>
    <col min="2" max="2" width="25.5546875" style="94" customWidth="1"/>
    <col min="3" max="9" width="12.77734375" style="94" customWidth="1"/>
    <col min="10" max="10" width="1.77734375" style="94" customWidth="1"/>
    <col min="11" max="11" width="10.44140625" style="94" bestFit="1" customWidth="1"/>
    <col min="12" max="16384" width="7.109375" style="94"/>
  </cols>
  <sheetData>
    <row r="1" spans="1:9" s="92" customFormat="1" ht="18">
      <c r="A1" s="186" t="s">
        <v>103</v>
      </c>
    </row>
    <row r="2" spans="1:9">
      <c r="A2" s="93"/>
    </row>
    <row r="3" spans="1:9">
      <c r="A3" s="95" t="s">
        <v>104</v>
      </c>
      <c r="B3" s="140">
        <v>2018</v>
      </c>
      <c r="C3" s="96"/>
      <c r="D3" s="96"/>
      <c r="F3" s="96"/>
    </row>
    <row r="4" spans="1:9">
      <c r="A4" s="93"/>
      <c r="B4" s="96"/>
      <c r="C4" s="96"/>
      <c r="D4" s="96"/>
      <c r="F4" s="97" t="s">
        <v>105</v>
      </c>
      <c r="G4" s="98"/>
      <c r="H4" s="98"/>
      <c r="I4" s="98"/>
    </row>
    <row r="5" spans="1:9">
      <c r="A5" s="95" t="s">
        <v>106</v>
      </c>
      <c r="B5" s="99" t="s">
        <v>107</v>
      </c>
      <c r="C5" s="96"/>
      <c r="D5" s="96"/>
      <c r="F5" s="97" t="s">
        <v>108</v>
      </c>
      <c r="G5" s="97" t="s">
        <v>109</v>
      </c>
      <c r="H5" s="97" t="s">
        <v>109</v>
      </c>
      <c r="I5" s="97"/>
    </row>
    <row r="6" spans="1:9">
      <c r="A6" s="93"/>
      <c r="B6" s="96"/>
      <c r="C6" s="96"/>
      <c r="D6" s="96"/>
      <c r="F6" s="97" t="s">
        <v>110</v>
      </c>
      <c r="G6" s="97" t="s">
        <v>2</v>
      </c>
      <c r="H6" s="97" t="s">
        <v>179</v>
      </c>
      <c r="I6" s="97"/>
    </row>
    <row r="7" spans="1:9">
      <c r="A7" s="100"/>
      <c r="B7" s="101" t="s">
        <v>112</v>
      </c>
      <c r="C7" s="102">
        <v>1004</v>
      </c>
      <c r="D7" s="102">
        <v>1259</v>
      </c>
      <c r="E7" s="102">
        <v>1970</v>
      </c>
      <c r="F7" s="102">
        <v>1257</v>
      </c>
      <c r="G7" s="102">
        <v>1257</v>
      </c>
      <c r="H7" s="102">
        <v>1257</v>
      </c>
      <c r="I7" s="102">
        <v>3212</v>
      </c>
    </row>
    <row r="8" spans="1:9">
      <c r="A8" s="100"/>
      <c r="B8" s="101" t="s">
        <v>113</v>
      </c>
      <c r="C8" s="103" t="s">
        <v>107</v>
      </c>
      <c r="D8" s="103" t="s">
        <v>107</v>
      </c>
      <c r="E8" s="103" t="s">
        <v>107</v>
      </c>
      <c r="F8" s="103" t="s">
        <v>107</v>
      </c>
      <c r="G8" s="103" t="s">
        <v>107</v>
      </c>
      <c r="H8" s="103" t="s">
        <v>107</v>
      </c>
      <c r="I8" s="103" t="s">
        <v>107</v>
      </c>
    </row>
    <row r="9" spans="1:9" ht="15" customHeight="1">
      <c r="A9" s="100"/>
      <c r="B9" s="101" t="s">
        <v>114</v>
      </c>
      <c r="C9" s="103" t="s">
        <v>111</v>
      </c>
      <c r="D9" s="103" t="s">
        <v>111</v>
      </c>
      <c r="E9" s="103" t="s">
        <v>111</v>
      </c>
      <c r="F9" s="103" t="s">
        <v>111</v>
      </c>
      <c r="G9" s="103" t="s">
        <v>111</v>
      </c>
      <c r="H9" s="103" t="s">
        <v>111</v>
      </c>
      <c r="I9" s="103" t="s">
        <v>111</v>
      </c>
    </row>
    <row r="10" spans="1:9">
      <c r="A10" s="104" t="s">
        <v>115</v>
      </c>
      <c r="B10" s="105" t="str">
        <f xml:space="preserve"> "December " &amp; B3-1</f>
        <v>December 2017</v>
      </c>
      <c r="C10" s="171">
        <v>25061496</v>
      </c>
      <c r="D10" s="156">
        <v>15998866</v>
      </c>
      <c r="E10" s="171">
        <v>7750909.1299999999</v>
      </c>
      <c r="F10" s="143">
        <v>53196876.689999998</v>
      </c>
      <c r="G10" s="171">
        <f>+'Brown Reid Depr'!B90</f>
        <v>53967993.670000002</v>
      </c>
      <c r="H10" s="201">
        <f>+'Brown Reid DFR Depr'!B66</f>
        <v>112793.54</v>
      </c>
      <c r="I10" s="204">
        <f>+'Wheatland-Breed'!B54</f>
        <v>1611400.34</v>
      </c>
    </row>
    <row r="11" spans="1:9">
      <c r="A11" s="106" t="s">
        <v>116</v>
      </c>
      <c r="B11" s="107" t="str">
        <f xml:space="preserve"> "January " &amp; B3</f>
        <v>January 2018</v>
      </c>
      <c r="C11" s="172">
        <v>25061496</v>
      </c>
      <c r="D11" s="157">
        <v>15998866</v>
      </c>
      <c r="E11" s="172">
        <v>7750909.1299999999</v>
      </c>
      <c r="F11" s="144">
        <v>53196876.689999998</v>
      </c>
      <c r="G11" s="172">
        <f>+'Brown Reid Depr'!B91</f>
        <v>53967993.670000002</v>
      </c>
      <c r="H11" s="202">
        <f>+'Brown Reid DFR Depr'!B67</f>
        <v>112793.54</v>
      </c>
      <c r="I11" s="205">
        <f>+'Wheatland-Breed'!B55</f>
        <v>1611400.34</v>
      </c>
    </row>
    <row r="12" spans="1:9">
      <c r="A12" s="106"/>
      <c r="B12" s="108" t="s">
        <v>117</v>
      </c>
      <c r="C12" s="172">
        <v>25061496</v>
      </c>
      <c r="D12" s="157">
        <v>15998866</v>
      </c>
      <c r="E12" s="172">
        <v>7750909.1299999999</v>
      </c>
      <c r="F12" s="144">
        <v>53196876.689999998</v>
      </c>
      <c r="G12" s="172">
        <f>+'Brown Reid Depr'!B92</f>
        <v>53967993.670000002</v>
      </c>
      <c r="H12" s="202">
        <f>+'Brown Reid DFR Depr'!B68</f>
        <v>112793.54</v>
      </c>
      <c r="I12" s="205">
        <f>+'Wheatland-Breed'!B56</f>
        <v>1611400.34</v>
      </c>
    </row>
    <row r="13" spans="1:9">
      <c r="A13" s="106"/>
      <c r="B13" s="108" t="s">
        <v>118</v>
      </c>
      <c r="C13" s="172">
        <v>25061496</v>
      </c>
      <c r="D13" s="157">
        <v>15998866</v>
      </c>
      <c r="E13" s="172">
        <v>7750909.1299999999</v>
      </c>
      <c r="F13" s="144">
        <v>53196876.689999998</v>
      </c>
      <c r="G13" s="172">
        <f>+'Brown Reid Depr'!B93</f>
        <v>53967993.670000002</v>
      </c>
      <c r="H13" s="202">
        <f>+'Brown Reid DFR Depr'!B69</f>
        <v>112793.54</v>
      </c>
      <c r="I13" s="205">
        <f>+'Wheatland-Breed'!B57</f>
        <v>1611400.34</v>
      </c>
    </row>
    <row r="14" spans="1:9">
      <c r="A14" s="106"/>
      <c r="B14" s="108" t="s">
        <v>119</v>
      </c>
      <c r="C14" s="172">
        <v>25061496</v>
      </c>
      <c r="D14" s="157">
        <v>15998866</v>
      </c>
      <c r="E14" s="172">
        <v>7750909.1299999999</v>
      </c>
      <c r="F14" s="144">
        <v>53196876.689999998</v>
      </c>
      <c r="G14" s="172">
        <f>+'Brown Reid Depr'!B94</f>
        <v>53967993.670000002</v>
      </c>
      <c r="H14" s="202">
        <f>+'Brown Reid DFR Depr'!B70</f>
        <v>112793.54</v>
      </c>
      <c r="I14" s="205">
        <f>+'Wheatland-Breed'!B58</f>
        <v>1611400.34</v>
      </c>
    </row>
    <row r="15" spans="1:9">
      <c r="A15" s="106"/>
      <c r="B15" s="108" t="s">
        <v>120</v>
      </c>
      <c r="C15" s="172">
        <v>25061496</v>
      </c>
      <c r="D15" s="157">
        <v>15998866</v>
      </c>
      <c r="E15" s="172">
        <v>7750909.1299999999</v>
      </c>
      <c r="F15" s="144">
        <v>53196876.689999998</v>
      </c>
      <c r="G15" s="172">
        <f>+'Brown Reid Depr'!B95</f>
        <v>53967993.670000002</v>
      </c>
      <c r="H15" s="202">
        <f>+'Brown Reid DFR Depr'!B71</f>
        <v>112793.54</v>
      </c>
      <c r="I15" s="205">
        <f>+'Wheatland-Breed'!B59</f>
        <v>1611400.34</v>
      </c>
    </row>
    <row r="16" spans="1:9">
      <c r="A16" s="106"/>
      <c r="B16" s="108" t="s">
        <v>121</v>
      </c>
      <c r="C16" s="172">
        <v>25061496</v>
      </c>
      <c r="D16" s="157">
        <v>15998866</v>
      </c>
      <c r="E16" s="172">
        <v>7750909.1299999999</v>
      </c>
      <c r="F16" s="144">
        <v>53196876.689999998</v>
      </c>
      <c r="G16" s="172">
        <f>+'Brown Reid Depr'!B96</f>
        <v>53967993.670000002</v>
      </c>
      <c r="H16" s="202">
        <f>+'Brown Reid DFR Depr'!B72</f>
        <v>112793.54</v>
      </c>
      <c r="I16" s="205">
        <f>+'Wheatland-Breed'!B60</f>
        <v>1611400.34</v>
      </c>
    </row>
    <row r="17" spans="1:11">
      <c r="A17" s="106"/>
      <c r="B17" s="108" t="s">
        <v>122</v>
      </c>
      <c r="C17" s="172">
        <v>25061496</v>
      </c>
      <c r="D17" s="157">
        <v>15998866</v>
      </c>
      <c r="E17" s="172">
        <v>7750909.1299999999</v>
      </c>
      <c r="F17" s="144">
        <v>53196876.689999998</v>
      </c>
      <c r="G17" s="172">
        <f>+'Brown Reid Depr'!B97</f>
        <v>53967993.670000002</v>
      </c>
      <c r="H17" s="202">
        <f>+'Brown Reid DFR Depr'!B73</f>
        <v>112793.54</v>
      </c>
      <c r="I17" s="205">
        <f>+'Wheatland-Breed'!B61</f>
        <v>1611400.34</v>
      </c>
    </row>
    <row r="18" spans="1:11">
      <c r="A18" s="106"/>
      <c r="B18" s="108" t="s">
        <v>123</v>
      </c>
      <c r="C18" s="172">
        <v>25061496</v>
      </c>
      <c r="D18" s="157">
        <v>15998866</v>
      </c>
      <c r="E18" s="172">
        <v>7750909.1299999999</v>
      </c>
      <c r="F18" s="144">
        <v>53196876.689999998</v>
      </c>
      <c r="G18" s="172">
        <f>+'Brown Reid Depr'!B98</f>
        <v>53967993.670000002</v>
      </c>
      <c r="H18" s="202">
        <f>+'Brown Reid DFR Depr'!B74</f>
        <v>112793.54</v>
      </c>
      <c r="I18" s="205">
        <f>+'Wheatland-Breed'!B62</f>
        <v>1611400.34</v>
      </c>
      <c r="K18" s="222" t="s">
        <v>186</v>
      </c>
    </row>
    <row r="19" spans="1:11">
      <c r="A19" s="106"/>
      <c r="B19" s="108" t="s">
        <v>124</v>
      </c>
      <c r="C19" s="172">
        <v>25061496</v>
      </c>
      <c r="D19" s="157">
        <v>15998866</v>
      </c>
      <c r="E19" s="172">
        <v>7750909.1299999999</v>
      </c>
      <c r="F19" s="144">
        <v>53196876.689999998</v>
      </c>
      <c r="G19" s="172">
        <f>+'Brown Reid Depr'!B99</f>
        <v>53967993.670000002</v>
      </c>
      <c r="H19" s="202">
        <f>+'Brown Reid DFR Depr'!B75</f>
        <v>112793.54</v>
      </c>
      <c r="I19" s="205">
        <f>+'Wheatland-Breed'!B63</f>
        <v>1611400.34</v>
      </c>
      <c r="K19" s="222" t="s">
        <v>187</v>
      </c>
    </row>
    <row r="20" spans="1:11">
      <c r="A20" s="106"/>
      <c r="B20" s="108" t="s">
        <v>125</v>
      </c>
      <c r="C20" s="172">
        <v>25061496</v>
      </c>
      <c r="D20" s="157">
        <v>15998866</v>
      </c>
      <c r="E20" s="172">
        <v>7750909.1299999999</v>
      </c>
      <c r="F20" s="144">
        <v>53196876.689999998</v>
      </c>
      <c r="G20" s="172">
        <f>+'Brown Reid Depr'!B100</f>
        <v>53967993.670000002</v>
      </c>
      <c r="H20" s="202">
        <f>+'Brown Reid DFR Depr'!B76</f>
        <v>112793.54</v>
      </c>
      <c r="I20" s="205">
        <f>+'Wheatland-Breed'!B64</f>
        <v>1611400.34</v>
      </c>
      <c r="K20" s="115">
        <f>+F23</f>
        <v>53196876.690000005</v>
      </c>
    </row>
    <row r="21" spans="1:11">
      <c r="A21" s="106"/>
      <c r="B21" s="108" t="s">
        <v>126</v>
      </c>
      <c r="C21" s="172">
        <v>25061496</v>
      </c>
      <c r="D21" s="157">
        <v>15998866</v>
      </c>
      <c r="E21" s="172">
        <v>7750909.1299999999</v>
      </c>
      <c r="F21" s="144">
        <v>53196876.689999998</v>
      </c>
      <c r="G21" s="172">
        <f>+'Brown Reid Depr'!B101</f>
        <v>53967993.670000002</v>
      </c>
      <c r="H21" s="202">
        <f>+'Brown Reid DFR Depr'!B77</f>
        <v>112793.54</v>
      </c>
      <c r="I21" s="205">
        <f>+'Wheatland-Breed'!B65</f>
        <v>1611400.34</v>
      </c>
      <c r="K21" s="115">
        <f>+G23</f>
        <v>53967993.669999994</v>
      </c>
    </row>
    <row r="22" spans="1:11">
      <c r="A22" s="109"/>
      <c r="B22" s="110" t="str">
        <f xml:space="preserve"> "December " &amp; B3</f>
        <v>December 2018</v>
      </c>
      <c r="C22" s="173">
        <v>25061496</v>
      </c>
      <c r="D22" s="158">
        <v>15998866</v>
      </c>
      <c r="E22" s="172">
        <v>7750909.1299999999</v>
      </c>
      <c r="F22" s="144">
        <v>53196876.689999998</v>
      </c>
      <c r="G22" s="172">
        <f>+'Brown Reid Depr'!B102</f>
        <v>53967993.670000002</v>
      </c>
      <c r="H22" s="202">
        <f>+'Brown Reid DFR Depr'!B78</f>
        <v>112793.54</v>
      </c>
      <c r="I22" s="205">
        <f>+'Wheatland-Breed'!B66</f>
        <v>1611400.34</v>
      </c>
      <c r="K22" s="115">
        <f>+H23</f>
        <v>112793.54000000002</v>
      </c>
    </row>
    <row r="23" spans="1:11">
      <c r="A23" s="111"/>
      <c r="B23" s="112" t="s">
        <v>127</v>
      </c>
      <c r="C23" s="174">
        <f t="shared" ref="C23:I23" si="0">AVERAGE(C10:C22)</f>
        <v>25061496</v>
      </c>
      <c r="D23" s="159">
        <f t="shared" si="0"/>
        <v>15998866</v>
      </c>
      <c r="E23" s="174">
        <f t="shared" si="0"/>
        <v>7750909.129999999</v>
      </c>
      <c r="F23" s="160">
        <f t="shared" si="0"/>
        <v>53196876.690000005</v>
      </c>
      <c r="G23" s="174">
        <f t="shared" si="0"/>
        <v>53967993.669999994</v>
      </c>
      <c r="H23" s="203">
        <f t="shared" si="0"/>
        <v>112793.54000000002</v>
      </c>
      <c r="I23" s="206">
        <f t="shared" si="0"/>
        <v>1611400.34</v>
      </c>
      <c r="K23" s="223">
        <f>SUM(K20:K22)</f>
        <v>107277663.90000001</v>
      </c>
    </row>
    <row r="24" spans="1:11">
      <c r="A24" s="111"/>
      <c r="B24" s="117"/>
      <c r="C24" s="118"/>
      <c r="D24" s="118"/>
      <c r="E24" s="118"/>
      <c r="F24" s="118"/>
      <c r="G24" s="118"/>
      <c r="H24" s="118"/>
      <c r="I24" s="118"/>
    </row>
    <row r="25" spans="1:11">
      <c r="A25" s="111"/>
      <c r="B25" s="117"/>
      <c r="C25" s="118"/>
      <c r="D25" s="118"/>
      <c r="E25" s="181"/>
      <c r="F25" s="181"/>
      <c r="G25" s="118"/>
      <c r="H25" s="118"/>
      <c r="I25" s="118"/>
    </row>
    <row r="26" spans="1:11">
      <c r="A26" s="104" t="s">
        <v>128</v>
      </c>
      <c r="B26" s="105" t="str">
        <f>B10</f>
        <v>December 2017</v>
      </c>
      <c r="C26" s="171">
        <f>-'1004 Depr'!C130</f>
        <v>4786865.1931458144</v>
      </c>
      <c r="D26" s="156">
        <f>-'1259 Depr'!C130</f>
        <v>3932221.5675227377</v>
      </c>
      <c r="E26" s="171">
        <f>-'1970 Depr'!C102</f>
        <v>974592.54889008543</v>
      </c>
      <c r="F26" s="143">
        <f>-'345kv Depr'!C102-'Brown Subs Depr'!C102</f>
        <v>8291982.7261766829</v>
      </c>
      <c r="G26" s="171">
        <f>-'Brown Reid Depr'!C102</f>
        <v>6069971.8895728411</v>
      </c>
      <c r="H26" s="201">
        <f>-'Brown Reid DFR Depr'!C78</f>
        <v>10105.57953008334</v>
      </c>
      <c r="I26" s="204">
        <f>-'Wheatland-Breed'!C66</f>
        <v>181917.98572091685</v>
      </c>
    </row>
    <row r="27" spans="1:11">
      <c r="A27" s="106" t="s">
        <v>129</v>
      </c>
      <c r="B27" s="107" t="str">
        <f>B11</f>
        <v>January 2018</v>
      </c>
      <c r="C27" s="172">
        <f>-'1004 Depr'!C131</f>
        <v>4825160.1146909809</v>
      </c>
      <c r="D27" s="157">
        <f>-'1259 Depr'!C131</f>
        <v>3963679.3400629195</v>
      </c>
      <c r="E27" s="172">
        <f>-'1970 Depr'!C103</f>
        <v>986089.73076625215</v>
      </c>
      <c r="F27" s="144">
        <f>-'345kv Depr'!C103-'Brown Subs Depr'!C103</f>
        <v>8389202.0112777036</v>
      </c>
      <c r="G27" s="172">
        <f>-'Brown Reid Depr'!C103</f>
        <v>6170463.2659671586</v>
      </c>
      <c r="H27" s="202">
        <f>-'Brown Reid DFR Depr'!C79</f>
        <v>10272.889947750007</v>
      </c>
      <c r="I27" s="205">
        <f>-'Wheatland-Breed'!C67</f>
        <v>185328.7831072502</v>
      </c>
      <c r="J27" s="113"/>
    </row>
    <row r="28" spans="1:11">
      <c r="A28" s="106"/>
      <c r="B28" s="114" t="s">
        <v>117</v>
      </c>
      <c r="C28" s="172">
        <f>-'1004 Depr'!C132</f>
        <v>4863455.0362361474</v>
      </c>
      <c r="D28" s="157">
        <f>-'1259 Depr'!C132</f>
        <v>3995137.1126031014</v>
      </c>
      <c r="E28" s="172">
        <f>-'1970 Depr'!C104</f>
        <v>997586.91264241887</v>
      </c>
      <c r="F28" s="144">
        <f>-'345kv Depr'!C104-'Brown Subs Depr'!C104</f>
        <v>8486421.2963787243</v>
      </c>
      <c r="G28" s="172">
        <f>-'Brown Reid Depr'!C104</f>
        <v>6270954.6423614761</v>
      </c>
      <c r="H28" s="202">
        <f>-'Brown Reid DFR Depr'!C80</f>
        <v>10440.200365416675</v>
      </c>
      <c r="I28" s="205">
        <f>-'Wheatland-Breed'!C68</f>
        <v>188739.58049358355</v>
      </c>
      <c r="J28" s="115"/>
    </row>
    <row r="29" spans="1:11">
      <c r="A29" s="106"/>
      <c r="B29" s="114" t="s">
        <v>118</v>
      </c>
      <c r="C29" s="172">
        <f>-'1004 Depr'!C133</f>
        <v>4901749.9577813139</v>
      </c>
      <c r="D29" s="157">
        <f>-'1259 Depr'!C133</f>
        <v>4026594.8851432833</v>
      </c>
      <c r="E29" s="172">
        <f>-'1970 Depr'!C105</f>
        <v>1009084.0945185856</v>
      </c>
      <c r="F29" s="144">
        <f>-'345kv Depr'!C105-'Brown Subs Depr'!C105</f>
        <v>8583640.5814797431</v>
      </c>
      <c r="G29" s="172">
        <f>-'Brown Reid Depr'!C105</f>
        <v>6371446.0187557936</v>
      </c>
      <c r="H29" s="202">
        <f>-'Brown Reid DFR Depr'!C81</f>
        <v>10607.510783083342</v>
      </c>
      <c r="I29" s="205">
        <f>-'Wheatland-Breed'!C69</f>
        <v>192150.37787991689</v>
      </c>
    </row>
    <row r="30" spans="1:11">
      <c r="A30" s="106"/>
      <c r="B30" s="114" t="s">
        <v>119</v>
      </c>
      <c r="C30" s="172">
        <f>-'1004 Depr'!C134</f>
        <v>4940044.8793264804</v>
      </c>
      <c r="D30" s="157">
        <f>-'1259 Depr'!C134</f>
        <v>4058052.6576834652</v>
      </c>
      <c r="E30" s="172">
        <f>-'1970 Depr'!C106</f>
        <v>1020581.2763947523</v>
      </c>
      <c r="F30" s="144">
        <f>-'345kv Depr'!C106-'Brown Subs Depr'!C106</f>
        <v>8680859.8665807638</v>
      </c>
      <c r="G30" s="172">
        <f>-'Brown Reid Depr'!C106</f>
        <v>6471937.3951501111</v>
      </c>
      <c r="H30" s="202">
        <f>-'Brown Reid DFR Depr'!C82</f>
        <v>10774.82120075001</v>
      </c>
      <c r="I30" s="205">
        <f>-'Wheatland-Breed'!C70</f>
        <v>195561.17526625024</v>
      </c>
    </row>
    <row r="31" spans="1:11">
      <c r="A31" s="106"/>
      <c r="B31" s="114" t="s">
        <v>120</v>
      </c>
      <c r="C31" s="172">
        <f>-'1004 Depr'!C135</f>
        <v>4978339.800871647</v>
      </c>
      <c r="D31" s="157">
        <f>-'1259 Depr'!C135</f>
        <v>4089510.430223647</v>
      </c>
      <c r="E31" s="172">
        <f>-'1970 Depr'!C107</f>
        <v>1032078.458270919</v>
      </c>
      <c r="F31" s="144">
        <f>-'345kv Depr'!C107-'Brown Subs Depr'!C107</f>
        <v>8778079.1516817845</v>
      </c>
      <c r="G31" s="172">
        <f>-'Brown Reid Depr'!C107</f>
        <v>6572428.7715444285</v>
      </c>
      <c r="H31" s="202">
        <f>-'Brown Reid DFR Depr'!C83</f>
        <v>10942.131618416677</v>
      </c>
      <c r="I31" s="205">
        <f>-'Wheatland-Breed'!C71</f>
        <v>198971.97265258359</v>
      </c>
    </row>
    <row r="32" spans="1:11">
      <c r="A32" s="106"/>
      <c r="B32" s="114" t="s">
        <v>121</v>
      </c>
      <c r="C32" s="172">
        <f>-'1004 Depr'!C136</f>
        <v>5016634.7224168135</v>
      </c>
      <c r="D32" s="157">
        <f>-'1259 Depr'!C136</f>
        <v>4120968.2027638289</v>
      </c>
      <c r="E32" s="172">
        <f>-'1970 Depr'!C108</f>
        <v>1043575.6401470858</v>
      </c>
      <c r="F32" s="144">
        <f>-'345kv Depr'!C108-'Brown Subs Depr'!C108</f>
        <v>8875298.4367828052</v>
      </c>
      <c r="G32" s="172">
        <f>-'Brown Reid Depr'!C108</f>
        <v>6672920.147938746</v>
      </c>
      <c r="H32" s="202">
        <f>-'Brown Reid DFR Depr'!C84</f>
        <v>11109.442036083345</v>
      </c>
      <c r="I32" s="205">
        <f>-'Wheatland-Breed'!C72</f>
        <v>202382.77003891693</v>
      </c>
    </row>
    <row r="33" spans="1:9">
      <c r="A33" s="106"/>
      <c r="B33" s="114" t="s">
        <v>122</v>
      </c>
      <c r="C33" s="172">
        <f>-'1004 Depr'!C137</f>
        <v>5054929.64396198</v>
      </c>
      <c r="D33" s="157">
        <f>-'1259 Depr'!C137</f>
        <v>4152425.9753040108</v>
      </c>
      <c r="E33" s="172">
        <f>-'1970 Depr'!C109</f>
        <v>1055072.8220232525</v>
      </c>
      <c r="F33" s="144">
        <f>-'345kv Depr'!C109-'Brown Subs Depr'!C109</f>
        <v>8972517.721883826</v>
      </c>
      <c r="G33" s="172">
        <f>-'Brown Reid Depr'!C109</f>
        <v>6773411.5243330635</v>
      </c>
      <c r="H33" s="202">
        <f>-'Brown Reid DFR Depr'!C85</f>
        <v>11276.752453750012</v>
      </c>
      <c r="I33" s="205">
        <f>-'Wheatland-Breed'!C73</f>
        <v>205793.56742525028</v>
      </c>
    </row>
    <row r="34" spans="1:9">
      <c r="A34" s="106"/>
      <c r="B34" s="114" t="s">
        <v>123</v>
      </c>
      <c r="C34" s="172">
        <f>-'1004 Depr'!C138</f>
        <v>5093224.5655071465</v>
      </c>
      <c r="D34" s="157">
        <f>-'1259 Depr'!C138</f>
        <v>4183883.7478441927</v>
      </c>
      <c r="E34" s="172">
        <f>-'1970 Depr'!C110</f>
        <v>1066570.0038994192</v>
      </c>
      <c r="F34" s="144">
        <f>-'345kv Depr'!C110-'Brown Subs Depr'!C110</f>
        <v>9069737.0069848467</v>
      </c>
      <c r="G34" s="172">
        <f>-'Brown Reid Depr'!C110</f>
        <v>6873902.900727381</v>
      </c>
      <c r="H34" s="202">
        <f>-'Brown Reid DFR Depr'!C86</f>
        <v>11444.06287141668</v>
      </c>
      <c r="I34" s="205">
        <f>-'Wheatland-Breed'!C74</f>
        <v>209204.36481158363</v>
      </c>
    </row>
    <row r="35" spans="1:9">
      <c r="A35" s="106"/>
      <c r="B35" s="114" t="s">
        <v>124</v>
      </c>
      <c r="C35" s="172">
        <f>-'1004 Depr'!C139</f>
        <v>5131519.4870523131</v>
      </c>
      <c r="D35" s="157">
        <f>-'1259 Depr'!C139</f>
        <v>4215341.520384375</v>
      </c>
      <c r="E35" s="172">
        <f>-'1970 Depr'!C111</f>
        <v>1078067.1857755859</v>
      </c>
      <c r="F35" s="144">
        <f>-'345kv Depr'!C111-'Brown Subs Depr'!C111</f>
        <v>9166956.2920858655</v>
      </c>
      <c r="G35" s="172">
        <f>-'Brown Reid Depr'!C111</f>
        <v>6974394.2771216985</v>
      </c>
      <c r="H35" s="202">
        <f>-'Brown Reid DFR Depr'!C87</f>
        <v>11611.373289083347</v>
      </c>
      <c r="I35" s="205">
        <f>-'Wheatland-Breed'!C75</f>
        <v>212615.16219791697</v>
      </c>
    </row>
    <row r="36" spans="1:9">
      <c r="A36" s="106"/>
      <c r="B36" s="114" t="s">
        <v>125</v>
      </c>
      <c r="C36" s="172">
        <f>-'1004 Depr'!C140</f>
        <v>5169814.4085974796</v>
      </c>
      <c r="D36" s="157">
        <f>-'1259 Depr'!C140</f>
        <v>4246799.2929245569</v>
      </c>
      <c r="E36" s="172">
        <f>-'1970 Depr'!C112</f>
        <v>1089564.3676517527</v>
      </c>
      <c r="F36" s="144">
        <f>-'345kv Depr'!C112-'Brown Subs Depr'!C112</f>
        <v>9264175.5771868862</v>
      </c>
      <c r="G36" s="172">
        <f>-'Brown Reid Depr'!C112</f>
        <v>7074885.653516016</v>
      </c>
      <c r="H36" s="202">
        <f>-'Brown Reid DFR Depr'!C88</f>
        <v>11778.683706750015</v>
      </c>
      <c r="I36" s="205">
        <f>-'Wheatland-Breed'!C76</f>
        <v>216025.95958425032</v>
      </c>
    </row>
    <row r="37" spans="1:9">
      <c r="A37" s="106"/>
      <c r="B37" s="114" t="s">
        <v>126</v>
      </c>
      <c r="C37" s="172">
        <f>-'1004 Depr'!C141</f>
        <v>5208109.3301426461</v>
      </c>
      <c r="D37" s="157">
        <f>-'1259 Depr'!C141</f>
        <v>4278257.0654647388</v>
      </c>
      <c r="E37" s="172">
        <f>-'1970 Depr'!C113</f>
        <v>1101061.5495279194</v>
      </c>
      <c r="F37" s="144">
        <f>-'345kv Depr'!C113-'Brown Subs Depr'!C113</f>
        <v>9361394.8622879051</v>
      </c>
      <c r="G37" s="172">
        <f>-'Brown Reid Depr'!C113</f>
        <v>7175377.0299103335</v>
      </c>
      <c r="H37" s="202">
        <f>-'Brown Reid DFR Depr'!C89</f>
        <v>11945.994124416682</v>
      </c>
      <c r="I37" s="205">
        <f>-'Wheatland-Breed'!C77</f>
        <v>219436.75697058366</v>
      </c>
    </row>
    <row r="38" spans="1:9">
      <c r="A38" s="109"/>
      <c r="B38" s="110" t="str">
        <f>+B22</f>
        <v>December 2018</v>
      </c>
      <c r="C38" s="172">
        <f>-'1004 Depr'!C142</f>
        <v>5246404.2516878126</v>
      </c>
      <c r="D38" s="157">
        <f>-'1259 Depr'!C142</f>
        <v>4309714.8380049206</v>
      </c>
      <c r="E38" s="172">
        <f>-'1970 Depr'!C114</f>
        <v>1112558.7314040861</v>
      </c>
      <c r="F38" s="144">
        <f>-'345kv Depr'!C114-'Brown Subs Depr'!C114</f>
        <v>9458614.1473889258</v>
      </c>
      <c r="G38" s="172">
        <f>-'Brown Reid Depr'!C114</f>
        <v>7275868.4063046509</v>
      </c>
      <c r="H38" s="202">
        <f>-'Brown Reid DFR Depr'!C90</f>
        <v>12113.30454208335</v>
      </c>
      <c r="I38" s="205">
        <f>-'Wheatland-Breed'!C78</f>
        <v>222847.55435691701</v>
      </c>
    </row>
    <row r="39" spans="1:9">
      <c r="A39" s="111"/>
      <c r="B39" s="112" t="s">
        <v>127</v>
      </c>
      <c r="C39" s="174">
        <f t="shared" ref="C39:I39" si="1">AVERAGE(C26:C38)</f>
        <v>5016634.7224168126</v>
      </c>
      <c r="D39" s="159">
        <f t="shared" si="1"/>
        <v>4120968.202763828</v>
      </c>
      <c r="E39" s="174">
        <f t="shared" si="1"/>
        <v>1043575.6401470858</v>
      </c>
      <c r="F39" s="160">
        <f t="shared" si="1"/>
        <v>8875298.4367828034</v>
      </c>
      <c r="G39" s="174">
        <f t="shared" si="1"/>
        <v>6672920.147938747</v>
      </c>
      <c r="H39" s="203">
        <f>AVERAGE(H26:H38)</f>
        <v>11109.442036083345</v>
      </c>
      <c r="I39" s="206">
        <f t="shared" si="1"/>
        <v>202382.7700389169</v>
      </c>
    </row>
    <row r="40" spans="1:9" s="119" customFormat="1">
      <c r="A40" s="116"/>
      <c r="B40" s="117"/>
      <c r="C40" s="118"/>
      <c r="D40" s="118"/>
      <c r="E40" s="118"/>
      <c r="F40" s="118"/>
      <c r="G40" s="118"/>
      <c r="H40" s="118"/>
      <c r="I40" s="118"/>
    </row>
    <row r="41" spans="1:9">
      <c r="A41" s="111"/>
      <c r="B41" s="182"/>
      <c r="C41" s="183"/>
      <c r="D41" s="183"/>
      <c r="E41" s="183"/>
      <c r="F41" s="183"/>
      <c r="G41" s="183"/>
      <c r="H41" s="183"/>
      <c r="I41" s="183"/>
    </row>
    <row r="42" spans="1:9">
      <c r="A42" s="111"/>
      <c r="B42" s="184"/>
      <c r="C42" s="182"/>
      <c r="D42" s="182"/>
      <c r="E42" s="182"/>
      <c r="F42" s="182"/>
      <c r="G42" s="182"/>
      <c r="H42" s="182"/>
      <c r="I42" s="182"/>
    </row>
    <row r="43" spans="1:9">
      <c r="A43" s="104" t="s">
        <v>130</v>
      </c>
      <c r="B43" s="120" t="str">
        <f>B10</f>
        <v>December 2017</v>
      </c>
      <c r="C43" s="175">
        <f t="shared" ref="C43:I43" si="2">+C10-C26</f>
        <v>20274630.806854185</v>
      </c>
      <c r="D43" s="146">
        <f t="shared" si="2"/>
        <v>12066644.432477262</v>
      </c>
      <c r="E43" s="175">
        <f t="shared" si="2"/>
        <v>6776316.5811099149</v>
      </c>
      <c r="F43" s="147">
        <f t="shared" si="2"/>
        <v>44904893.963823318</v>
      </c>
      <c r="G43" s="175">
        <f t="shared" ref="G43:H55" si="3">+G10-G26</f>
        <v>47898021.780427158</v>
      </c>
      <c r="H43" s="213">
        <f t="shared" si="3"/>
        <v>102687.96046991665</v>
      </c>
      <c r="I43" s="207">
        <f t="shared" si="2"/>
        <v>1429482.3542790832</v>
      </c>
    </row>
    <row r="44" spans="1:9">
      <c r="A44" s="106" t="s">
        <v>131</v>
      </c>
      <c r="B44" s="121" t="str">
        <f>B11</f>
        <v>January 2018</v>
      </c>
      <c r="C44" s="176">
        <f t="shared" ref="C44:I44" si="4">+C11-C27</f>
        <v>20236335.885309018</v>
      </c>
      <c r="D44" s="148">
        <f t="shared" si="4"/>
        <v>12035186.65993708</v>
      </c>
      <c r="E44" s="176">
        <f t="shared" si="4"/>
        <v>6764819.3992337473</v>
      </c>
      <c r="F44" s="149">
        <f t="shared" si="4"/>
        <v>44807674.678722292</v>
      </c>
      <c r="G44" s="176">
        <f t="shared" si="3"/>
        <v>47797530.404032841</v>
      </c>
      <c r="H44" s="214">
        <f t="shared" si="3"/>
        <v>102520.65005224998</v>
      </c>
      <c r="I44" s="208">
        <f t="shared" si="4"/>
        <v>1426071.5568927499</v>
      </c>
    </row>
    <row r="45" spans="1:9">
      <c r="A45" s="106"/>
      <c r="B45" s="114" t="s">
        <v>117</v>
      </c>
      <c r="C45" s="176">
        <f t="shared" ref="C45:I45" si="5">+C12-C28</f>
        <v>20198040.963763852</v>
      </c>
      <c r="D45" s="148">
        <f t="shared" si="5"/>
        <v>12003728.887396898</v>
      </c>
      <c r="E45" s="176">
        <f t="shared" si="5"/>
        <v>6753322.2173575815</v>
      </c>
      <c r="F45" s="149">
        <f t="shared" si="5"/>
        <v>44710455.393621273</v>
      </c>
      <c r="G45" s="176">
        <f t="shared" si="3"/>
        <v>47697039.027638525</v>
      </c>
      <c r="H45" s="214">
        <f t="shared" si="3"/>
        <v>102353.33963458332</v>
      </c>
      <c r="I45" s="208">
        <f t="shared" si="5"/>
        <v>1422660.7595064165</v>
      </c>
    </row>
    <row r="46" spans="1:9">
      <c r="A46" s="106"/>
      <c r="B46" s="114" t="s">
        <v>118</v>
      </c>
      <c r="C46" s="176">
        <f t="shared" ref="C46:I46" si="6">+C13-C29</f>
        <v>20159746.042218685</v>
      </c>
      <c r="D46" s="148">
        <f t="shared" si="6"/>
        <v>11972271.114856716</v>
      </c>
      <c r="E46" s="176">
        <f t="shared" si="6"/>
        <v>6741825.0354814138</v>
      </c>
      <c r="F46" s="149">
        <f t="shared" si="6"/>
        <v>44613236.108520254</v>
      </c>
      <c r="G46" s="176">
        <f t="shared" si="3"/>
        <v>47596547.651244208</v>
      </c>
      <c r="H46" s="214">
        <f t="shared" si="3"/>
        <v>102186.02921691665</v>
      </c>
      <c r="I46" s="208">
        <f t="shared" si="6"/>
        <v>1419249.9621200832</v>
      </c>
    </row>
    <row r="47" spans="1:9">
      <c r="A47" s="106"/>
      <c r="B47" s="114" t="s">
        <v>119</v>
      </c>
      <c r="C47" s="176">
        <f t="shared" ref="C47:I47" si="7">+C14-C30</f>
        <v>20121451.120673519</v>
      </c>
      <c r="D47" s="148">
        <f t="shared" si="7"/>
        <v>11940813.342316534</v>
      </c>
      <c r="E47" s="176">
        <f t="shared" si="7"/>
        <v>6730327.853605248</v>
      </c>
      <c r="F47" s="149">
        <f t="shared" si="7"/>
        <v>44516016.823419236</v>
      </c>
      <c r="G47" s="176">
        <f t="shared" si="3"/>
        <v>47496056.274849892</v>
      </c>
      <c r="H47" s="214">
        <f t="shared" si="3"/>
        <v>102018.71879924998</v>
      </c>
      <c r="I47" s="208">
        <f t="shared" si="7"/>
        <v>1415839.1647337498</v>
      </c>
    </row>
    <row r="48" spans="1:9">
      <c r="A48" s="106"/>
      <c r="B48" s="114" t="s">
        <v>120</v>
      </c>
      <c r="C48" s="176">
        <f t="shared" ref="C48:I48" si="8">+C15-C31</f>
        <v>20083156.199128352</v>
      </c>
      <c r="D48" s="148">
        <f t="shared" si="8"/>
        <v>11909355.569776352</v>
      </c>
      <c r="E48" s="176">
        <f t="shared" si="8"/>
        <v>6718830.6717290804</v>
      </c>
      <c r="F48" s="149">
        <f t="shared" si="8"/>
        <v>44418797.538318217</v>
      </c>
      <c r="G48" s="176">
        <f t="shared" si="3"/>
        <v>47395564.898455575</v>
      </c>
      <c r="H48" s="214">
        <f t="shared" si="3"/>
        <v>101851.40838158331</v>
      </c>
      <c r="I48" s="208">
        <f t="shared" si="8"/>
        <v>1412428.3673474165</v>
      </c>
    </row>
    <row r="49" spans="1:11">
      <c r="A49" s="106"/>
      <c r="B49" s="114" t="s">
        <v>121</v>
      </c>
      <c r="C49" s="176">
        <f t="shared" ref="C49:I49" si="9">+C16-C32</f>
        <v>20044861.277583186</v>
      </c>
      <c r="D49" s="148">
        <f t="shared" si="9"/>
        <v>11877897.797236171</v>
      </c>
      <c r="E49" s="176">
        <f t="shared" si="9"/>
        <v>6707333.4898529146</v>
      </c>
      <c r="F49" s="149">
        <f t="shared" si="9"/>
        <v>44321578.253217191</v>
      </c>
      <c r="G49" s="176">
        <f t="shared" si="3"/>
        <v>47295073.522061259</v>
      </c>
      <c r="H49" s="214">
        <f t="shared" si="3"/>
        <v>101684.09796391665</v>
      </c>
      <c r="I49" s="208">
        <f t="shared" si="9"/>
        <v>1409017.5699610831</v>
      </c>
    </row>
    <row r="50" spans="1:11">
      <c r="A50" s="106"/>
      <c r="B50" s="114" t="s">
        <v>122</v>
      </c>
      <c r="C50" s="176">
        <f t="shared" ref="C50:I50" si="10">+C17-C33</f>
        <v>20006566.356038019</v>
      </c>
      <c r="D50" s="148">
        <f t="shared" si="10"/>
        <v>11846440.024695989</v>
      </c>
      <c r="E50" s="176">
        <f t="shared" si="10"/>
        <v>6695836.3079767469</v>
      </c>
      <c r="F50" s="149">
        <f t="shared" si="10"/>
        <v>44224358.968116172</v>
      </c>
      <c r="G50" s="176">
        <f t="shared" si="3"/>
        <v>47194582.145666942</v>
      </c>
      <c r="H50" s="214">
        <f t="shared" si="3"/>
        <v>101516.78754624998</v>
      </c>
      <c r="I50" s="208">
        <f t="shared" si="10"/>
        <v>1405606.7725747498</v>
      </c>
    </row>
    <row r="51" spans="1:11">
      <c r="A51" s="106"/>
      <c r="B51" s="114" t="s">
        <v>123</v>
      </c>
      <c r="C51" s="176">
        <f t="shared" ref="C51:I51" si="11">+C18-C34</f>
        <v>19968271.434492853</v>
      </c>
      <c r="D51" s="148">
        <f t="shared" si="11"/>
        <v>11814982.252155807</v>
      </c>
      <c r="E51" s="176">
        <f t="shared" si="11"/>
        <v>6684339.1261005811</v>
      </c>
      <c r="F51" s="149">
        <f t="shared" si="11"/>
        <v>44127139.683015153</v>
      </c>
      <c r="G51" s="176">
        <f t="shared" si="3"/>
        <v>47094090.769272618</v>
      </c>
      <c r="H51" s="214">
        <f t="shared" si="3"/>
        <v>101349.47712858331</v>
      </c>
      <c r="I51" s="208">
        <f t="shared" si="11"/>
        <v>1402195.9751884164</v>
      </c>
    </row>
    <row r="52" spans="1:11">
      <c r="A52" s="106"/>
      <c r="B52" s="114" t="s">
        <v>124</v>
      </c>
      <c r="C52" s="176">
        <f t="shared" ref="C52:I52" si="12">+C19-C35</f>
        <v>19929976.512947686</v>
      </c>
      <c r="D52" s="148">
        <f t="shared" si="12"/>
        <v>11783524.479615625</v>
      </c>
      <c r="E52" s="176">
        <f t="shared" si="12"/>
        <v>6672841.9442244135</v>
      </c>
      <c r="F52" s="149">
        <f t="shared" si="12"/>
        <v>44029920.397914134</v>
      </c>
      <c r="G52" s="176">
        <f t="shared" si="3"/>
        <v>46993599.392878301</v>
      </c>
      <c r="H52" s="214">
        <f t="shared" si="3"/>
        <v>101182.16671091664</v>
      </c>
      <c r="I52" s="208">
        <f t="shared" si="12"/>
        <v>1398785.1778020831</v>
      </c>
    </row>
    <row r="53" spans="1:11">
      <c r="A53" s="106"/>
      <c r="B53" s="114" t="s">
        <v>125</v>
      </c>
      <c r="C53" s="176">
        <f t="shared" ref="C53:I53" si="13">+C20-C36</f>
        <v>19891681.591402519</v>
      </c>
      <c r="D53" s="148">
        <f t="shared" si="13"/>
        <v>11752066.707075443</v>
      </c>
      <c r="E53" s="176">
        <f t="shared" si="13"/>
        <v>6661344.7623482477</v>
      </c>
      <c r="F53" s="149">
        <f t="shared" si="13"/>
        <v>43932701.112813115</v>
      </c>
      <c r="G53" s="176">
        <f t="shared" si="3"/>
        <v>46893108.016483985</v>
      </c>
      <c r="H53" s="214">
        <f t="shared" si="3"/>
        <v>101014.85629324998</v>
      </c>
      <c r="I53" s="208">
        <f t="shared" si="13"/>
        <v>1395374.3804157497</v>
      </c>
      <c r="K53" s="115">
        <f>+F56</f>
        <v>44321578.253217191</v>
      </c>
    </row>
    <row r="54" spans="1:11">
      <c r="A54" s="106"/>
      <c r="B54" s="114" t="s">
        <v>126</v>
      </c>
      <c r="C54" s="176">
        <f t="shared" ref="C54:I54" si="14">+C21-C37</f>
        <v>19853386.669857353</v>
      </c>
      <c r="D54" s="148">
        <f t="shared" si="14"/>
        <v>11720608.934535261</v>
      </c>
      <c r="E54" s="176">
        <f t="shared" si="14"/>
        <v>6649847.58047208</v>
      </c>
      <c r="F54" s="149">
        <f t="shared" si="14"/>
        <v>43835481.827712089</v>
      </c>
      <c r="G54" s="176">
        <f t="shared" si="3"/>
        <v>46792616.640089668</v>
      </c>
      <c r="H54" s="214">
        <f t="shared" si="3"/>
        <v>100847.54587558331</v>
      </c>
      <c r="I54" s="208">
        <f t="shared" si="14"/>
        <v>1391963.5830294164</v>
      </c>
      <c r="K54" s="115">
        <f>+G56</f>
        <v>47295073.522061259</v>
      </c>
    </row>
    <row r="55" spans="1:11">
      <c r="A55" s="109"/>
      <c r="B55" s="122" t="str">
        <f>+B38</f>
        <v>December 2018</v>
      </c>
      <c r="C55" s="177">
        <f t="shared" ref="C55:I55" si="15">+C22-C38</f>
        <v>19815091.748312186</v>
      </c>
      <c r="D55" s="150">
        <f t="shared" si="15"/>
        <v>11689151.161995079</v>
      </c>
      <c r="E55" s="177">
        <f t="shared" si="15"/>
        <v>6638350.3985959142</v>
      </c>
      <c r="F55" s="151">
        <f t="shared" si="15"/>
        <v>43738262.54261107</v>
      </c>
      <c r="G55" s="177">
        <f t="shared" si="3"/>
        <v>46692125.263695352</v>
      </c>
      <c r="H55" s="215">
        <f t="shared" si="3"/>
        <v>100680.23545791664</v>
      </c>
      <c r="I55" s="209">
        <f t="shared" si="15"/>
        <v>1388552.785643083</v>
      </c>
      <c r="K55" s="115">
        <f>+H56</f>
        <v>101684.09796391666</v>
      </c>
    </row>
    <row r="56" spans="1:11">
      <c r="A56" s="111"/>
      <c r="B56" s="112" t="s">
        <v>127</v>
      </c>
      <c r="C56" s="174">
        <f t="shared" ref="C56:I56" si="16">AVERAGE(C43:C55)</f>
        <v>20044861.277583186</v>
      </c>
      <c r="D56" s="159">
        <f t="shared" si="16"/>
        <v>11877897.797236172</v>
      </c>
      <c r="E56" s="174">
        <f t="shared" si="16"/>
        <v>6707333.4898529146</v>
      </c>
      <c r="F56" s="160">
        <f t="shared" si="16"/>
        <v>44321578.253217191</v>
      </c>
      <c r="G56" s="174">
        <f t="shared" si="16"/>
        <v>47295073.522061259</v>
      </c>
      <c r="H56" s="203">
        <f>AVERAGE(H43:H55)</f>
        <v>101684.09796391666</v>
      </c>
      <c r="I56" s="206">
        <f t="shared" si="16"/>
        <v>1409017.5699610827</v>
      </c>
      <c r="K56" s="223">
        <f>SUM(K53:K55)</f>
        <v>91718335.873242363</v>
      </c>
    </row>
    <row r="57" spans="1:11">
      <c r="A57" s="111"/>
      <c r="B57" s="182"/>
      <c r="C57" s="118"/>
      <c r="D57" s="118"/>
      <c r="E57" s="118"/>
      <c r="F57" s="118"/>
      <c r="G57" s="118"/>
      <c r="H57" s="118"/>
      <c r="I57" s="118"/>
    </row>
    <row r="58" spans="1:11">
      <c r="A58" s="111"/>
      <c r="B58" s="119"/>
      <c r="C58" s="185"/>
      <c r="D58" s="185"/>
      <c r="E58" s="185"/>
      <c r="F58" s="185"/>
      <c r="G58" s="185"/>
      <c r="H58" s="185"/>
      <c r="I58" s="185"/>
      <c r="K58" s="115">
        <f>+F61</f>
        <v>1166631.4212122429</v>
      </c>
    </row>
    <row r="59" spans="1:11">
      <c r="A59" s="123" t="s">
        <v>132</v>
      </c>
      <c r="B59" s="124" t="s">
        <v>38</v>
      </c>
      <c r="C59" s="178">
        <f t="shared" ref="C59:I59" si="17">+C38-C26</f>
        <v>459539.05854199827</v>
      </c>
      <c r="D59" s="152">
        <f t="shared" si="17"/>
        <v>377493.27048218297</v>
      </c>
      <c r="E59" s="178">
        <f t="shared" si="17"/>
        <v>137966.18251400068</v>
      </c>
      <c r="F59" s="152">
        <f t="shared" si="17"/>
        <v>1166631.4212122429</v>
      </c>
      <c r="G59" s="178">
        <f t="shared" si="17"/>
        <v>1205896.5167318098</v>
      </c>
      <c r="H59" s="216">
        <f>+H38-H26</f>
        <v>2007.7250120000099</v>
      </c>
      <c r="I59" s="210">
        <f t="shared" si="17"/>
        <v>40929.568636000156</v>
      </c>
      <c r="K59" s="115">
        <f>+G61</f>
        <v>1205896.5167318098</v>
      </c>
    </row>
    <row r="60" spans="1:11">
      <c r="A60" s="109" t="s">
        <v>133</v>
      </c>
      <c r="B60" s="125" t="s">
        <v>134</v>
      </c>
      <c r="C60" s="179">
        <v>0</v>
      </c>
      <c r="D60" s="153">
        <v>0</v>
      </c>
      <c r="E60" s="179">
        <v>0</v>
      </c>
      <c r="F60" s="145">
        <v>0</v>
      </c>
      <c r="G60" s="179">
        <v>0</v>
      </c>
      <c r="H60" s="217">
        <v>0</v>
      </c>
      <c r="I60" s="211">
        <v>0</v>
      </c>
      <c r="K60" s="115">
        <f>+H61</f>
        <v>2007.7250120000099</v>
      </c>
    </row>
    <row r="61" spans="1:11">
      <c r="A61" s="93"/>
      <c r="B61" s="112" t="s">
        <v>135</v>
      </c>
      <c r="C61" s="180">
        <f>+C59+C60</f>
        <v>459539.05854199827</v>
      </c>
      <c r="D61" s="154">
        <f t="shared" ref="D61:I61" si="18">+D59+D60</f>
        <v>377493.27048218297</v>
      </c>
      <c r="E61" s="180">
        <f t="shared" si="18"/>
        <v>137966.18251400068</v>
      </c>
      <c r="F61" s="155">
        <f t="shared" si="18"/>
        <v>1166631.4212122429</v>
      </c>
      <c r="G61" s="180">
        <f t="shared" si="18"/>
        <v>1205896.5167318098</v>
      </c>
      <c r="H61" s="218">
        <f>+H59+H60</f>
        <v>2007.7250120000099</v>
      </c>
      <c r="I61" s="212">
        <f t="shared" si="18"/>
        <v>40929.568636000156</v>
      </c>
      <c r="K61" s="223">
        <f>SUM(K58:K60)</f>
        <v>2374535.6629560529</v>
      </c>
    </row>
    <row r="62" spans="1:11">
      <c r="E62" s="119"/>
      <c r="F62" s="126"/>
    </row>
    <row r="63" spans="1:11">
      <c r="C63" s="139"/>
      <c r="D63" s="139"/>
    </row>
  </sheetData>
  <phoneticPr fontId="38" type="noConversion"/>
  <dataValidations disablePrompts="1" count="1">
    <dataValidation type="list" allowBlank="1" showInputMessage="1" showErrorMessage="1" sqref="C9:I9">
      <formula1>#REF!</formula1>
    </dataValidation>
  </dataValidations>
  <pageMargins left="0.5" right="0.5" top="0.5" bottom="0.25" header="0.28000000000000003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7"/>
  <sheetViews>
    <sheetView showGridLines="0" workbookViewId="0"/>
  </sheetViews>
  <sheetFormatPr defaultColWidth="7.109375" defaultRowHeight="12.75"/>
  <cols>
    <col min="1" max="1" width="7.109375" style="94" customWidth="1"/>
    <col min="2" max="2" width="8.77734375" style="94" bestFit="1" customWidth="1"/>
    <col min="3" max="3" width="53.21875" style="94" customWidth="1"/>
    <col min="4" max="4" width="6.77734375" style="94" customWidth="1"/>
    <col min="5" max="16384" width="7.109375" style="94"/>
  </cols>
  <sheetData>
    <row r="1" spans="1:4">
      <c r="A1" s="127" t="s">
        <v>136</v>
      </c>
    </row>
    <row r="3" spans="1:4" ht="25.5">
      <c r="A3" s="128" t="s">
        <v>112</v>
      </c>
      <c r="B3" s="129" t="s">
        <v>137</v>
      </c>
      <c r="C3" s="128" t="s">
        <v>138</v>
      </c>
      <c r="D3" s="224" t="s">
        <v>205</v>
      </c>
    </row>
    <row r="4" spans="1:4">
      <c r="A4" s="130">
        <v>1004</v>
      </c>
      <c r="B4" s="131">
        <v>39451</v>
      </c>
      <c r="C4" s="132" t="s">
        <v>139</v>
      </c>
      <c r="D4" s="130">
        <v>1569</v>
      </c>
    </row>
    <row r="5" spans="1:4">
      <c r="A5" s="133">
        <v>1259</v>
      </c>
      <c r="B5" s="131">
        <v>39451</v>
      </c>
      <c r="C5" s="134" t="s">
        <v>140</v>
      </c>
      <c r="D5" s="133">
        <v>1975</v>
      </c>
    </row>
    <row r="6" spans="1:4">
      <c r="A6" s="135">
        <v>1970</v>
      </c>
      <c r="B6" s="136">
        <v>40273</v>
      </c>
      <c r="C6" s="134" t="s">
        <v>141</v>
      </c>
      <c r="D6" s="225">
        <v>1971</v>
      </c>
    </row>
    <row r="7" spans="1:4">
      <c r="A7" s="135">
        <v>1257</v>
      </c>
      <c r="B7" s="136">
        <v>40273</v>
      </c>
      <c r="C7" s="170" t="s">
        <v>142</v>
      </c>
      <c r="D7" s="225">
        <v>1972</v>
      </c>
    </row>
    <row r="8" spans="1:4">
      <c r="A8" s="135">
        <v>1257</v>
      </c>
      <c r="B8" s="136">
        <v>40273</v>
      </c>
      <c r="C8" s="170" t="s">
        <v>146</v>
      </c>
      <c r="D8" s="225">
        <v>1973</v>
      </c>
    </row>
    <row r="9" spans="1:4" ht="25.5">
      <c r="A9" s="135">
        <v>3212</v>
      </c>
      <c r="B9" s="136">
        <v>40909</v>
      </c>
      <c r="C9" s="200" t="s">
        <v>175</v>
      </c>
      <c r="D9" s="225">
        <v>5980</v>
      </c>
    </row>
    <row r="10" spans="1:4">
      <c r="A10" s="134"/>
      <c r="B10" s="134"/>
      <c r="C10" s="199"/>
      <c r="D10" s="134"/>
    </row>
    <row r="11" spans="1:4">
      <c r="A11" s="134"/>
      <c r="B11" s="134"/>
      <c r="C11" s="199"/>
      <c r="D11" s="134"/>
    </row>
    <row r="12" spans="1:4">
      <c r="A12" s="134"/>
      <c r="B12" s="134"/>
      <c r="C12" s="134"/>
      <c r="D12" s="134"/>
    </row>
    <row r="13" spans="1:4">
      <c r="A13" s="134"/>
      <c r="B13" s="134"/>
      <c r="C13" s="134"/>
      <c r="D13" s="134"/>
    </row>
    <row r="14" spans="1:4">
      <c r="A14" s="134"/>
      <c r="B14" s="134"/>
      <c r="C14" s="134"/>
      <c r="D14" s="134"/>
    </row>
    <row r="15" spans="1:4">
      <c r="A15" s="134"/>
      <c r="B15" s="134"/>
      <c r="C15" s="134"/>
      <c r="D15" s="134"/>
    </row>
    <row r="16" spans="1:4">
      <c r="A16" s="134"/>
      <c r="B16" s="134"/>
      <c r="C16" s="134"/>
      <c r="D16" s="134"/>
    </row>
    <row r="17" spans="1:4">
      <c r="A17" s="134"/>
      <c r="B17" s="134"/>
      <c r="C17" s="134"/>
      <c r="D17" s="134"/>
    </row>
    <row r="18" spans="1:4">
      <c r="A18" s="134"/>
      <c r="B18" s="134"/>
      <c r="C18" s="134"/>
      <c r="D18" s="134"/>
    </row>
    <row r="19" spans="1:4">
      <c r="A19" s="134"/>
      <c r="B19" s="134"/>
      <c r="C19" s="134"/>
      <c r="D19" s="134"/>
    </row>
    <row r="20" spans="1:4">
      <c r="A20" s="134"/>
      <c r="B20" s="134"/>
      <c r="C20" s="134"/>
      <c r="D20" s="134"/>
    </row>
    <row r="21" spans="1:4">
      <c r="A21" s="134"/>
      <c r="B21" s="134"/>
      <c r="C21" s="134"/>
      <c r="D21" s="134"/>
    </row>
    <row r="22" spans="1:4">
      <c r="A22" s="134"/>
      <c r="B22" s="134"/>
      <c r="C22" s="134"/>
      <c r="D22" s="134"/>
    </row>
    <row r="23" spans="1:4">
      <c r="A23" s="134"/>
      <c r="B23" s="134"/>
      <c r="C23" s="134"/>
      <c r="D23" s="134"/>
    </row>
    <row r="24" spans="1:4">
      <c r="A24" s="134"/>
      <c r="B24" s="134"/>
      <c r="C24" s="134"/>
      <c r="D24" s="134"/>
    </row>
    <row r="25" spans="1:4">
      <c r="A25" s="134"/>
      <c r="B25" s="134"/>
      <c r="C25" s="134"/>
      <c r="D25" s="134"/>
    </row>
    <row r="26" spans="1:4">
      <c r="A26" s="134"/>
      <c r="B26" s="134"/>
      <c r="C26" s="134"/>
      <c r="D26" s="134"/>
    </row>
    <row r="27" spans="1:4">
      <c r="A27" s="134"/>
      <c r="B27" s="134"/>
      <c r="C27" s="134"/>
      <c r="D27" s="134"/>
    </row>
    <row r="28" spans="1:4">
      <c r="A28" s="134"/>
      <c r="B28" s="134"/>
      <c r="C28" s="134"/>
      <c r="D28" s="134"/>
    </row>
    <row r="29" spans="1:4">
      <c r="A29" s="134"/>
      <c r="B29" s="134"/>
      <c r="C29" s="134"/>
      <c r="D29" s="134"/>
    </row>
    <row r="30" spans="1:4">
      <c r="A30" s="134"/>
      <c r="B30" s="134"/>
      <c r="C30" s="134"/>
      <c r="D30" s="134"/>
    </row>
    <row r="31" spans="1:4">
      <c r="A31" s="134"/>
      <c r="B31" s="134"/>
      <c r="C31" s="134"/>
      <c r="D31" s="134"/>
    </row>
    <row r="32" spans="1:4">
      <c r="A32" s="134"/>
      <c r="B32" s="134"/>
      <c r="C32" s="134"/>
      <c r="D32" s="134"/>
    </row>
    <row r="33" spans="1:4">
      <c r="A33" s="134"/>
      <c r="B33" s="134"/>
      <c r="C33" s="134"/>
      <c r="D33" s="134"/>
    </row>
    <row r="34" spans="1:4">
      <c r="A34" s="134"/>
      <c r="B34" s="134"/>
      <c r="C34" s="134"/>
      <c r="D34" s="134"/>
    </row>
    <row r="35" spans="1:4">
      <c r="A35" s="134"/>
      <c r="B35" s="134"/>
      <c r="C35" s="134"/>
      <c r="D35" s="134"/>
    </row>
    <row r="36" spans="1:4">
      <c r="A36" s="134"/>
      <c r="B36" s="134"/>
      <c r="C36" s="134"/>
      <c r="D36" s="134"/>
    </row>
    <row r="37" spans="1:4">
      <c r="A37" s="134"/>
      <c r="B37" s="134"/>
      <c r="C37" s="134"/>
      <c r="D37" s="134"/>
    </row>
  </sheetData>
  <phoneticPr fontId="38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F166"/>
  <sheetViews>
    <sheetView zoomScaleNormal="100" workbookViewId="0"/>
  </sheetViews>
  <sheetFormatPr defaultRowHeight="15"/>
  <cols>
    <col min="1" max="1" width="10" bestFit="1" customWidth="1"/>
    <col min="2" max="4" width="15.77734375" customWidth="1"/>
    <col min="6" max="6" width="14" bestFit="1" customWidth="1"/>
  </cols>
  <sheetData>
    <row r="3" spans="1:4">
      <c r="A3" s="189" t="s">
        <v>147</v>
      </c>
      <c r="B3" s="189"/>
      <c r="C3" s="189" t="s">
        <v>148</v>
      </c>
      <c r="D3" s="190">
        <v>1.8336457589842113E-2</v>
      </c>
    </row>
    <row r="4" spans="1:4">
      <c r="A4" s="73" t="s">
        <v>139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f>+'Forward Rate TO Support Data'!C10</f>
        <v>25061496</v>
      </c>
      <c r="C6" s="193">
        <f>-B6*D3/12</f>
        <v>-38294.921545166479</v>
      </c>
      <c r="D6" s="193">
        <f>+B6+C6</f>
        <v>25023201.078454833</v>
      </c>
    </row>
    <row r="7" spans="1:4" hidden="1">
      <c r="A7" s="192">
        <v>39326</v>
      </c>
      <c r="B7" s="193">
        <f>+$B$6</f>
        <v>25061496</v>
      </c>
      <c r="C7" s="193">
        <f>+C6-$D$3/12*B7</f>
        <v>-76589.843090332957</v>
      </c>
      <c r="D7" s="193">
        <f>+B7+C7</f>
        <v>24984906.156909667</v>
      </c>
    </row>
    <row r="8" spans="1:4" hidden="1">
      <c r="A8" s="192">
        <v>39356</v>
      </c>
      <c r="B8" s="193">
        <f t="shared" ref="B8:B71" si="0">+$B$6</f>
        <v>25061496</v>
      </c>
      <c r="C8" s="193">
        <f t="shared" ref="C8:C58" si="1">+C7-$D$3/12*B8</f>
        <v>-114884.76463549944</v>
      </c>
      <c r="D8" s="193">
        <f t="shared" ref="D8:D58" si="2">+B8+C8</f>
        <v>24946611.2353645</v>
      </c>
    </row>
    <row r="9" spans="1:4" hidden="1">
      <c r="A9" s="192">
        <v>39387</v>
      </c>
      <c r="B9" s="193">
        <f t="shared" si="0"/>
        <v>25061496</v>
      </c>
      <c r="C9" s="193">
        <f t="shared" si="1"/>
        <v>-153179.68618066591</v>
      </c>
      <c r="D9" s="193">
        <f t="shared" si="2"/>
        <v>24908316.313819334</v>
      </c>
    </row>
    <row r="10" spans="1:4" hidden="1">
      <c r="A10" s="192">
        <v>39417</v>
      </c>
      <c r="B10" s="193">
        <f t="shared" si="0"/>
        <v>25061496</v>
      </c>
      <c r="C10" s="193">
        <f t="shared" si="1"/>
        <v>-191474.60772583238</v>
      </c>
      <c r="D10" s="193">
        <f t="shared" si="2"/>
        <v>24870021.392274167</v>
      </c>
    </row>
    <row r="11" spans="1:4" hidden="1">
      <c r="A11" s="192">
        <v>39448</v>
      </c>
      <c r="B11" s="193">
        <f t="shared" si="0"/>
        <v>25061496</v>
      </c>
      <c r="C11" s="193">
        <f t="shared" si="1"/>
        <v>-229769.52927099884</v>
      </c>
      <c r="D11" s="193">
        <f t="shared" si="2"/>
        <v>24831726.470729001</v>
      </c>
    </row>
    <row r="12" spans="1:4" hidden="1">
      <c r="A12" s="192">
        <v>39479</v>
      </c>
      <c r="B12" s="193">
        <f t="shared" si="0"/>
        <v>25061496</v>
      </c>
      <c r="C12" s="193">
        <f t="shared" si="1"/>
        <v>-268064.45081616531</v>
      </c>
      <c r="D12" s="193">
        <f t="shared" si="2"/>
        <v>24793431.549183834</v>
      </c>
    </row>
    <row r="13" spans="1:4" hidden="1">
      <c r="A13" s="192">
        <v>39508</v>
      </c>
      <c r="B13" s="193">
        <f t="shared" si="0"/>
        <v>25061496</v>
      </c>
      <c r="C13" s="193">
        <f t="shared" si="1"/>
        <v>-306359.37236133177</v>
      </c>
      <c r="D13" s="193">
        <f t="shared" si="2"/>
        <v>24755136.627638668</v>
      </c>
    </row>
    <row r="14" spans="1:4" hidden="1">
      <c r="A14" s="192">
        <v>39539</v>
      </c>
      <c r="B14" s="193">
        <f t="shared" si="0"/>
        <v>25061496</v>
      </c>
      <c r="C14" s="193">
        <f t="shared" si="1"/>
        <v>-344654.29390649823</v>
      </c>
      <c r="D14" s="193">
        <f t="shared" si="2"/>
        <v>24716841.706093501</v>
      </c>
    </row>
    <row r="15" spans="1:4" hidden="1">
      <c r="A15" s="192">
        <v>39569</v>
      </c>
      <c r="B15" s="193">
        <f t="shared" si="0"/>
        <v>25061496</v>
      </c>
      <c r="C15" s="193">
        <f t="shared" si="1"/>
        <v>-382949.2154516647</v>
      </c>
      <c r="D15" s="193">
        <f t="shared" si="2"/>
        <v>24678546.784548335</v>
      </c>
    </row>
    <row r="16" spans="1:4" hidden="1">
      <c r="A16" s="192">
        <v>39600</v>
      </c>
      <c r="B16" s="193">
        <f t="shared" si="0"/>
        <v>25061496</v>
      </c>
      <c r="C16" s="193">
        <f t="shared" si="1"/>
        <v>-421244.13699683116</v>
      </c>
      <c r="D16" s="193">
        <f t="shared" si="2"/>
        <v>24640251.863003168</v>
      </c>
    </row>
    <row r="17" spans="1:4" hidden="1">
      <c r="A17" s="192">
        <v>39630</v>
      </c>
      <c r="B17" s="193">
        <f t="shared" si="0"/>
        <v>25061496</v>
      </c>
      <c r="C17" s="193">
        <f t="shared" si="1"/>
        <v>-459539.05854199763</v>
      </c>
      <c r="D17" s="193">
        <f t="shared" si="2"/>
        <v>24601956.941458002</v>
      </c>
    </row>
    <row r="18" spans="1:4" hidden="1">
      <c r="A18" s="192">
        <v>39661</v>
      </c>
      <c r="B18" s="193">
        <f t="shared" si="0"/>
        <v>25061496</v>
      </c>
      <c r="C18" s="193">
        <f t="shared" si="1"/>
        <v>-497833.98008716409</v>
      </c>
      <c r="D18" s="193">
        <f t="shared" si="2"/>
        <v>24563662.019912835</v>
      </c>
    </row>
    <row r="19" spans="1:4" hidden="1">
      <c r="A19" s="192">
        <v>39692</v>
      </c>
      <c r="B19" s="193">
        <f t="shared" si="0"/>
        <v>25061496</v>
      </c>
      <c r="C19" s="193">
        <f t="shared" si="1"/>
        <v>-536128.90163233061</v>
      </c>
      <c r="D19" s="193">
        <f t="shared" si="2"/>
        <v>24525367.098367669</v>
      </c>
    </row>
    <row r="20" spans="1:4" hidden="1">
      <c r="A20" s="192">
        <v>39722</v>
      </c>
      <c r="B20" s="193">
        <f t="shared" si="0"/>
        <v>25061496</v>
      </c>
      <c r="C20" s="193">
        <f t="shared" si="1"/>
        <v>-574423.82317749714</v>
      </c>
      <c r="D20" s="193">
        <f t="shared" si="2"/>
        <v>24487072.176822502</v>
      </c>
    </row>
    <row r="21" spans="1:4" hidden="1">
      <c r="A21" s="192">
        <v>39753</v>
      </c>
      <c r="B21" s="193">
        <f t="shared" si="0"/>
        <v>25061496</v>
      </c>
      <c r="C21" s="193">
        <f t="shared" si="1"/>
        <v>-612718.74472266366</v>
      </c>
      <c r="D21" s="193">
        <f t="shared" si="2"/>
        <v>24448777.255277336</v>
      </c>
    </row>
    <row r="22" spans="1:4" hidden="1">
      <c r="A22" s="192">
        <v>39783</v>
      </c>
      <c r="B22" s="193">
        <f t="shared" si="0"/>
        <v>25061496</v>
      </c>
      <c r="C22" s="193">
        <f t="shared" si="1"/>
        <v>-651013.66626783018</v>
      </c>
      <c r="D22" s="193">
        <f t="shared" si="2"/>
        <v>24410482.333732169</v>
      </c>
    </row>
    <row r="23" spans="1:4" hidden="1">
      <c r="A23" s="192">
        <v>39814</v>
      </c>
      <c r="B23" s="193">
        <f t="shared" si="0"/>
        <v>25061496</v>
      </c>
      <c r="C23" s="193">
        <f t="shared" si="1"/>
        <v>-689308.5878129967</v>
      </c>
      <c r="D23" s="193">
        <f t="shared" si="2"/>
        <v>24372187.412187003</v>
      </c>
    </row>
    <row r="24" spans="1:4" hidden="1">
      <c r="A24" s="192">
        <v>39845</v>
      </c>
      <c r="B24" s="193">
        <f t="shared" si="0"/>
        <v>25061496</v>
      </c>
      <c r="C24" s="193">
        <f t="shared" si="1"/>
        <v>-727603.50935816322</v>
      </c>
      <c r="D24" s="193">
        <f t="shared" si="2"/>
        <v>24333892.490641836</v>
      </c>
    </row>
    <row r="25" spans="1:4" hidden="1">
      <c r="A25" s="192">
        <v>39873</v>
      </c>
      <c r="B25" s="193">
        <f t="shared" si="0"/>
        <v>25061496</v>
      </c>
      <c r="C25" s="193">
        <f t="shared" si="1"/>
        <v>-765898.43090332975</v>
      </c>
      <c r="D25" s="193">
        <f t="shared" si="2"/>
        <v>24295597.56909667</v>
      </c>
    </row>
    <row r="26" spans="1:4" hidden="1">
      <c r="A26" s="192">
        <v>39904</v>
      </c>
      <c r="B26" s="193">
        <f t="shared" si="0"/>
        <v>25061496</v>
      </c>
      <c r="C26" s="193">
        <f t="shared" si="1"/>
        <v>-804193.35244849627</v>
      </c>
      <c r="D26" s="193">
        <f t="shared" si="2"/>
        <v>24257302.647551503</v>
      </c>
    </row>
    <row r="27" spans="1:4" hidden="1">
      <c r="A27" s="192">
        <v>39934</v>
      </c>
      <c r="B27" s="193">
        <f t="shared" si="0"/>
        <v>25061496</v>
      </c>
      <c r="C27" s="193">
        <f t="shared" si="1"/>
        <v>-842488.27399366279</v>
      </c>
      <c r="D27" s="193">
        <f t="shared" si="2"/>
        <v>24219007.726006337</v>
      </c>
    </row>
    <row r="28" spans="1:4" hidden="1">
      <c r="A28" s="192">
        <v>39965</v>
      </c>
      <c r="B28" s="193">
        <f t="shared" si="0"/>
        <v>25061496</v>
      </c>
      <c r="C28" s="193">
        <f t="shared" si="1"/>
        <v>-880783.19553882931</v>
      </c>
      <c r="D28" s="193">
        <f t="shared" si="2"/>
        <v>24180712.80446117</v>
      </c>
    </row>
    <row r="29" spans="1:4" hidden="1">
      <c r="A29" s="192">
        <v>39995</v>
      </c>
      <c r="B29" s="193">
        <f t="shared" si="0"/>
        <v>25061496</v>
      </c>
      <c r="C29" s="193">
        <f t="shared" si="1"/>
        <v>-919078.11708399584</v>
      </c>
      <c r="D29" s="193">
        <f t="shared" si="2"/>
        <v>24142417.882916003</v>
      </c>
    </row>
    <row r="30" spans="1:4" hidden="1">
      <c r="A30" s="192">
        <v>40026</v>
      </c>
      <c r="B30" s="193">
        <f t="shared" si="0"/>
        <v>25061496</v>
      </c>
      <c r="C30" s="193">
        <f t="shared" si="1"/>
        <v>-957373.03862916236</v>
      </c>
      <c r="D30" s="193">
        <f t="shared" si="2"/>
        <v>24104122.961370837</v>
      </c>
    </row>
    <row r="31" spans="1:4" hidden="1">
      <c r="A31" s="192">
        <v>40057</v>
      </c>
      <c r="B31" s="193">
        <f t="shared" si="0"/>
        <v>25061496</v>
      </c>
      <c r="C31" s="193">
        <f t="shared" si="1"/>
        <v>-995667.96017432888</v>
      </c>
      <c r="D31" s="193">
        <f t="shared" si="2"/>
        <v>24065828.03982567</v>
      </c>
    </row>
    <row r="32" spans="1:4" hidden="1">
      <c r="A32" s="192">
        <v>40087</v>
      </c>
      <c r="B32" s="193">
        <f t="shared" si="0"/>
        <v>25061496</v>
      </c>
      <c r="C32" s="193">
        <f t="shared" si="1"/>
        <v>-1033962.8817194954</v>
      </c>
      <c r="D32" s="193">
        <f t="shared" si="2"/>
        <v>24027533.118280504</v>
      </c>
    </row>
    <row r="33" spans="1:4" hidden="1">
      <c r="A33" s="192">
        <v>40118</v>
      </c>
      <c r="B33" s="193">
        <f t="shared" si="0"/>
        <v>25061496</v>
      </c>
      <c r="C33" s="193">
        <f t="shared" si="1"/>
        <v>-1072257.8032646619</v>
      </c>
      <c r="D33" s="193">
        <f t="shared" si="2"/>
        <v>23989238.196735337</v>
      </c>
    </row>
    <row r="34" spans="1:4" hidden="1">
      <c r="A34" s="192">
        <v>40148</v>
      </c>
      <c r="B34" s="193">
        <f t="shared" si="0"/>
        <v>25061496</v>
      </c>
      <c r="C34" s="193">
        <f t="shared" si="1"/>
        <v>-1110552.7248098284</v>
      </c>
      <c r="D34" s="193">
        <f t="shared" si="2"/>
        <v>23950943.275190171</v>
      </c>
    </row>
    <row r="35" spans="1:4" hidden="1">
      <c r="A35" s="192">
        <v>40179</v>
      </c>
      <c r="B35" s="193">
        <f t="shared" si="0"/>
        <v>25061496</v>
      </c>
      <c r="C35" s="193">
        <f t="shared" si="1"/>
        <v>-1148847.646354995</v>
      </c>
      <c r="D35" s="193">
        <f t="shared" si="2"/>
        <v>23912648.353645004</v>
      </c>
    </row>
    <row r="36" spans="1:4" hidden="1">
      <c r="A36" s="192">
        <v>40210</v>
      </c>
      <c r="B36" s="193">
        <f t="shared" si="0"/>
        <v>25061496</v>
      </c>
      <c r="C36" s="193">
        <f t="shared" si="1"/>
        <v>-1187142.5679001615</v>
      </c>
      <c r="D36" s="193">
        <f t="shared" si="2"/>
        <v>23874353.432099838</v>
      </c>
    </row>
    <row r="37" spans="1:4" hidden="1">
      <c r="A37" s="192">
        <v>40238</v>
      </c>
      <c r="B37" s="193">
        <f t="shared" si="0"/>
        <v>25061496</v>
      </c>
      <c r="C37" s="193">
        <f t="shared" si="1"/>
        <v>-1225437.489445328</v>
      </c>
      <c r="D37" s="193">
        <f t="shared" si="2"/>
        <v>23836058.510554671</v>
      </c>
    </row>
    <row r="38" spans="1:4" hidden="1">
      <c r="A38" s="192">
        <v>40269</v>
      </c>
      <c r="B38" s="193">
        <f t="shared" si="0"/>
        <v>25061496</v>
      </c>
      <c r="C38" s="193">
        <f t="shared" si="1"/>
        <v>-1263732.4109904945</v>
      </c>
      <c r="D38" s="193">
        <f t="shared" si="2"/>
        <v>23797763.589009505</v>
      </c>
    </row>
    <row r="39" spans="1:4" hidden="1">
      <c r="A39" s="192">
        <v>40299</v>
      </c>
      <c r="B39" s="193">
        <f t="shared" si="0"/>
        <v>25061496</v>
      </c>
      <c r="C39" s="193">
        <f t="shared" si="1"/>
        <v>-1302027.3325356611</v>
      </c>
      <c r="D39" s="193">
        <f t="shared" si="2"/>
        <v>23759468.667464338</v>
      </c>
    </row>
    <row r="40" spans="1:4" hidden="1">
      <c r="A40" s="192">
        <v>40330</v>
      </c>
      <c r="B40" s="193">
        <f t="shared" si="0"/>
        <v>25061496</v>
      </c>
      <c r="C40" s="193">
        <f t="shared" si="1"/>
        <v>-1340322.2540808276</v>
      </c>
      <c r="D40" s="193">
        <f t="shared" si="2"/>
        <v>23721173.745919172</v>
      </c>
    </row>
    <row r="41" spans="1:4" hidden="1">
      <c r="A41" s="192">
        <v>40360</v>
      </c>
      <c r="B41" s="193">
        <f t="shared" si="0"/>
        <v>25061496</v>
      </c>
      <c r="C41" s="193">
        <f t="shared" si="1"/>
        <v>-1378617.1756259941</v>
      </c>
      <c r="D41" s="193">
        <f t="shared" si="2"/>
        <v>23682878.824374005</v>
      </c>
    </row>
    <row r="42" spans="1:4" hidden="1">
      <c r="A42" s="192">
        <v>40391</v>
      </c>
      <c r="B42" s="193">
        <f t="shared" si="0"/>
        <v>25061496</v>
      </c>
      <c r="C42" s="193">
        <f t="shared" si="1"/>
        <v>-1416912.0971711606</v>
      </c>
      <c r="D42" s="193">
        <f t="shared" si="2"/>
        <v>23644583.902828839</v>
      </c>
    </row>
    <row r="43" spans="1:4" hidden="1">
      <c r="A43" s="192">
        <v>40422</v>
      </c>
      <c r="B43" s="193">
        <f t="shared" si="0"/>
        <v>25061496</v>
      </c>
      <c r="C43" s="193">
        <f t="shared" si="1"/>
        <v>-1455207.0187163271</v>
      </c>
      <c r="D43" s="193">
        <f t="shared" si="2"/>
        <v>23606288.981283672</v>
      </c>
    </row>
    <row r="44" spans="1:4" hidden="1">
      <c r="A44" s="192">
        <v>40452</v>
      </c>
      <c r="B44" s="193">
        <f t="shared" si="0"/>
        <v>25061496</v>
      </c>
      <c r="C44" s="193">
        <f t="shared" si="1"/>
        <v>-1493501.9402614937</v>
      </c>
      <c r="D44" s="193">
        <f t="shared" si="2"/>
        <v>23567994.059738506</v>
      </c>
    </row>
    <row r="45" spans="1:4" hidden="1">
      <c r="A45" s="192">
        <v>40483</v>
      </c>
      <c r="B45" s="193">
        <f t="shared" si="0"/>
        <v>25061496</v>
      </c>
      <c r="C45" s="193">
        <f t="shared" si="1"/>
        <v>-1531796.8618066602</v>
      </c>
      <c r="D45" s="193">
        <f t="shared" si="2"/>
        <v>23529699.138193339</v>
      </c>
    </row>
    <row r="46" spans="1:4" hidden="1">
      <c r="A46" s="192">
        <v>40513</v>
      </c>
      <c r="B46" s="193">
        <f t="shared" si="0"/>
        <v>25061496</v>
      </c>
      <c r="C46" s="193">
        <f t="shared" si="1"/>
        <v>-1570091.7833518267</v>
      </c>
      <c r="D46" s="193">
        <f t="shared" si="2"/>
        <v>23491404.216648173</v>
      </c>
    </row>
    <row r="47" spans="1:4" hidden="1">
      <c r="A47" s="192">
        <v>40544</v>
      </c>
      <c r="B47" s="193">
        <f t="shared" si="0"/>
        <v>25061496</v>
      </c>
      <c r="C47" s="193">
        <f t="shared" si="1"/>
        <v>-1608386.7048969932</v>
      </c>
      <c r="D47" s="193">
        <f t="shared" si="2"/>
        <v>23453109.295103006</v>
      </c>
    </row>
    <row r="48" spans="1:4" hidden="1">
      <c r="A48" s="192">
        <v>40575</v>
      </c>
      <c r="B48" s="193">
        <f t="shared" si="0"/>
        <v>25061496</v>
      </c>
      <c r="C48" s="193">
        <f t="shared" si="1"/>
        <v>-1646681.6264421598</v>
      </c>
      <c r="D48" s="193">
        <f t="shared" si="2"/>
        <v>23414814.37355784</v>
      </c>
    </row>
    <row r="49" spans="1:6" hidden="1">
      <c r="A49" s="192">
        <v>40603</v>
      </c>
      <c r="B49" s="193">
        <f t="shared" si="0"/>
        <v>25061496</v>
      </c>
      <c r="C49" s="193">
        <f t="shared" si="1"/>
        <v>-1684976.5479873263</v>
      </c>
      <c r="D49" s="193">
        <f t="shared" si="2"/>
        <v>23376519.452012673</v>
      </c>
      <c r="F49" t="s">
        <v>152</v>
      </c>
    </row>
    <row r="50" spans="1:6" hidden="1">
      <c r="A50" s="192">
        <v>40634</v>
      </c>
      <c r="B50" s="193">
        <f t="shared" si="0"/>
        <v>25061496</v>
      </c>
      <c r="C50" s="193">
        <f t="shared" si="1"/>
        <v>-1723271.4695324928</v>
      </c>
      <c r="D50" s="193">
        <f t="shared" si="2"/>
        <v>23338224.530467506</v>
      </c>
      <c r="F50">
        <f>AVERAGE(B46:B58)</f>
        <v>25061496</v>
      </c>
    </row>
    <row r="51" spans="1:6" hidden="1">
      <c r="A51" s="192">
        <v>40664</v>
      </c>
      <c r="B51" s="193">
        <f t="shared" si="0"/>
        <v>25061496</v>
      </c>
      <c r="C51" s="193">
        <f t="shared" si="1"/>
        <v>-1761566.3910776593</v>
      </c>
      <c r="D51" s="193">
        <f t="shared" si="2"/>
        <v>23299929.60892234</v>
      </c>
      <c r="F51" t="s">
        <v>153</v>
      </c>
    </row>
    <row r="52" spans="1:6" hidden="1">
      <c r="A52" s="192">
        <v>40695</v>
      </c>
      <c r="B52" s="193">
        <f t="shared" si="0"/>
        <v>25061496</v>
      </c>
      <c r="C52" s="193">
        <f t="shared" si="1"/>
        <v>-1799861.3126228258</v>
      </c>
      <c r="D52" s="193">
        <f t="shared" si="2"/>
        <v>23261634.687377173</v>
      </c>
      <c r="F52">
        <f>AVERAGE(D46:D58)</f>
        <v>23261634.687377173</v>
      </c>
    </row>
    <row r="53" spans="1:6" hidden="1">
      <c r="A53" s="192">
        <v>40725</v>
      </c>
      <c r="B53" s="193">
        <f t="shared" si="0"/>
        <v>25061496</v>
      </c>
      <c r="C53" s="193">
        <f t="shared" si="1"/>
        <v>-1838156.2341679924</v>
      </c>
      <c r="D53" s="193">
        <f t="shared" si="2"/>
        <v>23223339.765832007</v>
      </c>
    </row>
    <row r="54" spans="1:6" hidden="1">
      <c r="A54" s="192">
        <v>40756</v>
      </c>
      <c r="B54" s="193">
        <f t="shared" si="0"/>
        <v>25061496</v>
      </c>
      <c r="C54" s="193">
        <f t="shared" si="1"/>
        <v>-1876451.1557131589</v>
      </c>
      <c r="D54" s="193">
        <f t="shared" si="2"/>
        <v>23185044.84428684</v>
      </c>
      <c r="F54" t="s">
        <v>154</v>
      </c>
    </row>
    <row r="55" spans="1:6" hidden="1">
      <c r="A55" s="192">
        <v>40787</v>
      </c>
      <c r="B55" s="193">
        <f t="shared" si="0"/>
        <v>25061496</v>
      </c>
      <c r="C55" s="193">
        <f t="shared" si="1"/>
        <v>-1914746.0772583254</v>
      </c>
      <c r="D55" s="193">
        <f t="shared" si="2"/>
        <v>23146749.922741674</v>
      </c>
      <c r="F55">
        <f>+-C58+C46</f>
        <v>459539.05854199827</v>
      </c>
    </row>
    <row r="56" spans="1:6" hidden="1">
      <c r="A56" s="192">
        <v>40817</v>
      </c>
      <c r="B56" s="193">
        <f t="shared" si="0"/>
        <v>25061496</v>
      </c>
      <c r="C56" s="193">
        <f t="shared" si="1"/>
        <v>-1953040.9988034919</v>
      </c>
      <c r="D56" s="193">
        <f t="shared" si="2"/>
        <v>23108455.001196507</v>
      </c>
    </row>
    <row r="57" spans="1:6" hidden="1">
      <c r="A57" s="192">
        <v>40848</v>
      </c>
      <c r="B57" s="193">
        <f t="shared" si="0"/>
        <v>25061496</v>
      </c>
      <c r="C57" s="193">
        <f t="shared" si="1"/>
        <v>-1991335.9203486585</v>
      </c>
      <c r="D57" s="193">
        <f t="shared" si="2"/>
        <v>23070160.079651341</v>
      </c>
    </row>
    <row r="58" spans="1:6" hidden="1">
      <c r="A58" s="192">
        <v>40878</v>
      </c>
      <c r="B58" s="193">
        <f t="shared" si="0"/>
        <v>25061496</v>
      </c>
      <c r="C58" s="193">
        <f t="shared" si="1"/>
        <v>-2029630.841893825</v>
      </c>
      <c r="D58" s="193">
        <f t="shared" si="2"/>
        <v>23031865.158106174</v>
      </c>
    </row>
    <row r="59" spans="1:6" hidden="1">
      <c r="A59" s="192">
        <v>40909</v>
      </c>
      <c r="B59" s="193">
        <f t="shared" si="0"/>
        <v>25061496</v>
      </c>
      <c r="C59" s="193">
        <f t="shared" ref="C59:C70" si="3">+C58-$D$3/12*B59</f>
        <v>-2067925.7634389915</v>
      </c>
      <c r="D59" s="193">
        <f t="shared" ref="D59:D70" si="4">+B59+C59</f>
        <v>22993570.236561008</v>
      </c>
    </row>
    <row r="60" spans="1:6" hidden="1">
      <c r="A60" s="192">
        <v>40940</v>
      </c>
      <c r="B60" s="193">
        <f t="shared" si="0"/>
        <v>25061496</v>
      </c>
      <c r="C60" s="193">
        <f t="shared" si="3"/>
        <v>-2106220.6849841578</v>
      </c>
      <c r="D60" s="193">
        <f t="shared" si="4"/>
        <v>22955275.315015841</v>
      </c>
    </row>
    <row r="61" spans="1:6" hidden="1">
      <c r="A61" s="192">
        <v>40969</v>
      </c>
      <c r="B61" s="193">
        <f t="shared" si="0"/>
        <v>25061496</v>
      </c>
      <c r="C61" s="193">
        <f t="shared" si="3"/>
        <v>-2144515.6065293243</v>
      </c>
      <c r="D61" s="193">
        <f t="shared" si="4"/>
        <v>22916980.393470675</v>
      </c>
      <c r="F61" t="s">
        <v>155</v>
      </c>
    </row>
    <row r="62" spans="1:6" hidden="1">
      <c r="A62" s="192">
        <v>41000</v>
      </c>
      <c r="B62" s="193">
        <f t="shared" si="0"/>
        <v>25061496</v>
      </c>
      <c r="C62" s="193">
        <f t="shared" si="3"/>
        <v>-2182810.5280744908</v>
      </c>
      <c r="D62" s="193">
        <f t="shared" si="4"/>
        <v>22878685.471925508</v>
      </c>
      <c r="F62">
        <f>AVERAGE(B58:B70)</f>
        <v>25061496</v>
      </c>
    </row>
    <row r="63" spans="1:6" hidden="1">
      <c r="A63" s="192">
        <v>41030</v>
      </c>
      <c r="B63" s="193">
        <f t="shared" si="0"/>
        <v>25061496</v>
      </c>
      <c r="C63" s="193">
        <f t="shared" si="3"/>
        <v>-2221105.4496196574</v>
      </c>
      <c r="D63" s="193">
        <f t="shared" si="4"/>
        <v>22840390.550380342</v>
      </c>
      <c r="F63" t="s">
        <v>156</v>
      </c>
    </row>
    <row r="64" spans="1:6" hidden="1">
      <c r="A64" s="192">
        <v>41061</v>
      </c>
      <c r="B64" s="193">
        <f t="shared" si="0"/>
        <v>25061496</v>
      </c>
      <c r="C64" s="193">
        <f t="shared" si="3"/>
        <v>-2259400.3711648239</v>
      </c>
      <c r="D64" s="193">
        <f t="shared" si="4"/>
        <v>22802095.628835175</v>
      </c>
      <c r="F64">
        <f>AVERAGE(D58:D70)</f>
        <v>22802095.628835179</v>
      </c>
    </row>
    <row r="65" spans="1:6" hidden="1">
      <c r="A65" s="192">
        <v>41091</v>
      </c>
      <c r="B65" s="193">
        <f t="shared" si="0"/>
        <v>25061496</v>
      </c>
      <c r="C65" s="193">
        <f t="shared" si="3"/>
        <v>-2297695.2927099904</v>
      </c>
      <c r="D65" s="193">
        <f t="shared" si="4"/>
        <v>22763800.707290009</v>
      </c>
    </row>
    <row r="66" spans="1:6" hidden="1">
      <c r="A66" s="192">
        <v>41122</v>
      </c>
      <c r="B66" s="193">
        <f t="shared" si="0"/>
        <v>25061496</v>
      </c>
      <c r="C66" s="193">
        <f t="shared" si="3"/>
        <v>-2335990.2142551569</v>
      </c>
      <c r="D66" s="193">
        <f t="shared" si="4"/>
        <v>22725505.785744842</v>
      </c>
      <c r="F66" t="s">
        <v>157</v>
      </c>
    </row>
    <row r="67" spans="1:6" hidden="1">
      <c r="A67" s="192">
        <v>41153</v>
      </c>
      <c r="B67" s="193">
        <f t="shared" si="0"/>
        <v>25061496</v>
      </c>
      <c r="C67" s="193">
        <f t="shared" si="3"/>
        <v>-2374285.1358003234</v>
      </c>
      <c r="D67" s="193">
        <f t="shared" si="4"/>
        <v>22687210.864199676</v>
      </c>
      <c r="F67">
        <f>+-C70+C58</f>
        <v>459539.05854199803</v>
      </c>
    </row>
    <row r="68" spans="1:6" hidden="1">
      <c r="A68" s="192">
        <v>41183</v>
      </c>
      <c r="B68" s="193">
        <f t="shared" si="0"/>
        <v>25061496</v>
      </c>
      <c r="C68" s="193">
        <f t="shared" si="3"/>
        <v>-2412580.05734549</v>
      </c>
      <c r="D68" s="193">
        <f t="shared" si="4"/>
        <v>22648915.942654509</v>
      </c>
    </row>
    <row r="69" spans="1:6" hidden="1">
      <c r="A69" s="192">
        <v>41214</v>
      </c>
      <c r="B69" s="193">
        <f t="shared" si="0"/>
        <v>25061496</v>
      </c>
      <c r="C69" s="193">
        <f t="shared" si="3"/>
        <v>-2450874.9788906565</v>
      </c>
      <c r="D69" s="193">
        <f t="shared" si="4"/>
        <v>22610621.021109343</v>
      </c>
    </row>
    <row r="70" spans="1:6" hidden="1">
      <c r="A70" s="192">
        <v>41244</v>
      </c>
      <c r="B70" s="193">
        <f t="shared" si="0"/>
        <v>25061496</v>
      </c>
      <c r="C70" s="193">
        <f t="shared" si="3"/>
        <v>-2489169.900435823</v>
      </c>
      <c r="D70" s="193">
        <f t="shared" si="4"/>
        <v>22572326.099564176</v>
      </c>
    </row>
    <row r="71" spans="1:6" hidden="1">
      <c r="A71" s="192">
        <v>41275</v>
      </c>
      <c r="B71" s="193">
        <f t="shared" si="0"/>
        <v>25061496</v>
      </c>
      <c r="C71" s="193">
        <f t="shared" ref="C71:C82" si="5">+C70-$D$3/12*B71</f>
        <v>-2527464.8219809895</v>
      </c>
      <c r="D71" s="193">
        <f t="shared" ref="D71:D82" si="6">+B71+C71</f>
        <v>22534031.17801901</v>
      </c>
    </row>
    <row r="72" spans="1:6" hidden="1">
      <c r="A72" s="192">
        <v>41306</v>
      </c>
      <c r="B72" s="193">
        <f t="shared" ref="B72:B135" si="7">+$B$6</f>
        <v>25061496</v>
      </c>
      <c r="C72" s="193">
        <f t="shared" si="5"/>
        <v>-2565759.7435261561</v>
      </c>
      <c r="D72" s="193">
        <f t="shared" si="6"/>
        <v>22495736.256473843</v>
      </c>
    </row>
    <row r="73" spans="1:6" hidden="1">
      <c r="A73" s="192">
        <v>41334</v>
      </c>
      <c r="B73" s="193">
        <f t="shared" si="7"/>
        <v>25061496</v>
      </c>
      <c r="C73" s="193">
        <f t="shared" si="5"/>
        <v>-2604054.6650713226</v>
      </c>
      <c r="D73" s="193">
        <f t="shared" si="6"/>
        <v>22457441.334928676</v>
      </c>
      <c r="F73" t="s">
        <v>163</v>
      </c>
    </row>
    <row r="74" spans="1:6" hidden="1">
      <c r="A74" s="192">
        <v>41365</v>
      </c>
      <c r="B74" s="193">
        <f t="shared" si="7"/>
        <v>25061496</v>
      </c>
      <c r="C74" s="193">
        <f t="shared" si="5"/>
        <v>-2642349.5866164891</v>
      </c>
      <c r="D74" s="193">
        <f t="shared" si="6"/>
        <v>22419146.41338351</v>
      </c>
      <c r="F74">
        <f>AVERAGE(B70:B82)</f>
        <v>25061496</v>
      </c>
    </row>
    <row r="75" spans="1:6" hidden="1">
      <c r="A75" s="192">
        <v>41395</v>
      </c>
      <c r="B75" s="193">
        <f t="shared" si="7"/>
        <v>25061496</v>
      </c>
      <c r="C75" s="193">
        <f t="shared" si="5"/>
        <v>-2680644.5081616556</v>
      </c>
      <c r="D75" s="193">
        <f t="shared" si="6"/>
        <v>22380851.491838343</v>
      </c>
      <c r="F75" t="s">
        <v>164</v>
      </c>
    </row>
    <row r="76" spans="1:6" hidden="1">
      <c r="A76" s="192">
        <v>41426</v>
      </c>
      <c r="B76" s="193">
        <f t="shared" si="7"/>
        <v>25061496</v>
      </c>
      <c r="C76" s="193">
        <f t="shared" si="5"/>
        <v>-2718939.4297068221</v>
      </c>
      <c r="D76" s="193">
        <f t="shared" si="6"/>
        <v>22342556.570293177</v>
      </c>
      <c r="F76">
        <f>AVERAGE(D70:D82)</f>
        <v>22342556.570293181</v>
      </c>
    </row>
    <row r="77" spans="1:6" hidden="1">
      <c r="A77" s="192">
        <v>41456</v>
      </c>
      <c r="B77" s="193">
        <f t="shared" si="7"/>
        <v>25061496</v>
      </c>
      <c r="C77" s="193">
        <f t="shared" si="5"/>
        <v>-2757234.3512519887</v>
      </c>
      <c r="D77" s="193">
        <f t="shared" si="6"/>
        <v>22304261.64874801</v>
      </c>
    </row>
    <row r="78" spans="1:6" hidden="1">
      <c r="A78" s="192">
        <v>41487</v>
      </c>
      <c r="B78" s="193">
        <f t="shared" si="7"/>
        <v>25061496</v>
      </c>
      <c r="C78" s="193">
        <f t="shared" si="5"/>
        <v>-2795529.2727971552</v>
      </c>
      <c r="D78" s="193">
        <f t="shared" si="6"/>
        <v>22265966.727202844</v>
      </c>
      <c r="F78" t="s">
        <v>165</v>
      </c>
    </row>
    <row r="79" spans="1:6" hidden="1">
      <c r="A79" s="192">
        <v>41518</v>
      </c>
      <c r="B79" s="193">
        <f t="shared" si="7"/>
        <v>25061496</v>
      </c>
      <c r="C79" s="193">
        <f t="shared" si="5"/>
        <v>-2833824.1943423217</v>
      </c>
      <c r="D79" s="193">
        <f t="shared" si="6"/>
        <v>22227671.805657677</v>
      </c>
      <c r="F79">
        <f>+-C82+C70</f>
        <v>459539.05854199827</v>
      </c>
    </row>
    <row r="80" spans="1:6" hidden="1">
      <c r="A80" s="192">
        <v>41548</v>
      </c>
      <c r="B80" s="193">
        <f t="shared" si="7"/>
        <v>25061496</v>
      </c>
      <c r="C80" s="193">
        <f t="shared" si="5"/>
        <v>-2872119.1158874882</v>
      </c>
      <c r="D80" s="193">
        <f t="shared" si="6"/>
        <v>22189376.884112511</v>
      </c>
    </row>
    <row r="81" spans="1:6" hidden="1">
      <c r="A81" s="192">
        <v>41579</v>
      </c>
      <c r="B81" s="193">
        <f t="shared" si="7"/>
        <v>25061496</v>
      </c>
      <c r="C81" s="193">
        <f t="shared" si="5"/>
        <v>-2910414.0374326548</v>
      </c>
      <c r="D81" s="193">
        <f t="shared" si="6"/>
        <v>22151081.962567344</v>
      </c>
    </row>
    <row r="82" spans="1:6" hidden="1">
      <c r="A82" s="192">
        <v>41609</v>
      </c>
      <c r="B82" s="193">
        <f t="shared" si="7"/>
        <v>25061496</v>
      </c>
      <c r="C82" s="193">
        <f t="shared" si="5"/>
        <v>-2948708.9589778213</v>
      </c>
      <c r="D82" s="193">
        <f t="shared" si="6"/>
        <v>22112787.041022178</v>
      </c>
    </row>
    <row r="83" spans="1:6" hidden="1">
      <c r="A83" s="192">
        <v>41640</v>
      </c>
      <c r="B83" s="193">
        <f t="shared" si="7"/>
        <v>25061496</v>
      </c>
      <c r="C83" s="193">
        <f t="shared" ref="C83:C146" si="8">+C82-$D$3/12*B83</f>
        <v>-2987003.8805229878</v>
      </c>
      <c r="D83" s="193">
        <f t="shared" ref="D83:D146" si="9">+B83+C83</f>
        <v>22074492.119477011</v>
      </c>
    </row>
    <row r="84" spans="1:6" hidden="1">
      <c r="A84" s="192">
        <v>41671</v>
      </c>
      <c r="B84" s="193">
        <f t="shared" si="7"/>
        <v>25061496</v>
      </c>
      <c r="C84" s="193">
        <f t="shared" si="8"/>
        <v>-3025298.8020681543</v>
      </c>
      <c r="D84" s="193">
        <f t="shared" si="9"/>
        <v>22036197.197931845</v>
      </c>
    </row>
    <row r="85" spans="1:6" hidden="1">
      <c r="A85" s="192">
        <v>41699</v>
      </c>
      <c r="B85" s="193">
        <f t="shared" si="7"/>
        <v>25061496</v>
      </c>
      <c r="C85" s="193">
        <f t="shared" si="8"/>
        <v>-3063593.7236133208</v>
      </c>
      <c r="D85" s="193">
        <f t="shared" si="9"/>
        <v>21997902.276386678</v>
      </c>
      <c r="F85" t="s">
        <v>168</v>
      </c>
    </row>
    <row r="86" spans="1:6" hidden="1">
      <c r="A86" s="192">
        <v>41730</v>
      </c>
      <c r="B86" s="193">
        <f t="shared" si="7"/>
        <v>25061496</v>
      </c>
      <c r="C86" s="193">
        <f t="shared" si="8"/>
        <v>-3101888.6451584874</v>
      </c>
      <c r="D86" s="193">
        <f t="shared" si="9"/>
        <v>21959607.354841512</v>
      </c>
      <c r="F86">
        <f>AVERAGE(B82:B94)</f>
        <v>25061496</v>
      </c>
    </row>
    <row r="87" spans="1:6" hidden="1">
      <c r="A87" s="192">
        <v>41760</v>
      </c>
      <c r="B87" s="193">
        <f t="shared" si="7"/>
        <v>25061496</v>
      </c>
      <c r="C87" s="193">
        <f t="shared" si="8"/>
        <v>-3140183.5667036539</v>
      </c>
      <c r="D87" s="193">
        <f t="shared" si="9"/>
        <v>21921312.433296345</v>
      </c>
      <c r="F87" t="s">
        <v>169</v>
      </c>
    </row>
    <row r="88" spans="1:6" hidden="1">
      <c r="A88" s="192">
        <v>41791</v>
      </c>
      <c r="B88" s="193">
        <f t="shared" si="7"/>
        <v>25061496</v>
      </c>
      <c r="C88" s="193">
        <f t="shared" si="8"/>
        <v>-3178478.4882488204</v>
      </c>
      <c r="D88" s="193">
        <f t="shared" si="9"/>
        <v>21883017.511751179</v>
      </c>
      <c r="F88">
        <f>AVERAGE(D82:D94)</f>
        <v>21883017.511751179</v>
      </c>
    </row>
    <row r="89" spans="1:6" hidden="1">
      <c r="A89" s="192">
        <v>41821</v>
      </c>
      <c r="B89" s="193">
        <f t="shared" si="7"/>
        <v>25061496</v>
      </c>
      <c r="C89" s="193">
        <f t="shared" si="8"/>
        <v>-3216773.4097939869</v>
      </c>
      <c r="D89" s="193">
        <f t="shared" si="9"/>
        <v>21844722.590206012</v>
      </c>
    </row>
    <row r="90" spans="1:6" hidden="1">
      <c r="A90" s="192">
        <v>41852</v>
      </c>
      <c r="B90" s="193">
        <f t="shared" si="7"/>
        <v>25061496</v>
      </c>
      <c r="C90" s="193">
        <f t="shared" si="8"/>
        <v>-3255068.3313391535</v>
      </c>
      <c r="D90" s="193">
        <f t="shared" si="9"/>
        <v>21806427.668660846</v>
      </c>
      <c r="F90" t="s">
        <v>170</v>
      </c>
    </row>
    <row r="91" spans="1:6" hidden="1">
      <c r="A91" s="192">
        <v>41883</v>
      </c>
      <c r="B91" s="193">
        <f t="shared" si="7"/>
        <v>25061496</v>
      </c>
      <c r="C91" s="193">
        <f t="shared" si="8"/>
        <v>-3293363.25288432</v>
      </c>
      <c r="D91" s="193">
        <f t="shared" si="9"/>
        <v>21768132.747115679</v>
      </c>
      <c r="F91">
        <f>+-C94+C82</f>
        <v>459539.05854199827</v>
      </c>
    </row>
    <row r="92" spans="1:6" hidden="1">
      <c r="A92" s="192">
        <v>41913</v>
      </c>
      <c r="B92" s="193">
        <f t="shared" si="7"/>
        <v>25061496</v>
      </c>
      <c r="C92" s="193">
        <f t="shared" si="8"/>
        <v>-3331658.1744294865</v>
      </c>
      <c r="D92" s="193">
        <f t="shared" si="9"/>
        <v>21729837.825570513</v>
      </c>
    </row>
    <row r="93" spans="1:6" hidden="1">
      <c r="A93" s="192">
        <v>41944</v>
      </c>
      <c r="B93" s="193">
        <f t="shared" si="7"/>
        <v>25061496</v>
      </c>
      <c r="C93" s="193">
        <f t="shared" si="8"/>
        <v>-3369953.095974653</v>
      </c>
      <c r="D93" s="193">
        <f t="shared" si="9"/>
        <v>21691542.904025346</v>
      </c>
    </row>
    <row r="94" spans="1:6" hidden="1">
      <c r="A94" s="192">
        <v>41974</v>
      </c>
      <c r="B94" s="193">
        <f t="shared" si="7"/>
        <v>25061496</v>
      </c>
      <c r="C94" s="193">
        <f t="shared" si="8"/>
        <v>-3408248.0175198196</v>
      </c>
      <c r="D94" s="193">
        <f t="shared" si="9"/>
        <v>21653247.98248018</v>
      </c>
    </row>
    <row r="95" spans="1:6" hidden="1">
      <c r="A95" s="192">
        <v>42005</v>
      </c>
      <c r="B95" s="193">
        <f t="shared" si="7"/>
        <v>25061496</v>
      </c>
      <c r="C95" s="193">
        <f t="shared" si="8"/>
        <v>-3446542.9390649861</v>
      </c>
      <c r="D95" s="193">
        <f t="shared" si="9"/>
        <v>21614953.060935013</v>
      </c>
    </row>
    <row r="96" spans="1:6" hidden="1">
      <c r="A96" s="192">
        <v>42036</v>
      </c>
      <c r="B96" s="193">
        <f t="shared" si="7"/>
        <v>25061496</v>
      </c>
      <c r="C96" s="193">
        <f t="shared" si="8"/>
        <v>-3484837.8606101526</v>
      </c>
      <c r="D96" s="193">
        <f t="shared" si="9"/>
        <v>21576658.139389846</v>
      </c>
    </row>
    <row r="97" spans="1:6" hidden="1">
      <c r="A97" s="192">
        <v>42064</v>
      </c>
      <c r="B97" s="193">
        <f t="shared" si="7"/>
        <v>25061496</v>
      </c>
      <c r="C97" s="193">
        <f t="shared" si="8"/>
        <v>-3523132.7821553191</v>
      </c>
      <c r="D97" s="193">
        <f t="shared" si="9"/>
        <v>21538363.21784468</v>
      </c>
      <c r="F97" t="s">
        <v>171</v>
      </c>
    </row>
    <row r="98" spans="1:6" hidden="1">
      <c r="A98" s="192">
        <v>42095</v>
      </c>
      <c r="B98" s="193">
        <f t="shared" si="7"/>
        <v>25061496</v>
      </c>
      <c r="C98" s="193">
        <f t="shared" si="8"/>
        <v>-3561427.7037004856</v>
      </c>
      <c r="D98" s="193">
        <f t="shared" si="9"/>
        <v>21500068.296299513</v>
      </c>
      <c r="F98">
        <f>AVERAGE(B94:B106)</f>
        <v>25061496</v>
      </c>
    </row>
    <row r="99" spans="1:6" hidden="1">
      <c r="A99" s="192">
        <v>42125</v>
      </c>
      <c r="B99" s="193">
        <f t="shared" si="7"/>
        <v>25061496</v>
      </c>
      <c r="C99" s="193">
        <f t="shared" si="8"/>
        <v>-3599722.6252456522</v>
      </c>
      <c r="D99" s="193">
        <f t="shared" si="9"/>
        <v>21461773.374754347</v>
      </c>
      <c r="F99" t="s">
        <v>172</v>
      </c>
    </row>
    <row r="100" spans="1:6" hidden="1">
      <c r="A100" s="192">
        <v>42156</v>
      </c>
      <c r="B100" s="193">
        <f t="shared" si="7"/>
        <v>25061496</v>
      </c>
      <c r="C100" s="193">
        <f t="shared" si="8"/>
        <v>-3638017.5467908187</v>
      </c>
      <c r="D100" s="193">
        <f t="shared" si="9"/>
        <v>21423478.45320918</v>
      </c>
      <c r="F100">
        <f>AVERAGE(D94:D106)</f>
        <v>21423478.45320918</v>
      </c>
    </row>
    <row r="101" spans="1:6" hidden="1">
      <c r="A101" s="192">
        <v>42186</v>
      </c>
      <c r="B101" s="193">
        <f t="shared" si="7"/>
        <v>25061496</v>
      </c>
      <c r="C101" s="193">
        <f t="shared" si="8"/>
        <v>-3676312.4683359852</v>
      </c>
      <c r="D101" s="193">
        <f t="shared" si="9"/>
        <v>21385183.531664014</v>
      </c>
    </row>
    <row r="102" spans="1:6" hidden="1">
      <c r="A102" s="192">
        <v>42217</v>
      </c>
      <c r="B102" s="193">
        <f t="shared" si="7"/>
        <v>25061496</v>
      </c>
      <c r="C102" s="193">
        <f t="shared" si="8"/>
        <v>-3714607.3898811517</v>
      </c>
      <c r="D102" s="193">
        <f t="shared" si="9"/>
        <v>21346888.610118847</v>
      </c>
      <c r="F102" t="s">
        <v>173</v>
      </c>
    </row>
    <row r="103" spans="1:6" hidden="1">
      <c r="A103" s="192">
        <v>42248</v>
      </c>
      <c r="B103" s="193">
        <f t="shared" si="7"/>
        <v>25061496</v>
      </c>
      <c r="C103" s="193">
        <f t="shared" si="8"/>
        <v>-3752902.3114263183</v>
      </c>
      <c r="D103" s="193">
        <f t="shared" si="9"/>
        <v>21308593.688573681</v>
      </c>
      <c r="F103">
        <f>+-C106+C94</f>
        <v>459539.05854199827</v>
      </c>
    </row>
    <row r="104" spans="1:6" hidden="1">
      <c r="A104" s="192">
        <v>42278</v>
      </c>
      <c r="B104" s="193">
        <f t="shared" si="7"/>
        <v>25061496</v>
      </c>
      <c r="C104" s="193">
        <f t="shared" si="8"/>
        <v>-3791197.2329714848</v>
      </c>
      <c r="D104" s="193">
        <f t="shared" si="9"/>
        <v>21270298.767028514</v>
      </c>
    </row>
    <row r="105" spans="1:6" hidden="1">
      <c r="A105" s="192">
        <v>42309</v>
      </c>
      <c r="B105" s="193">
        <f t="shared" si="7"/>
        <v>25061496</v>
      </c>
      <c r="C105" s="193">
        <f t="shared" si="8"/>
        <v>-3829492.1545166513</v>
      </c>
      <c r="D105" s="193">
        <f t="shared" si="9"/>
        <v>21232003.845483348</v>
      </c>
    </row>
    <row r="106" spans="1:6">
      <c r="A106" s="192">
        <v>42339</v>
      </c>
      <c r="B106" s="193">
        <f t="shared" si="7"/>
        <v>25061496</v>
      </c>
      <c r="C106" s="193">
        <f t="shared" si="8"/>
        <v>-3867787.0760618178</v>
      </c>
      <c r="D106" s="193">
        <f t="shared" si="9"/>
        <v>21193708.923938181</v>
      </c>
    </row>
    <row r="107" spans="1:6">
      <c r="A107" s="192">
        <v>42370</v>
      </c>
      <c r="B107" s="193">
        <f t="shared" si="7"/>
        <v>25061496</v>
      </c>
      <c r="C107" s="193">
        <f t="shared" si="8"/>
        <v>-3906081.9976069843</v>
      </c>
      <c r="D107" s="193">
        <f t="shared" si="9"/>
        <v>21155414.002393015</v>
      </c>
    </row>
    <row r="108" spans="1:6">
      <c r="A108" s="192">
        <v>42401</v>
      </c>
      <c r="B108" s="193">
        <f t="shared" si="7"/>
        <v>25061496</v>
      </c>
      <c r="C108" s="193">
        <f t="shared" si="8"/>
        <v>-3944376.9191521509</v>
      </c>
      <c r="D108" s="193">
        <f t="shared" si="9"/>
        <v>21117119.080847848</v>
      </c>
    </row>
    <row r="109" spans="1:6">
      <c r="A109" s="192">
        <v>42430</v>
      </c>
      <c r="B109" s="193">
        <f t="shared" si="7"/>
        <v>25061496</v>
      </c>
      <c r="C109" s="193">
        <f t="shared" si="8"/>
        <v>-3982671.8406973174</v>
      </c>
      <c r="D109" s="193">
        <f t="shared" si="9"/>
        <v>21078824.159302682</v>
      </c>
      <c r="F109" t="s">
        <v>190</v>
      </c>
    </row>
    <row r="110" spans="1:6">
      <c r="A110" s="192">
        <v>42461</v>
      </c>
      <c r="B110" s="193">
        <f t="shared" si="7"/>
        <v>25061496</v>
      </c>
      <c r="C110" s="193">
        <f t="shared" si="8"/>
        <v>-4020966.7622424839</v>
      </c>
      <c r="D110" s="193">
        <f t="shared" si="9"/>
        <v>21040529.237757515</v>
      </c>
      <c r="F110">
        <f>AVERAGE(B106:B118)</f>
        <v>25061496</v>
      </c>
    </row>
    <row r="111" spans="1:6">
      <c r="A111" s="192">
        <v>42491</v>
      </c>
      <c r="B111" s="193">
        <f t="shared" si="7"/>
        <v>25061496</v>
      </c>
      <c r="C111" s="193">
        <f t="shared" si="8"/>
        <v>-4059261.6837876504</v>
      </c>
      <c r="D111" s="193">
        <f t="shared" si="9"/>
        <v>21002234.316212349</v>
      </c>
      <c r="F111" t="s">
        <v>191</v>
      </c>
    </row>
    <row r="112" spans="1:6">
      <c r="A112" s="192">
        <v>42522</v>
      </c>
      <c r="B112" s="193">
        <f t="shared" si="7"/>
        <v>25061496</v>
      </c>
      <c r="C112" s="193">
        <f t="shared" si="8"/>
        <v>-4097556.605332817</v>
      </c>
      <c r="D112" s="193">
        <f t="shared" si="9"/>
        <v>20963939.394667182</v>
      </c>
      <c r="F112">
        <f>AVERAGE(D106:D118)</f>
        <v>20963939.394667186</v>
      </c>
    </row>
    <row r="113" spans="1:6">
      <c r="A113" s="192">
        <v>42552</v>
      </c>
      <c r="B113" s="193">
        <f t="shared" si="7"/>
        <v>25061496</v>
      </c>
      <c r="C113" s="193">
        <f t="shared" si="8"/>
        <v>-4135851.5268779835</v>
      </c>
      <c r="D113" s="193">
        <f t="shared" si="9"/>
        <v>20925644.473122016</v>
      </c>
    </row>
    <row r="114" spans="1:6">
      <c r="A114" s="192">
        <v>42583</v>
      </c>
      <c r="B114" s="193">
        <f t="shared" si="7"/>
        <v>25061496</v>
      </c>
      <c r="C114" s="193">
        <f t="shared" si="8"/>
        <v>-4174146.44842315</v>
      </c>
      <c r="D114" s="193">
        <f t="shared" si="9"/>
        <v>20887349.551576849</v>
      </c>
      <c r="F114" t="s">
        <v>192</v>
      </c>
    </row>
    <row r="115" spans="1:6">
      <c r="A115" s="192">
        <v>42614</v>
      </c>
      <c r="B115" s="193">
        <f t="shared" si="7"/>
        <v>25061496</v>
      </c>
      <c r="C115" s="193">
        <f t="shared" si="8"/>
        <v>-4212441.3699683165</v>
      </c>
      <c r="D115" s="193">
        <f t="shared" si="9"/>
        <v>20849054.630031683</v>
      </c>
      <c r="F115">
        <f>+-C118+C106</f>
        <v>459539.05854199827</v>
      </c>
    </row>
    <row r="116" spans="1:6">
      <c r="A116" s="192">
        <v>42644</v>
      </c>
      <c r="B116" s="193">
        <f t="shared" si="7"/>
        <v>25061496</v>
      </c>
      <c r="C116" s="193">
        <f t="shared" si="8"/>
        <v>-4250736.291513483</v>
      </c>
      <c r="D116" s="193">
        <f t="shared" si="9"/>
        <v>20810759.708486516</v>
      </c>
    </row>
    <row r="117" spans="1:6">
      <c r="A117" s="192">
        <v>42675</v>
      </c>
      <c r="B117" s="193">
        <f t="shared" si="7"/>
        <v>25061496</v>
      </c>
      <c r="C117" s="193">
        <f t="shared" si="8"/>
        <v>-4289031.2130586496</v>
      </c>
      <c r="D117" s="193">
        <f t="shared" si="9"/>
        <v>20772464.78694135</v>
      </c>
    </row>
    <row r="118" spans="1:6">
      <c r="A118" s="192">
        <v>42705</v>
      </c>
      <c r="B118" s="193">
        <f t="shared" si="7"/>
        <v>25061496</v>
      </c>
      <c r="C118" s="193">
        <f t="shared" si="8"/>
        <v>-4327326.1346038161</v>
      </c>
      <c r="D118" s="193">
        <f t="shared" si="9"/>
        <v>20734169.865396183</v>
      </c>
    </row>
    <row r="119" spans="1:6">
      <c r="A119" s="192">
        <v>42736</v>
      </c>
      <c r="B119" s="193">
        <f t="shared" si="7"/>
        <v>25061496</v>
      </c>
      <c r="C119" s="193">
        <f t="shared" si="8"/>
        <v>-4365621.0561489826</v>
      </c>
      <c r="D119" s="193">
        <f t="shared" si="9"/>
        <v>20695874.943851016</v>
      </c>
    </row>
    <row r="120" spans="1:6">
      <c r="A120" s="192">
        <v>42767</v>
      </c>
      <c r="B120" s="193">
        <f t="shared" si="7"/>
        <v>25061496</v>
      </c>
      <c r="C120" s="193">
        <f t="shared" si="8"/>
        <v>-4403915.9776941491</v>
      </c>
      <c r="D120" s="193">
        <f t="shared" si="9"/>
        <v>20657580.02230585</v>
      </c>
    </row>
    <row r="121" spans="1:6">
      <c r="A121" s="192">
        <v>42795</v>
      </c>
      <c r="B121" s="193">
        <f t="shared" si="7"/>
        <v>25061496</v>
      </c>
      <c r="C121" s="193">
        <f t="shared" si="8"/>
        <v>-4442210.8992393157</v>
      </c>
      <c r="D121" s="193">
        <f t="shared" si="9"/>
        <v>20619285.100760683</v>
      </c>
      <c r="F121" t="s">
        <v>193</v>
      </c>
    </row>
    <row r="122" spans="1:6">
      <c r="A122" s="192">
        <v>42826</v>
      </c>
      <c r="B122" s="193">
        <f t="shared" si="7"/>
        <v>25061496</v>
      </c>
      <c r="C122" s="193">
        <f t="shared" si="8"/>
        <v>-4480505.8207844822</v>
      </c>
      <c r="D122" s="193">
        <f t="shared" si="9"/>
        <v>20580990.179215517</v>
      </c>
      <c r="F122">
        <f>AVERAGE(B118:B130)</f>
        <v>25061496</v>
      </c>
    </row>
    <row r="123" spans="1:6">
      <c r="A123" s="192">
        <v>42856</v>
      </c>
      <c r="B123" s="193">
        <f t="shared" si="7"/>
        <v>25061496</v>
      </c>
      <c r="C123" s="193">
        <f t="shared" si="8"/>
        <v>-4518800.7423296487</v>
      </c>
      <c r="D123" s="193">
        <f t="shared" si="9"/>
        <v>20542695.25767035</v>
      </c>
      <c r="F123" t="s">
        <v>194</v>
      </c>
    </row>
    <row r="124" spans="1:6">
      <c r="A124" s="192">
        <v>42887</v>
      </c>
      <c r="B124" s="193">
        <f t="shared" si="7"/>
        <v>25061496</v>
      </c>
      <c r="C124" s="193">
        <f t="shared" si="8"/>
        <v>-4557095.6638748152</v>
      </c>
      <c r="D124" s="193">
        <f t="shared" si="9"/>
        <v>20504400.336125184</v>
      </c>
      <c r="F124">
        <f>AVERAGE(D118:D130)</f>
        <v>20504400.336125188</v>
      </c>
    </row>
    <row r="125" spans="1:6">
      <c r="A125" s="192">
        <v>42917</v>
      </c>
      <c r="B125" s="193">
        <f t="shared" si="7"/>
        <v>25061496</v>
      </c>
      <c r="C125" s="193">
        <f t="shared" si="8"/>
        <v>-4595390.5854199817</v>
      </c>
      <c r="D125" s="193">
        <f t="shared" si="9"/>
        <v>20466105.414580017</v>
      </c>
    </row>
    <row r="126" spans="1:6">
      <c r="A126" s="192">
        <v>42948</v>
      </c>
      <c r="B126" s="193">
        <f t="shared" si="7"/>
        <v>25061496</v>
      </c>
      <c r="C126" s="193">
        <f t="shared" si="8"/>
        <v>-4633685.5069651483</v>
      </c>
      <c r="D126" s="193">
        <f t="shared" si="9"/>
        <v>20427810.493034851</v>
      </c>
      <c r="F126" t="s">
        <v>195</v>
      </c>
    </row>
    <row r="127" spans="1:6">
      <c r="A127" s="192">
        <v>42979</v>
      </c>
      <c r="B127" s="193">
        <f t="shared" si="7"/>
        <v>25061496</v>
      </c>
      <c r="C127" s="193">
        <f t="shared" si="8"/>
        <v>-4671980.4285103148</v>
      </c>
      <c r="D127" s="193">
        <f t="shared" si="9"/>
        <v>20389515.571489684</v>
      </c>
      <c r="F127">
        <f>+-C130+C118</f>
        <v>459539.05854199827</v>
      </c>
    </row>
    <row r="128" spans="1:6">
      <c r="A128" s="192">
        <v>43009</v>
      </c>
      <c r="B128" s="193">
        <f t="shared" si="7"/>
        <v>25061496</v>
      </c>
      <c r="C128" s="193">
        <f t="shared" si="8"/>
        <v>-4710275.3500554813</v>
      </c>
      <c r="D128" s="193">
        <f t="shared" si="9"/>
        <v>20351220.649944518</v>
      </c>
    </row>
    <row r="129" spans="1:6">
      <c r="A129" s="192">
        <v>43040</v>
      </c>
      <c r="B129" s="193">
        <f t="shared" si="7"/>
        <v>25061496</v>
      </c>
      <c r="C129" s="193">
        <f t="shared" si="8"/>
        <v>-4748570.2716006478</v>
      </c>
      <c r="D129" s="193">
        <f t="shared" si="9"/>
        <v>20312925.728399351</v>
      </c>
    </row>
    <row r="130" spans="1:6">
      <c r="A130" s="192">
        <v>43070</v>
      </c>
      <c r="B130" s="193">
        <f t="shared" si="7"/>
        <v>25061496</v>
      </c>
      <c r="C130" s="193">
        <f t="shared" si="8"/>
        <v>-4786865.1931458144</v>
      </c>
      <c r="D130" s="193">
        <f t="shared" si="9"/>
        <v>20274630.806854185</v>
      </c>
    </row>
    <row r="131" spans="1:6">
      <c r="A131" s="192">
        <v>43101</v>
      </c>
      <c r="B131" s="193">
        <f t="shared" si="7"/>
        <v>25061496</v>
      </c>
      <c r="C131" s="193">
        <f t="shared" si="8"/>
        <v>-4825160.1146909809</v>
      </c>
      <c r="D131" s="193">
        <f t="shared" si="9"/>
        <v>20236335.885309018</v>
      </c>
    </row>
    <row r="132" spans="1:6">
      <c r="A132" s="192">
        <v>43132</v>
      </c>
      <c r="B132" s="193">
        <f t="shared" si="7"/>
        <v>25061496</v>
      </c>
      <c r="C132" s="193">
        <f t="shared" si="8"/>
        <v>-4863455.0362361474</v>
      </c>
      <c r="D132" s="193">
        <f t="shared" si="9"/>
        <v>20198040.963763852</v>
      </c>
    </row>
    <row r="133" spans="1:6">
      <c r="A133" s="192">
        <v>43160</v>
      </c>
      <c r="B133" s="193">
        <f t="shared" si="7"/>
        <v>25061496</v>
      </c>
      <c r="C133" s="193">
        <f t="shared" si="8"/>
        <v>-4901749.9577813139</v>
      </c>
      <c r="D133" s="193">
        <f t="shared" si="9"/>
        <v>20159746.042218685</v>
      </c>
      <c r="F133" t="s">
        <v>196</v>
      </c>
    </row>
    <row r="134" spans="1:6">
      <c r="A134" s="192">
        <v>43191</v>
      </c>
      <c r="B134" s="193">
        <f t="shared" si="7"/>
        <v>25061496</v>
      </c>
      <c r="C134" s="193">
        <f t="shared" si="8"/>
        <v>-4940044.8793264804</v>
      </c>
      <c r="D134" s="193">
        <f t="shared" si="9"/>
        <v>20121451.120673519</v>
      </c>
      <c r="F134">
        <f>AVERAGE(B130:B142)</f>
        <v>25061496</v>
      </c>
    </row>
    <row r="135" spans="1:6">
      <c r="A135" s="192">
        <v>43221</v>
      </c>
      <c r="B135" s="193">
        <f t="shared" si="7"/>
        <v>25061496</v>
      </c>
      <c r="C135" s="193">
        <f t="shared" si="8"/>
        <v>-4978339.800871647</v>
      </c>
      <c r="D135" s="193">
        <f t="shared" si="9"/>
        <v>20083156.199128352</v>
      </c>
      <c r="F135" t="s">
        <v>197</v>
      </c>
    </row>
    <row r="136" spans="1:6">
      <c r="A136" s="192">
        <v>43252</v>
      </c>
      <c r="B136" s="193">
        <f t="shared" ref="B136:B166" si="10">+$B$6</f>
        <v>25061496</v>
      </c>
      <c r="C136" s="193">
        <f t="shared" si="8"/>
        <v>-5016634.7224168135</v>
      </c>
      <c r="D136" s="193">
        <f t="shared" si="9"/>
        <v>20044861.277583186</v>
      </c>
      <c r="F136">
        <f>AVERAGE(D130:D142)</f>
        <v>20044861.277583186</v>
      </c>
    </row>
    <row r="137" spans="1:6">
      <c r="A137" s="192">
        <v>43282</v>
      </c>
      <c r="B137" s="193">
        <f t="shared" si="10"/>
        <v>25061496</v>
      </c>
      <c r="C137" s="193">
        <f t="shared" si="8"/>
        <v>-5054929.64396198</v>
      </c>
      <c r="D137" s="193">
        <f t="shared" si="9"/>
        <v>20006566.356038019</v>
      </c>
    </row>
    <row r="138" spans="1:6">
      <c r="A138" s="192">
        <v>43313</v>
      </c>
      <c r="B138" s="193">
        <f t="shared" si="10"/>
        <v>25061496</v>
      </c>
      <c r="C138" s="193">
        <f t="shared" si="8"/>
        <v>-5093224.5655071465</v>
      </c>
      <c r="D138" s="193">
        <f t="shared" si="9"/>
        <v>19968271.434492853</v>
      </c>
      <c r="F138" t="s">
        <v>198</v>
      </c>
    </row>
    <row r="139" spans="1:6">
      <c r="A139" s="192">
        <v>43344</v>
      </c>
      <c r="B139" s="193">
        <f t="shared" si="10"/>
        <v>25061496</v>
      </c>
      <c r="C139" s="193">
        <f t="shared" si="8"/>
        <v>-5131519.4870523131</v>
      </c>
      <c r="D139" s="193">
        <f t="shared" si="9"/>
        <v>19929976.512947686</v>
      </c>
      <c r="F139">
        <f>+-C142+C130</f>
        <v>459539.05854199827</v>
      </c>
    </row>
    <row r="140" spans="1:6">
      <c r="A140" s="192">
        <v>43374</v>
      </c>
      <c r="B140" s="193">
        <f t="shared" si="10"/>
        <v>25061496</v>
      </c>
      <c r="C140" s="193">
        <f t="shared" si="8"/>
        <v>-5169814.4085974796</v>
      </c>
      <c r="D140" s="193">
        <f t="shared" si="9"/>
        <v>19891681.591402519</v>
      </c>
    </row>
    <row r="141" spans="1:6">
      <c r="A141" s="192">
        <v>43405</v>
      </c>
      <c r="B141" s="193">
        <f t="shared" si="10"/>
        <v>25061496</v>
      </c>
      <c r="C141" s="193">
        <f t="shared" si="8"/>
        <v>-5208109.3301426461</v>
      </c>
      <c r="D141" s="193">
        <f t="shared" si="9"/>
        <v>19853386.669857353</v>
      </c>
    </row>
    <row r="142" spans="1:6">
      <c r="A142" s="192">
        <v>43435</v>
      </c>
      <c r="B142" s="193">
        <f t="shared" si="10"/>
        <v>25061496</v>
      </c>
      <c r="C142" s="193">
        <f t="shared" si="8"/>
        <v>-5246404.2516878126</v>
      </c>
      <c r="D142" s="193">
        <f t="shared" si="9"/>
        <v>19815091.748312186</v>
      </c>
    </row>
    <row r="143" spans="1:6">
      <c r="A143" s="192">
        <v>43466</v>
      </c>
      <c r="B143" s="193">
        <f t="shared" si="10"/>
        <v>25061496</v>
      </c>
      <c r="C143" s="193">
        <f t="shared" si="8"/>
        <v>-5284699.1732329791</v>
      </c>
      <c r="D143" s="193">
        <f t="shared" si="9"/>
        <v>19776796.82676702</v>
      </c>
    </row>
    <row r="144" spans="1:6">
      <c r="A144" s="192">
        <v>43497</v>
      </c>
      <c r="B144" s="193">
        <f t="shared" si="10"/>
        <v>25061496</v>
      </c>
      <c r="C144" s="193">
        <f t="shared" si="8"/>
        <v>-5322994.0947781457</v>
      </c>
      <c r="D144" s="193">
        <f t="shared" si="9"/>
        <v>19738501.905221853</v>
      </c>
    </row>
    <row r="145" spans="1:6">
      <c r="A145" s="192">
        <v>43525</v>
      </c>
      <c r="B145" s="193">
        <f t="shared" si="10"/>
        <v>25061496</v>
      </c>
      <c r="C145" s="193">
        <f t="shared" si="8"/>
        <v>-5361289.0163233122</v>
      </c>
      <c r="D145" s="193">
        <f t="shared" si="9"/>
        <v>19700206.983676687</v>
      </c>
      <c r="F145" t="s">
        <v>199</v>
      </c>
    </row>
    <row r="146" spans="1:6">
      <c r="A146" s="192">
        <v>43556</v>
      </c>
      <c r="B146" s="193">
        <f t="shared" si="10"/>
        <v>25061496</v>
      </c>
      <c r="C146" s="193">
        <f t="shared" si="8"/>
        <v>-5399583.9378684787</v>
      </c>
      <c r="D146" s="193">
        <f t="shared" si="9"/>
        <v>19661912.06213152</v>
      </c>
      <c r="F146">
        <f>AVERAGE(B142:B154)</f>
        <v>25061496</v>
      </c>
    </row>
    <row r="147" spans="1:6">
      <c r="A147" s="192">
        <v>43586</v>
      </c>
      <c r="B147" s="193">
        <f t="shared" si="10"/>
        <v>25061496</v>
      </c>
      <c r="C147" s="193">
        <f t="shared" ref="C147:C166" si="11">+C146-$D$3/12*B147</f>
        <v>-5437878.8594136452</v>
      </c>
      <c r="D147" s="193">
        <f t="shared" ref="D147:D166" si="12">+B147+C147</f>
        <v>19623617.140586354</v>
      </c>
      <c r="F147" t="s">
        <v>200</v>
      </c>
    </row>
    <row r="148" spans="1:6">
      <c r="A148" s="192">
        <v>43617</v>
      </c>
      <c r="B148" s="193">
        <f t="shared" si="10"/>
        <v>25061496</v>
      </c>
      <c r="C148" s="193">
        <f t="shared" si="11"/>
        <v>-5476173.7809588118</v>
      </c>
      <c r="D148" s="193">
        <f t="shared" si="12"/>
        <v>19585322.219041187</v>
      </c>
      <c r="F148">
        <f>AVERAGE(D142:D154)</f>
        <v>19585322.219041191</v>
      </c>
    </row>
    <row r="149" spans="1:6">
      <c r="A149" s="192">
        <v>43647</v>
      </c>
      <c r="B149" s="193">
        <f t="shared" si="10"/>
        <v>25061496</v>
      </c>
      <c r="C149" s="193">
        <f t="shared" si="11"/>
        <v>-5514468.7025039783</v>
      </c>
      <c r="D149" s="193">
        <f t="shared" si="12"/>
        <v>19547027.297496021</v>
      </c>
    </row>
    <row r="150" spans="1:6">
      <c r="A150" s="192">
        <v>43678</v>
      </c>
      <c r="B150" s="193">
        <f t="shared" si="10"/>
        <v>25061496</v>
      </c>
      <c r="C150" s="193">
        <f t="shared" si="11"/>
        <v>-5552763.6240491448</v>
      </c>
      <c r="D150" s="193">
        <f t="shared" si="12"/>
        <v>19508732.375950854</v>
      </c>
      <c r="F150" t="s">
        <v>201</v>
      </c>
    </row>
    <row r="151" spans="1:6">
      <c r="A151" s="192">
        <v>43709</v>
      </c>
      <c r="B151" s="193">
        <f t="shared" si="10"/>
        <v>25061496</v>
      </c>
      <c r="C151" s="193">
        <f t="shared" si="11"/>
        <v>-5591058.5455943113</v>
      </c>
      <c r="D151" s="193">
        <f t="shared" si="12"/>
        <v>19470437.454405688</v>
      </c>
      <c r="F151">
        <f>+-C154+C142</f>
        <v>459539.05854199827</v>
      </c>
    </row>
    <row r="152" spans="1:6">
      <c r="A152" s="192">
        <v>43739</v>
      </c>
      <c r="B152" s="193">
        <f t="shared" si="10"/>
        <v>25061496</v>
      </c>
      <c r="C152" s="193">
        <f t="shared" si="11"/>
        <v>-5629353.4671394778</v>
      </c>
      <c r="D152" s="193">
        <f t="shared" si="12"/>
        <v>19432142.532860521</v>
      </c>
    </row>
    <row r="153" spans="1:6">
      <c r="A153" s="192">
        <v>43770</v>
      </c>
      <c r="B153" s="193">
        <f t="shared" si="10"/>
        <v>25061496</v>
      </c>
      <c r="C153" s="193">
        <f t="shared" si="11"/>
        <v>-5667648.3886846444</v>
      </c>
      <c r="D153" s="193">
        <f t="shared" si="12"/>
        <v>19393847.611315355</v>
      </c>
    </row>
    <row r="154" spans="1:6">
      <c r="A154" s="192">
        <v>43800</v>
      </c>
      <c r="B154" s="193">
        <f t="shared" si="10"/>
        <v>25061496</v>
      </c>
      <c r="C154" s="193">
        <f t="shared" si="11"/>
        <v>-5705943.3102298109</v>
      </c>
      <c r="D154" s="193">
        <f t="shared" si="12"/>
        <v>19355552.689770188</v>
      </c>
    </row>
    <row r="155" spans="1:6">
      <c r="A155" s="192">
        <v>43831</v>
      </c>
      <c r="B155" s="193">
        <f t="shared" si="10"/>
        <v>25061496</v>
      </c>
      <c r="C155" s="193">
        <f t="shared" si="11"/>
        <v>-5744238.2317749774</v>
      </c>
      <c r="D155" s="193">
        <f t="shared" si="12"/>
        <v>19317257.768225022</v>
      </c>
    </row>
    <row r="156" spans="1:6">
      <c r="A156" s="192">
        <v>43862</v>
      </c>
      <c r="B156" s="193">
        <f t="shared" si="10"/>
        <v>25061496</v>
      </c>
      <c r="C156" s="193">
        <f t="shared" si="11"/>
        <v>-5782533.1533201439</v>
      </c>
      <c r="D156" s="193">
        <f t="shared" si="12"/>
        <v>19278962.846679855</v>
      </c>
    </row>
    <row r="157" spans="1:6">
      <c r="A157" s="192">
        <v>43891</v>
      </c>
      <c r="B157" s="193">
        <f t="shared" si="10"/>
        <v>25061496</v>
      </c>
      <c r="C157" s="193">
        <f t="shared" si="11"/>
        <v>-5820828.0748653105</v>
      </c>
      <c r="D157" s="193">
        <f t="shared" si="12"/>
        <v>19240667.925134689</v>
      </c>
      <c r="F157" t="s">
        <v>202</v>
      </c>
    </row>
    <row r="158" spans="1:6">
      <c r="A158" s="192">
        <v>43922</v>
      </c>
      <c r="B158" s="193">
        <f t="shared" si="10"/>
        <v>25061496</v>
      </c>
      <c r="C158" s="193">
        <f t="shared" si="11"/>
        <v>-5859122.996410477</v>
      </c>
      <c r="D158" s="193">
        <f t="shared" si="12"/>
        <v>19202373.003589522</v>
      </c>
      <c r="F158">
        <f>AVERAGE(B154:B166)</f>
        <v>25061496</v>
      </c>
    </row>
    <row r="159" spans="1:6">
      <c r="A159" s="192">
        <v>43952</v>
      </c>
      <c r="B159" s="193">
        <f t="shared" si="10"/>
        <v>25061496</v>
      </c>
      <c r="C159" s="193">
        <f t="shared" si="11"/>
        <v>-5897417.9179556435</v>
      </c>
      <c r="D159" s="193">
        <f t="shared" si="12"/>
        <v>19164078.082044356</v>
      </c>
      <c r="F159" t="s">
        <v>203</v>
      </c>
    </row>
    <row r="160" spans="1:6">
      <c r="A160" s="192">
        <v>43983</v>
      </c>
      <c r="B160" s="193">
        <f t="shared" si="10"/>
        <v>25061496</v>
      </c>
      <c r="C160" s="193">
        <f t="shared" si="11"/>
        <v>-5935712.83950081</v>
      </c>
      <c r="D160" s="193">
        <f t="shared" si="12"/>
        <v>19125783.160499189</v>
      </c>
      <c r="F160">
        <f>AVERAGE(D154:D166)</f>
        <v>19125783.160499189</v>
      </c>
    </row>
    <row r="161" spans="1:6">
      <c r="A161" s="192">
        <v>44013</v>
      </c>
      <c r="B161" s="193">
        <f t="shared" si="10"/>
        <v>25061496</v>
      </c>
      <c r="C161" s="193">
        <f t="shared" si="11"/>
        <v>-5974007.7610459765</v>
      </c>
      <c r="D161" s="193">
        <f t="shared" si="12"/>
        <v>19087488.238954023</v>
      </c>
    </row>
    <row r="162" spans="1:6">
      <c r="A162" s="192">
        <v>44044</v>
      </c>
      <c r="B162" s="193">
        <f t="shared" si="10"/>
        <v>25061496</v>
      </c>
      <c r="C162" s="193">
        <f t="shared" si="11"/>
        <v>-6012302.6825911431</v>
      </c>
      <c r="D162" s="193">
        <f t="shared" si="12"/>
        <v>19049193.317408856</v>
      </c>
      <c r="F162" t="s">
        <v>204</v>
      </c>
    </row>
    <row r="163" spans="1:6">
      <c r="A163" s="192">
        <v>44075</v>
      </c>
      <c r="B163" s="193">
        <f t="shared" si="10"/>
        <v>25061496</v>
      </c>
      <c r="C163" s="193">
        <f t="shared" si="11"/>
        <v>-6050597.6041363096</v>
      </c>
      <c r="D163" s="193">
        <f t="shared" si="12"/>
        <v>19010898.395863689</v>
      </c>
      <c r="F163">
        <f>+-C166+C154</f>
        <v>459539.05854199827</v>
      </c>
    </row>
    <row r="164" spans="1:6">
      <c r="A164" s="192">
        <v>44105</v>
      </c>
      <c r="B164" s="193">
        <f t="shared" si="10"/>
        <v>25061496</v>
      </c>
      <c r="C164" s="193">
        <f t="shared" si="11"/>
        <v>-6088892.5256814761</v>
      </c>
      <c r="D164" s="193">
        <f t="shared" si="12"/>
        <v>18972603.474318523</v>
      </c>
    </row>
    <row r="165" spans="1:6">
      <c r="A165" s="192">
        <v>44136</v>
      </c>
      <c r="B165" s="193">
        <f t="shared" si="10"/>
        <v>25061496</v>
      </c>
      <c r="C165" s="193">
        <f t="shared" si="11"/>
        <v>-6127187.4472266426</v>
      </c>
      <c r="D165" s="193">
        <f t="shared" si="12"/>
        <v>18934308.552773356</v>
      </c>
    </row>
    <row r="166" spans="1:6">
      <c r="A166" s="192">
        <v>44166</v>
      </c>
      <c r="B166" s="193">
        <f t="shared" si="10"/>
        <v>25061496</v>
      </c>
      <c r="C166" s="193">
        <f t="shared" si="11"/>
        <v>-6165482.3687718092</v>
      </c>
      <c r="D166" s="193">
        <f t="shared" si="12"/>
        <v>18896013.63122819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F166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.109375" customWidth="1"/>
  </cols>
  <sheetData>
    <row r="3" spans="1:4">
      <c r="A3" s="189" t="s">
        <v>158</v>
      </c>
      <c r="B3" s="189"/>
      <c r="C3" s="189" t="s">
        <v>148</v>
      </c>
      <c r="D3" s="190">
        <v>2.3595001700882006E-2</v>
      </c>
    </row>
    <row r="4" spans="1:4">
      <c r="A4" s="73" t="s">
        <v>140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v>15998866</v>
      </c>
      <c r="C6" s="193">
        <f>-B6*D3/12</f>
        <v>-31457.772540181944</v>
      </c>
      <c r="D6" s="193">
        <f t="shared" ref="D6:D58" si="0">+B6+C6</f>
        <v>15967408.227459818</v>
      </c>
    </row>
    <row r="7" spans="1:4" hidden="1">
      <c r="A7" s="192">
        <v>39326</v>
      </c>
      <c r="B7" s="193">
        <f>+$B$6</f>
        <v>15998866</v>
      </c>
      <c r="C7" s="193">
        <f t="shared" ref="C7:C58" si="1">+C6-$D$3/12*B7</f>
        <v>-62915.545080363881</v>
      </c>
      <c r="D7" s="193">
        <f t="shared" si="0"/>
        <v>15935950.454919636</v>
      </c>
    </row>
    <row r="8" spans="1:4" hidden="1">
      <c r="A8" s="192">
        <v>39356</v>
      </c>
      <c r="B8" s="193">
        <f t="shared" ref="B8:B71" si="2">+$B$6</f>
        <v>15998866</v>
      </c>
      <c r="C8" s="193">
        <f t="shared" si="1"/>
        <v>-94373.317620545829</v>
      </c>
      <c r="D8" s="193">
        <f t="shared" si="0"/>
        <v>15904492.682379454</v>
      </c>
    </row>
    <row r="9" spans="1:4" hidden="1">
      <c r="A9" s="192">
        <v>39387</v>
      </c>
      <c r="B9" s="193">
        <f t="shared" si="2"/>
        <v>15998866</v>
      </c>
      <c r="C9" s="193">
        <f t="shared" si="1"/>
        <v>-125831.09016072776</v>
      </c>
      <c r="D9" s="193">
        <f t="shared" si="0"/>
        <v>15873034.909839272</v>
      </c>
    </row>
    <row r="10" spans="1:4" hidden="1">
      <c r="A10" s="192">
        <v>39417</v>
      </c>
      <c r="B10" s="193">
        <f t="shared" si="2"/>
        <v>15998866</v>
      </c>
      <c r="C10" s="193">
        <f t="shared" si="1"/>
        <v>-157288.8627009097</v>
      </c>
      <c r="D10" s="193">
        <f t="shared" si="0"/>
        <v>15841577.137299091</v>
      </c>
    </row>
    <row r="11" spans="1:4" hidden="1">
      <c r="A11" s="192">
        <v>39448</v>
      </c>
      <c r="B11" s="193">
        <f t="shared" si="2"/>
        <v>15998866</v>
      </c>
      <c r="C11" s="193">
        <f t="shared" si="1"/>
        <v>-188746.63524109163</v>
      </c>
      <c r="D11" s="193">
        <f t="shared" si="0"/>
        <v>15810119.364758909</v>
      </c>
    </row>
    <row r="12" spans="1:4" hidden="1">
      <c r="A12" s="192">
        <v>39479</v>
      </c>
      <c r="B12" s="193">
        <f t="shared" si="2"/>
        <v>15998866</v>
      </c>
      <c r="C12" s="193">
        <f t="shared" si="1"/>
        <v>-220204.40778127356</v>
      </c>
      <c r="D12" s="193">
        <f t="shared" si="0"/>
        <v>15778661.592218727</v>
      </c>
    </row>
    <row r="13" spans="1:4" hidden="1">
      <c r="A13" s="192">
        <v>39508</v>
      </c>
      <c r="B13" s="193">
        <f t="shared" si="2"/>
        <v>15998866</v>
      </c>
      <c r="C13" s="193">
        <f t="shared" si="1"/>
        <v>-251662.1803214555</v>
      </c>
      <c r="D13" s="193">
        <f t="shared" si="0"/>
        <v>15747203.819678545</v>
      </c>
    </row>
    <row r="14" spans="1:4" hidden="1">
      <c r="A14" s="192">
        <v>39539</v>
      </c>
      <c r="B14" s="193">
        <f t="shared" si="2"/>
        <v>15998866</v>
      </c>
      <c r="C14" s="193">
        <f t="shared" si="1"/>
        <v>-283119.95286163746</v>
      </c>
      <c r="D14" s="193">
        <f t="shared" si="0"/>
        <v>15715746.047138363</v>
      </c>
    </row>
    <row r="15" spans="1:4" hidden="1">
      <c r="A15" s="192">
        <v>39569</v>
      </c>
      <c r="B15" s="193">
        <f t="shared" si="2"/>
        <v>15998866</v>
      </c>
      <c r="C15" s="193">
        <f t="shared" si="1"/>
        <v>-314577.72540181939</v>
      </c>
      <c r="D15" s="193">
        <f t="shared" si="0"/>
        <v>15684288.274598181</v>
      </c>
    </row>
    <row r="16" spans="1:4" hidden="1">
      <c r="A16" s="192">
        <v>39600</v>
      </c>
      <c r="B16" s="193">
        <f t="shared" si="2"/>
        <v>15998866</v>
      </c>
      <c r="C16" s="193">
        <f t="shared" si="1"/>
        <v>-346035.49794200133</v>
      </c>
      <c r="D16" s="193">
        <f t="shared" si="0"/>
        <v>15652830.502057999</v>
      </c>
    </row>
    <row r="17" spans="1:4" hidden="1">
      <c r="A17" s="192">
        <v>39630</v>
      </c>
      <c r="B17" s="193">
        <f t="shared" si="2"/>
        <v>15998866</v>
      </c>
      <c r="C17" s="193">
        <f t="shared" si="1"/>
        <v>-377493.27048218326</v>
      </c>
      <c r="D17" s="193">
        <f t="shared" si="0"/>
        <v>15621372.729517817</v>
      </c>
    </row>
    <row r="18" spans="1:4" hidden="1">
      <c r="A18" s="192">
        <v>39661</v>
      </c>
      <c r="B18" s="193">
        <f t="shared" si="2"/>
        <v>15998866</v>
      </c>
      <c r="C18" s="193">
        <f t="shared" si="1"/>
        <v>-408951.04302236519</v>
      </c>
      <c r="D18" s="193">
        <f t="shared" si="0"/>
        <v>15589914.956977636</v>
      </c>
    </row>
    <row r="19" spans="1:4" hidden="1">
      <c r="A19" s="192">
        <v>39692</v>
      </c>
      <c r="B19" s="193">
        <f t="shared" si="2"/>
        <v>15998866</v>
      </c>
      <c r="C19" s="193">
        <f t="shared" si="1"/>
        <v>-440408.81556254713</v>
      </c>
      <c r="D19" s="193">
        <f t="shared" si="0"/>
        <v>15558457.184437454</v>
      </c>
    </row>
    <row r="20" spans="1:4" hidden="1">
      <c r="A20" s="192">
        <v>39722</v>
      </c>
      <c r="B20" s="193">
        <f t="shared" si="2"/>
        <v>15998866</v>
      </c>
      <c r="C20" s="193">
        <f t="shared" si="1"/>
        <v>-471866.58810272906</v>
      </c>
      <c r="D20" s="193">
        <f t="shared" si="0"/>
        <v>15526999.411897272</v>
      </c>
    </row>
    <row r="21" spans="1:4" hidden="1">
      <c r="A21" s="192">
        <v>39753</v>
      </c>
      <c r="B21" s="193">
        <f t="shared" si="2"/>
        <v>15998866</v>
      </c>
      <c r="C21" s="193">
        <f t="shared" si="1"/>
        <v>-503324.36064291099</v>
      </c>
      <c r="D21" s="193">
        <f t="shared" si="0"/>
        <v>15495541.639357088</v>
      </c>
    </row>
    <row r="22" spans="1:4" hidden="1">
      <c r="A22" s="192">
        <v>39783</v>
      </c>
      <c r="B22" s="193">
        <f t="shared" si="2"/>
        <v>15998866</v>
      </c>
      <c r="C22" s="193">
        <f t="shared" si="1"/>
        <v>-534782.13318309293</v>
      </c>
      <c r="D22" s="193">
        <f t="shared" si="0"/>
        <v>15464083.866816906</v>
      </c>
    </row>
    <row r="23" spans="1:4" hidden="1">
      <c r="A23" s="192">
        <v>39814</v>
      </c>
      <c r="B23" s="193">
        <f t="shared" si="2"/>
        <v>15998866</v>
      </c>
      <c r="C23" s="193">
        <f t="shared" si="1"/>
        <v>-566239.90572327492</v>
      </c>
      <c r="D23" s="193">
        <f t="shared" si="0"/>
        <v>15432626.094276724</v>
      </c>
    </row>
    <row r="24" spans="1:4" hidden="1">
      <c r="A24" s="192">
        <v>39845</v>
      </c>
      <c r="B24" s="193">
        <f t="shared" si="2"/>
        <v>15998866</v>
      </c>
      <c r="C24" s="193">
        <f t="shared" si="1"/>
        <v>-597697.67826345691</v>
      </c>
      <c r="D24" s="193">
        <f t="shared" si="0"/>
        <v>15401168.321736543</v>
      </c>
    </row>
    <row r="25" spans="1:4" hidden="1">
      <c r="A25" s="192">
        <v>39873</v>
      </c>
      <c r="B25" s="193">
        <f t="shared" si="2"/>
        <v>15998866</v>
      </c>
      <c r="C25" s="193">
        <f t="shared" si="1"/>
        <v>-629155.4508036389</v>
      </c>
      <c r="D25" s="193">
        <f t="shared" si="0"/>
        <v>15369710.549196361</v>
      </c>
    </row>
    <row r="26" spans="1:4" hidden="1">
      <c r="A26" s="192">
        <v>39904</v>
      </c>
      <c r="B26" s="193">
        <f t="shared" si="2"/>
        <v>15998866</v>
      </c>
      <c r="C26" s="193">
        <f t="shared" si="1"/>
        <v>-660613.22334382089</v>
      </c>
      <c r="D26" s="193">
        <f t="shared" si="0"/>
        <v>15338252.776656179</v>
      </c>
    </row>
    <row r="27" spans="1:4" hidden="1">
      <c r="A27" s="192">
        <v>39934</v>
      </c>
      <c r="B27" s="193">
        <f t="shared" si="2"/>
        <v>15998866</v>
      </c>
      <c r="C27" s="193">
        <f t="shared" si="1"/>
        <v>-692070.99588400288</v>
      </c>
      <c r="D27" s="193">
        <f t="shared" si="0"/>
        <v>15306795.004115997</v>
      </c>
    </row>
    <row r="28" spans="1:4" hidden="1">
      <c r="A28" s="192">
        <v>39965</v>
      </c>
      <c r="B28" s="193">
        <f t="shared" si="2"/>
        <v>15998866</v>
      </c>
      <c r="C28" s="193">
        <f t="shared" si="1"/>
        <v>-723528.76842418488</v>
      </c>
      <c r="D28" s="193">
        <f t="shared" si="0"/>
        <v>15275337.231575815</v>
      </c>
    </row>
    <row r="29" spans="1:4" hidden="1">
      <c r="A29" s="192">
        <v>39995</v>
      </c>
      <c r="B29" s="193">
        <f t="shared" si="2"/>
        <v>15998866</v>
      </c>
      <c r="C29" s="193">
        <f t="shared" si="1"/>
        <v>-754986.54096436687</v>
      </c>
      <c r="D29" s="193">
        <f t="shared" si="0"/>
        <v>15243879.459035633</v>
      </c>
    </row>
    <row r="30" spans="1:4" hidden="1">
      <c r="A30" s="192">
        <v>40026</v>
      </c>
      <c r="B30" s="193">
        <f t="shared" si="2"/>
        <v>15998866</v>
      </c>
      <c r="C30" s="193">
        <f t="shared" si="1"/>
        <v>-786444.31350454886</v>
      </c>
      <c r="D30" s="193">
        <f t="shared" si="0"/>
        <v>15212421.686495451</v>
      </c>
    </row>
    <row r="31" spans="1:4" hidden="1">
      <c r="A31" s="192">
        <v>40057</v>
      </c>
      <c r="B31" s="193">
        <f t="shared" si="2"/>
        <v>15998866</v>
      </c>
      <c r="C31" s="193">
        <f t="shared" si="1"/>
        <v>-817902.08604473085</v>
      </c>
      <c r="D31" s="193">
        <f t="shared" si="0"/>
        <v>15180963.913955269</v>
      </c>
    </row>
    <row r="32" spans="1:4" hidden="1">
      <c r="A32" s="192">
        <v>40087</v>
      </c>
      <c r="B32" s="193">
        <f t="shared" si="2"/>
        <v>15998866</v>
      </c>
      <c r="C32" s="193">
        <f t="shared" si="1"/>
        <v>-849359.85858491284</v>
      </c>
      <c r="D32" s="193">
        <f t="shared" si="0"/>
        <v>15149506.141415088</v>
      </c>
    </row>
    <row r="33" spans="1:4" hidden="1">
      <c r="A33" s="192">
        <v>40118</v>
      </c>
      <c r="B33" s="193">
        <f t="shared" si="2"/>
        <v>15998866</v>
      </c>
      <c r="C33" s="193">
        <f t="shared" si="1"/>
        <v>-880817.63112509483</v>
      </c>
      <c r="D33" s="193">
        <f t="shared" si="0"/>
        <v>15118048.368874906</v>
      </c>
    </row>
    <row r="34" spans="1:4" hidden="1">
      <c r="A34" s="192">
        <v>40148</v>
      </c>
      <c r="B34" s="193">
        <f t="shared" si="2"/>
        <v>15998866</v>
      </c>
      <c r="C34" s="193">
        <f t="shared" si="1"/>
        <v>-912275.40366527683</v>
      </c>
      <c r="D34" s="193">
        <f t="shared" si="0"/>
        <v>15086590.596334724</v>
      </c>
    </row>
    <row r="35" spans="1:4" hidden="1">
      <c r="A35" s="192">
        <v>40179</v>
      </c>
      <c r="B35" s="193">
        <f t="shared" si="2"/>
        <v>15998866</v>
      </c>
      <c r="C35" s="193">
        <f t="shared" si="1"/>
        <v>-943733.17620545882</v>
      </c>
      <c r="D35" s="193">
        <f t="shared" si="0"/>
        <v>15055132.823794542</v>
      </c>
    </row>
    <row r="36" spans="1:4" hidden="1">
      <c r="A36" s="192">
        <v>40210</v>
      </c>
      <c r="B36" s="193">
        <f t="shared" si="2"/>
        <v>15998866</v>
      </c>
      <c r="C36" s="193">
        <f t="shared" si="1"/>
        <v>-975190.94874564081</v>
      </c>
      <c r="D36" s="193">
        <f t="shared" si="0"/>
        <v>15023675.05125436</v>
      </c>
    </row>
    <row r="37" spans="1:4" hidden="1">
      <c r="A37" s="192">
        <v>40238</v>
      </c>
      <c r="B37" s="193">
        <f t="shared" si="2"/>
        <v>15998866</v>
      </c>
      <c r="C37" s="193">
        <f t="shared" si="1"/>
        <v>-1006648.7212858228</v>
      </c>
      <c r="D37" s="193">
        <f t="shared" si="0"/>
        <v>14992217.278714176</v>
      </c>
    </row>
    <row r="38" spans="1:4" hidden="1">
      <c r="A38" s="192">
        <v>40269</v>
      </c>
      <c r="B38" s="193">
        <f t="shared" si="2"/>
        <v>15998866</v>
      </c>
      <c r="C38" s="193">
        <f t="shared" si="1"/>
        <v>-1038106.4938260048</v>
      </c>
      <c r="D38" s="193">
        <f t="shared" si="0"/>
        <v>14960759.506173994</v>
      </c>
    </row>
    <row r="39" spans="1:4" hidden="1">
      <c r="A39" s="192">
        <v>40299</v>
      </c>
      <c r="B39" s="193">
        <f t="shared" si="2"/>
        <v>15998866</v>
      </c>
      <c r="C39" s="193">
        <f t="shared" si="1"/>
        <v>-1069564.2663661868</v>
      </c>
      <c r="D39" s="193">
        <f t="shared" si="0"/>
        <v>14929301.733633813</v>
      </c>
    </row>
    <row r="40" spans="1:4" hidden="1">
      <c r="A40" s="192">
        <v>40330</v>
      </c>
      <c r="B40" s="193">
        <f t="shared" si="2"/>
        <v>15998866</v>
      </c>
      <c r="C40" s="193">
        <f t="shared" si="1"/>
        <v>-1101022.0389063687</v>
      </c>
      <c r="D40" s="193">
        <f t="shared" si="0"/>
        <v>14897843.961093631</v>
      </c>
    </row>
    <row r="41" spans="1:4" hidden="1">
      <c r="A41" s="192">
        <v>40360</v>
      </c>
      <c r="B41" s="193">
        <f t="shared" si="2"/>
        <v>15998866</v>
      </c>
      <c r="C41" s="193">
        <f t="shared" si="1"/>
        <v>-1132479.8114465505</v>
      </c>
      <c r="D41" s="193">
        <f t="shared" si="0"/>
        <v>14866386.188553449</v>
      </c>
    </row>
    <row r="42" spans="1:4" hidden="1">
      <c r="A42" s="192">
        <v>40391</v>
      </c>
      <c r="B42" s="193">
        <f t="shared" si="2"/>
        <v>15998866</v>
      </c>
      <c r="C42" s="193">
        <f t="shared" si="1"/>
        <v>-1163937.5839867324</v>
      </c>
      <c r="D42" s="193">
        <f t="shared" si="0"/>
        <v>14834928.416013267</v>
      </c>
    </row>
    <row r="43" spans="1:4" hidden="1">
      <c r="A43" s="192">
        <v>40422</v>
      </c>
      <c r="B43" s="193">
        <f t="shared" si="2"/>
        <v>15998866</v>
      </c>
      <c r="C43" s="193">
        <f t="shared" si="1"/>
        <v>-1195395.3565269143</v>
      </c>
      <c r="D43" s="193">
        <f t="shared" si="0"/>
        <v>14803470.643473085</v>
      </c>
    </row>
    <row r="44" spans="1:4" hidden="1">
      <c r="A44" s="192">
        <v>40452</v>
      </c>
      <c r="B44" s="193">
        <f t="shared" si="2"/>
        <v>15998866</v>
      </c>
      <c r="C44" s="193">
        <f t="shared" si="1"/>
        <v>-1226853.1290670962</v>
      </c>
      <c r="D44" s="193">
        <f t="shared" si="0"/>
        <v>14772012.870932903</v>
      </c>
    </row>
    <row r="45" spans="1:4" hidden="1">
      <c r="A45" s="192">
        <v>40483</v>
      </c>
      <c r="B45" s="193">
        <f t="shared" si="2"/>
        <v>15998866</v>
      </c>
      <c r="C45" s="193">
        <f t="shared" si="1"/>
        <v>-1258310.901607278</v>
      </c>
      <c r="D45" s="193">
        <f t="shared" si="0"/>
        <v>14740555.098392721</v>
      </c>
    </row>
    <row r="46" spans="1:4" hidden="1">
      <c r="A46" s="192">
        <v>40513</v>
      </c>
      <c r="B46" s="193">
        <f t="shared" si="2"/>
        <v>15998866</v>
      </c>
      <c r="C46" s="193">
        <f t="shared" si="1"/>
        <v>-1289768.6741474599</v>
      </c>
      <c r="D46" s="193">
        <f t="shared" si="0"/>
        <v>14709097.325852539</v>
      </c>
    </row>
    <row r="47" spans="1:4" hidden="1">
      <c r="A47" s="192">
        <v>40544</v>
      </c>
      <c r="B47" s="193">
        <f t="shared" si="2"/>
        <v>15998866</v>
      </c>
      <c r="C47" s="193">
        <f t="shared" si="1"/>
        <v>-1321226.4466876418</v>
      </c>
      <c r="D47" s="193">
        <f t="shared" si="0"/>
        <v>14677639.553312358</v>
      </c>
    </row>
    <row r="48" spans="1:4" hidden="1">
      <c r="A48" s="192">
        <v>40575</v>
      </c>
      <c r="B48" s="193">
        <f t="shared" si="2"/>
        <v>15998866</v>
      </c>
      <c r="C48" s="193">
        <f t="shared" si="1"/>
        <v>-1352684.2192278237</v>
      </c>
      <c r="D48" s="193">
        <f t="shared" si="0"/>
        <v>14646181.780772176</v>
      </c>
    </row>
    <row r="49" spans="1:6" hidden="1">
      <c r="A49" s="192">
        <v>40603</v>
      </c>
      <c r="B49" s="193">
        <f t="shared" si="2"/>
        <v>15998866</v>
      </c>
      <c r="C49" s="193">
        <f t="shared" si="1"/>
        <v>-1384141.9917680055</v>
      </c>
      <c r="D49" s="193">
        <f t="shared" si="0"/>
        <v>14614724.008231994</v>
      </c>
      <c r="F49" t="s">
        <v>152</v>
      </c>
    </row>
    <row r="50" spans="1:6" hidden="1">
      <c r="A50" s="192">
        <v>40634</v>
      </c>
      <c r="B50" s="193">
        <f t="shared" si="2"/>
        <v>15998866</v>
      </c>
      <c r="C50" s="193">
        <f t="shared" si="1"/>
        <v>-1415599.7643081874</v>
      </c>
      <c r="D50" s="193">
        <f t="shared" si="0"/>
        <v>14583266.235691812</v>
      </c>
      <c r="F50">
        <f>AVERAGE(B46:B58)</f>
        <v>15998866</v>
      </c>
    </row>
    <row r="51" spans="1:6" hidden="1">
      <c r="A51" s="192">
        <v>40664</v>
      </c>
      <c r="B51" s="193">
        <f t="shared" si="2"/>
        <v>15998866</v>
      </c>
      <c r="C51" s="193">
        <f t="shared" si="1"/>
        <v>-1447057.5368483693</v>
      </c>
      <c r="D51" s="193">
        <f t="shared" si="0"/>
        <v>14551808.46315163</v>
      </c>
      <c r="F51" t="s">
        <v>153</v>
      </c>
    </row>
    <row r="52" spans="1:6" hidden="1">
      <c r="A52" s="192">
        <v>40695</v>
      </c>
      <c r="B52" s="193">
        <f t="shared" si="2"/>
        <v>15998866</v>
      </c>
      <c r="C52" s="193">
        <f t="shared" si="1"/>
        <v>-1478515.3093885512</v>
      </c>
      <c r="D52" s="193">
        <f t="shared" si="0"/>
        <v>14520350.690611448</v>
      </c>
      <c r="F52">
        <f>AVERAGE(D46:D58)</f>
        <v>14520350.69061145</v>
      </c>
    </row>
    <row r="53" spans="1:6" hidden="1">
      <c r="A53" s="192">
        <v>40725</v>
      </c>
      <c r="B53" s="193">
        <f t="shared" si="2"/>
        <v>15998866</v>
      </c>
      <c r="C53" s="193">
        <f t="shared" si="1"/>
        <v>-1509973.081928733</v>
      </c>
      <c r="D53" s="193">
        <f t="shared" si="0"/>
        <v>14488892.918071266</v>
      </c>
    </row>
    <row r="54" spans="1:6" hidden="1">
      <c r="A54" s="192">
        <v>40756</v>
      </c>
      <c r="B54" s="193">
        <f t="shared" si="2"/>
        <v>15998866</v>
      </c>
      <c r="C54" s="193">
        <f t="shared" si="1"/>
        <v>-1541430.8544689149</v>
      </c>
      <c r="D54" s="193">
        <f t="shared" si="0"/>
        <v>14457435.145531084</v>
      </c>
      <c r="F54" t="s">
        <v>154</v>
      </c>
    </row>
    <row r="55" spans="1:6" hidden="1">
      <c r="A55" s="192">
        <v>40787</v>
      </c>
      <c r="B55" s="193">
        <f t="shared" si="2"/>
        <v>15998866</v>
      </c>
      <c r="C55" s="193">
        <f t="shared" si="1"/>
        <v>-1572888.6270090968</v>
      </c>
      <c r="D55" s="193">
        <f t="shared" si="0"/>
        <v>14425977.372990903</v>
      </c>
      <c r="F55">
        <f>+-C58+C46</f>
        <v>377493.2704821825</v>
      </c>
    </row>
    <row r="56" spans="1:6" hidden="1">
      <c r="A56" s="192">
        <v>40817</v>
      </c>
      <c r="B56" s="193">
        <f t="shared" si="2"/>
        <v>15998866</v>
      </c>
      <c r="C56" s="193">
        <f t="shared" si="1"/>
        <v>-1604346.3995492787</v>
      </c>
      <c r="D56" s="193">
        <f t="shared" si="0"/>
        <v>14394519.600450721</v>
      </c>
    </row>
    <row r="57" spans="1:6" hidden="1">
      <c r="A57" s="192">
        <v>40848</v>
      </c>
      <c r="B57" s="193">
        <f t="shared" si="2"/>
        <v>15998866</v>
      </c>
      <c r="C57" s="193">
        <f t="shared" si="1"/>
        <v>-1635804.1720894605</v>
      </c>
      <c r="D57" s="193">
        <f t="shared" si="0"/>
        <v>14363061.827910539</v>
      </c>
    </row>
    <row r="58" spans="1:6" hidden="1">
      <c r="A58" s="192">
        <v>40878</v>
      </c>
      <c r="B58" s="193">
        <f t="shared" si="2"/>
        <v>15998866</v>
      </c>
      <c r="C58" s="193">
        <f t="shared" si="1"/>
        <v>-1667261.9446296424</v>
      </c>
      <c r="D58" s="193">
        <f t="shared" si="0"/>
        <v>14331604.055370357</v>
      </c>
    </row>
    <row r="59" spans="1:6" hidden="1">
      <c r="A59" s="192">
        <v>40909</v>
      </c>
      <c r="B59" s="193">
        <f t="shared" si="2"/>
        <v>15998866</v>
      </c>
      <c r="C59" s="193">
        <f t="shared" ref="C59:C70" si="3">+C58-$D$3/12*B59</f>
        <v>-1698719.7171698243</v>
      </c>
      <c r="D59" s="193">
        <f t="shared" ref="D59:D70" si="4">+B59+C59</f>
        <v>14300146.282830175</v>
      </c>
    </row>
    <row r="60" spans="1:6" hidden="1">
      <c r="A60" s="192">
        <v>40940</v>
      </c>
      <c r="B60" s="193">
        <f t="shared" si="2"/>
        <v>15998866</v>
      </c>
      <c r="C60" s="193">
        <f t="shared" si="3"/>
        <v>-1730177.4897100062</v>
      </c>
      <c r="D60" s="193">
        <f t="shared" si="4"/>
        <v>14268688.510289993</v>
      </c>
    </row>
    <row r="61" spans="1:6" hidden="1">
      <c r="A61" s="192">
        <v>40969</v>
      </c>
      <c r="B61" s="193">
        <f t="shared" si="2"/>
        <v>15998866</v>
      </c>
      <c r="C61" s="193">
        <f t="shared" si="3"/>
        <v>-1761635.262250188</v>
      </c>
      <c r="D61" s="193">
        <f t="shared" si="4"/>
        <v>14237230.737749811</v>
      </c>
      <c r="F61" t="s">
        <v>155</v>
      </c>
    </row>
    <row r="62" spans="1:6" hidden="1">
      <c r="A62" s="192">
        <v>41000</v>
      </c>
      <c r="B62" s="193">
        <f t="shared" si="2"/>
        <v>15998866</v>
      </c>
      <c r="C62" s="193">
        <f t="shared" si="3"/>
        <v>-1793093.0347903699</v>
      </c>
      <c r="D62" s="193">
        <f t="shared" si="4"/>
        <v>14205772.965209629</v>
      </c>
      <c r="F62">
        <f>AVERAGE(B58:B70)</f>
        <v>15998866</v>
      </c>
    </row>
    <row r="63" spans="1:6" hidden="1">
      <c r="A63" s="192">
        <v>41030</v>
      </c>
      <c r="B63" s="193">
        <f t="shared" si="2"/>
        <v>15998866</v>
      </c>
      <c r="C63" s="193">
        <f t="shared" si="3"/>
        <v>-1824550.8073305518</v>
      </c>
      <c r="D63" s="193">
        <f t="shared" si="4"/>
        <v>14174315.192669448</v>
      </c>
      <c r="F63" t="s">
        <v>156</v>
      </c>
    </row>
    <row r="64" spans="1:6" hidden="1">
      <c r="A64" s="192">
        <v>41061</v>
      </c>
      <c r="B64" s="193">
        <f t="shared" si="2"/>
        <v>15998866</v>
      </c>
      <c r="C64" s="193">
        <f t="shared" si="3"/>
        <v>-1856008.5798707337</v>
      </c>
      <c r="D64" s="193">
        <f t="shared" si="4"/>
        <v>14142857.420129266</v>
      </c>
      <c r="F64">
        <f>AVERAGE(D58:D70)</f>
        <v>14142857.420129267</v>
      </c>
    </row>
    <row r="65" spans="1:6" hidden="1">
      <c r="A65" s="192">
        <v>41091</v>
      </c>
      <c r="B65" s="193">
        <f t="shared" si="2"/>
        <v>15998866</v>
      </c>
      <c r="C65" s="193">
        <f t="shared" si="3"/>
        <v>-1887466.3524109155</v>
      </c>
      <c r="D65" s="193">
        <f t="shared" si="4"/>
        <v>14111399.647589084</v>
      </c>
    </row>
    <row r="66" spans="1:6" hidden="1">
      <c r="A66" s="192">
        <v>41122</v>
      </c>
      <c r="B66" s="193">
        <f t="shared" si="2"/>
        <v>15998866</v>
      </c>
      <c r="C66" s="193">
        <f t="shared" si="3"/>
        <v>-1918924.1249510974</v>
      </c>
      <c r="D66" s="193">
        <f t="shared" si="4"/>
        <v>14079941.875048902</v>
      </c>
      <c r="F66" t="s">
        <v>157</v>
      </c>
    </row>
    <row r="67" spans="1:6" hidden="1">
      <c r="A67" s="192">
        <v>41153</v>
      </c>
      <c r="B67" s="193">
        <f t="shared" si="2"/>
        <v>15998866</v>
      </c>
      <c r="C67" s="193">
        <f t="shared" si="3"/>
        <v>-1950381.8974912793</v>
      </c>
      <c r="D67" s="193">
        <f t="shared" si="4"/>
        <v>14048484.10250872</v>
      </c>
      <c r="F67">
        <f>+-C70+C58</f>
        <v>377493.2704821825</v>
      </c>
    </row>
    <row r="68" spans="1:6" hidden="1">
      <c r="A68" s="192">
        <v>41183</v>
      </c>
      <c r="B68" s="193">
        <f t="shared" si="2"/>
        <v>15998866</v>
      </c>
      <c r="C68" s="193">
        <f t="shared" si="3"/>
        <v>-1981839.6700314612</v>
      </c>
      <c r="D68" s="193">
        <f t="shared" si="4"/>
        <v>14017026.329968538</v>
      </c>
    </row>
    <row r="69" spans="1:6" hidden="1">
      <c r="A69" s="192">
        <v>41214</v>
      </c>
      <c r="B69" s="193">
        <f t="shared" si="2"/>
        <v>15998866</v>
      </c>
      <c r="C69" s="193">
        <f t="shared" si="3"/>
        <v>-2013297.442571643</v>
      </c>
      <c r="D69" s="193">
        <f t="shared" si="4"/>
        <v>13985568.557428356</v>
      </c>
    </row>
    <row r="70" spans="1:6" hidden="1">
      <c r="A70" s="192">
        <v>41244</v>
      </c>
      <c r="B70" s="193">
        <f t="shared" si="2"/>
        <v>15998866</v>
      </c>
      <c r="C70" s="193">
        <f t="shared" si="3"/>
        <v>-2044755.2151118249</v>
      </c>
      <c r="D70" s="193">
        <f t="shared" si="4"/>
        <v>13954110.784888174</v>
      </c>
    </row>
    <row r="71" spans="1:6" hidden="1">
      <c r="A71" s="192">
        <v>41275</v>
      </c>
      <c r="B71" s="193">
        <f t="shared" si="2"/>
        <v>15998866</v>
      </c>
      <c r="C71" s="193">
        <f t="shared" ref="C71:C82" si="5">+C70-$D$3/12*B71</f>
        <v>-2076212.9876520068</v>
      </c>
      <c r="D71" s="193">
        <f t="shared" ref="D71:D82" si="6">+B71+C71</f>
        <v>13922653.012347993</v>
      </c>
    </row>
    <row r="72" spans="1:6" hidden="1">
      <c r="A72" s="192">
        <v>41306</v>
      </c>
      <c r="B72" s="193">
        <f t="shared" ref="B72:B135" si="7">+$B$6</f>
        <v>15998866</v>
      </c>
      <c r="C72" s="193">
        <f t="shared" si="5"/>
        <v>-2107670.7601921889</v>
      </c>
      <c r="D72" s="193">
        <f t="shared" si="6"/>
        <v>13891195.239807811</v>
      </c>
    </row>
    <row r="73" spans="1:6" hidden="1">
      <c r="A73" s="192">
        <v>41334</v>
      </c>
      <c r="B73" s="193">
        <f t="shared" si="7"/>
        <v>15998866</v>
      </c>
      <c r="C73" s="193">
        <f t="shared" si="5"/>
        <v>-2139128.5327323708</v>
      </c>
      <c r="D73" s="193">
        <f t="shared" si="6"/>
        <v>13859737.467267629</v>
      </c>
      <c r="F73" t="s">
        <v>163</v>
      </c>
    </row>
    <row r="74" spans="1:6" hidden="1">
      <c r="A74" s="192">
        <v>41365</v>
      </c>
      <c r="B74" s="193">
        <f t="shared" si="7"/>
        <v>15998866</v>
      </c>
      <c r="C74" s="193">
        <f t="shared" si="5"/>
        <v>-2170586.3052725527</v>
      </c>
      <c r="D74" s="193">
        <f t="shared" si="6"/>
        <v>13828279.694727447</v>
      </c>
      <c r="F74">
        <f>AVERAGE(B70:B82)</f>
        <v>15998866</v>
      </c>
    </row>
    <row r="75" spans="1:6" hidden="1">
      <c r="A75" s="192">
        <v>41395</v>
      </c>
      <c r="B75" s="193">
        <f t="shared" si="7"/>
        <v>15998866</v>
      </c>
      <c r="C75" s="193">
        <f t="shared" si="5"/>
        <v>-2202044.0778127345</v>
      </c>
      <c r="D75" s="193">
        <f t="shared" si="6"/>
        <v>13796821.922187265</v>
      </c>
      <c r="F75" t="s">
        <v>164</v>
      </c>
    </row>
    <row r="76" spans="1:6" hidden="1">
      <c r="A76" s="192">
        <v>41426</v>
      </c>
      <c r="B76" s="193">
        <f t="shared" si="7"/>
        <v>15998866</v>
      </c>
      <c r="C76" s="193">
        <f t="shared" si="5"/>
        <v>-2233501.8503529164</v>
      </c>
      <c r="D76" s="193">
        <f t="shared" si="6"/>
        <v>13765364.149647083</v>
      </c>
      <c r="F76">
        <f>AVERAGE(D70:D82)</f>
        <v>13765364.149647085</v>
      </c>
    </row>
    <row r="77" spans="1:6" hidden="1">
      <c r="A77" s="192">
        <v>41456</v>
      </c>
      <c r="B77" s="193">
        <f t="shared" si="7"/>
        <v>15998866</v>
      </c>
      <c r="C77" s="193">
        <f t="shared" si="5"/>
        <v>-2264959.6228930983</v>
      </c>
      <c r="D77" s="193">
        <f t="shared" si="6"/>
        <v>13733906.377106901</v>
      </c>
    </row>
    <row r="78" spans="1:6" hidden="1">
      <c r="A78" s="192">
        <v>41487</v>
      </c>
      <c r="B78" s="193">
        <f t="shared" si="7"/>
        <v>15998866</v>
      </c>
      <c r="C78" s="193">
        <f t="shared" si="5"/>
        <v>-2296417.3954332802</v>
      </c>
      <c r="D78" s="193">
        <f t="shared" si="6"/>
        <v>13702448.604566719</v>
      </c>
      <c r="F78" t="s">
        <v>165</v>
      </c>
    </row>
    <row r="79" spans="1:6" hidden="1">
      <c r="A79" s="192">
        <v>41518</v>
      </c>
      <c r="B79" s="193">
        <f t="shared" si="7"/>
        <v>15998866</v>
      </c>
      <c r="C79" s="193">
        <f t="shared" si="5"/>
        <v>-2327875.167973462</v>
      </c>
      <c r="D79" s="193">
        <f t="shared" si="6"/>
        <v>13670990.832026538</v>
      </c>
      <c r="F79">
        <f>+-C82+C70</f>
        <v>377493.27048218274</v>
      </c>
    </row>
    <row r="80" spans="1:6" hidden="1">
      <c r="A80" s="192">
        <v>41548</v>
      </c>
      <c r="B80" s="193">
        <f t="shared" si="7"/>
        <v>15998866</v>
      </c>
      <c r="C80" s="193">
        <f t="shared" si="5"/>
        <v>-2359332.9405136439</v>
      </c>
      <c r="D80" s="193">
        <f t="shared" si="6"/>
        <v>13639533.059486356</v>
      </c>
    </row>
    <row r="81" spans="1:6" hidden="1">
      <c r="A81" s="192">
        <v>41579</v>
      </c>
      <c r="B81" s="193">
        <f t="shared" si="7"/>
        <v>15998866</v>
      </c>
      <c r="C81" s="193">
        <f t="shared" si="5"/>
        <v>-2390790.7130538258</v>
      </c>
      <c r="D81" s="193">
        <f t="shared" si="6"/>
        <v>13608075.286946174</v>
      </c>
    </row>
    <row r="82" spans="1:6" hidden="1">
      <c r="A82" s="192">
        <v>41609</v>
      </c>
      <c r="B82" s="193">
        <f t="shared" si="7"/>
        <v>15998866</v>
      </c>
      <c r="C82" s="193">
        <f t="shared" si="5"/>
        <v>-2422248.4855940077</v>
      </c>
      <c r="D82" s="193">
        <f t="shared" si="6"/>
        <v>13576617.514405992</v>
      </c>
    </row>
    <row r="83" spans="1:6" hidden="1">
      <c r="A83" s="192">
        <v>41640</v>
      </c>
      <c r="B83" s="193">
        <f t="shared" si="7"/>
        <v>15998866</v>
      </c>
      <c r="C83" s="193">
        <f t="shared" ref="C83:C146" si="8">+C82-$D$3/12*B83</f>
        <v>-2453706.2581341895</v>
      </c>
      <c r="D83" s="193">
        <f t="shared" ref="D83:D146" si="9">+B83+C83</f>
        <v>13545159.74186581</v>
      </c>
    </row>
    <row r="84" spans="1:6" hidden="1">
      <c r="A84" s="192">
        <v>41671</v>
      </c>
      <c r="B84" s="193">
        <f t="shared" si="7"/>
        <v>15998866</v>
      </c>
      <c r="C84" s="193">
        <f t="shared" si="8"/>
        <v>-2485164.0306743714</v>
      </c>
      <c r="D84" s="193">
        <f t="shared" si="9"/>
        <v>13513701.969325628</v>
      </c>
    </row>
    <row r="85" spans="1:6" hidden="1">
      <c r="A85" s="192">
        <v>41699</v>
      </c>
      <c r="B85" s="193">
        <f t="shared" si="7"/>
        <v>15998866</v>
      </c>
      <c r="C85" s="193">
        <f t="shared" si="8"/>
        <v>-2516621.8032145533</v>
      </c>
      <c r="D85" s="193">
        <f t="shared" si="9"/>
        <v>13482244.196785446</v>
      </c>
      <c r="F85" t="s">
        <v>168</v>
      </c>
    </row>
    <row r="86" spans="1:6" hidden="1">
      <c r="A86" s="192">
        <v>41730</v>
      </c>
      <c r="B86" s="193">
        <f t="shared" si="7"/>
        <v>15998866</v>
      </c>
      <c r="C86" s="193">
        <f t="shared" si="8"/>
        <v>-2548079.5757547352</v>
      </c>
      <c r="D86" s="193">
        <f t="shared" si="9"/>
        <v>13450786.424245264</v>
      </c>
      <c r="F86">
        <f>AVERAGE(B82:B94)</f>
        <v>15998866</v>
      </c>
    </row>
    <row r="87" spans="1:6" hidden="1">
      <c r="A87" s="192">
        <v>41760</v>
      </c>
      <c r="B87" s="193">
        <f t="shared" si="7"/>
        <v>15998866</v>
      </c>
      <c r="C87" s="193">
        <f t="shared" si="8"/>
        <v>-2579537.348294917</v>
      </c>
      <c r="D87" s="193">
        <f t="shared" si="9"/>
        <v>13419328.651705083</v>
      </c>
      <c r="F87" t="s">
        <v>169</v>
      </c>
    </row>
    <row r="88" spans="1:6" hidden="1">
      <c r="A88" s="192">
        <v>41791</v>
      </c>
      <c r="B88" s="193">
        <f t="shared" si="7"/>
        <v>15998866</v>
      </c>
      <c r="C88" s="193">
        <f t="shared" si="8"/>
        <v>-2610995.1208350989</v>
      </c>
      <c r="D88" s="193">
        <f t="shared" si="9"/>
        <v>13387870.879164901</v>
      </c>
      <c r="F88">
        <f>AVERAGE(D82:D94)</f>
        <v>13387870.879164902</v>
      </c>
    </row>
    <row r="89" spans="1:6" hidden="1">
      <c r="A89" s="192">
        <v>41821</v>
      </c>
      <c r="B89" s="193">
        <f t="shared" si="7"/>
        <v>15998866</v>
      </c>
      <c r="C89" s="193">
        <f t="shared" si="8"/>
        <v>-2642452.8933752808</v>
      </c>
      <c r="D89" s="193">
        <f t="shared" si="9"/>
        <v>13356413.106624719</v>
      </c>
    </row>
    <row r="90" spans="1:6" hidden="1">
      <c r="A90" s="192">
        <v>41852</v>
      </c>
      <c r="B90" s="193">
        <f t="shared" si="7"/>
        <v>15998866</v>
      </c>
      <c r="C90" s="193">
        <f t="shared" si="8"/>
        <v>-2673910.6659154627</v>
      </c>
      <c r="D90" s="193">
        <f t="shared" si="9"/>
        <v>13324955.334084537</v>
      </c>
      <c r="F90" t="s">
        <v>170</v>
      </c>
    </row>
    <row r="91" spans="1:6" hidden="1">
      <c r="A91" s="192">
        <v>41883</v>
      </c>
      <c r="B91" s="193">
        <f t="shared" si="7"/>
        <v>15998866</v>
      </c>
      <c r="C91" s="193">
        <f t="shared" si="8"/>
        <v>-2705368.4384556445</v>
      </c>
      <c r="D91" s="193">
        <f t="shared" si="9"/>
        <v>13293497.561544355</v>
      </c>
      <c r="F91">
        <f>+-C94+C82</f>
        <v>377493.2704821825</v>
      </c>
    </row>
    <row r="92" spans="1:6" hidden="1">
      <c r="A92" s="192">
        <v>41913</v>
      </c>
      <c r="B92" s="193">
        <f t="shared" si="7"/>
        <v>15998866</v>
      </c>
      <c r="C92" s="193">
        <f t="shared" si="8"/>
        <v>-2736826.2109958264</v>
      </c>
      <c r="D92" s="193">
        <f t="shared" si="9"/>
        <v>13262039.789004173</v>
      </c>
    </row>
    <row r="93" spans="1:6" hidden="1">
      <c r="A93" s="192">
        <v>41944</v>
      </c>
      <c r="B93" s="193">
        <f t="shared" si="7"/>
        <v>15998866</v>
      </c>
      <c r="C93" s="193">
        <f t="shared" si="8"/>
        <v>-2768283.9835360083</v>
      </c>
      <c r="D93" s="193">
        <f t="shared" si="9"/>
        <v>13230582.016463991</v>
      </c>
    </row>
    <row r="94" spans="1:6" hidden="1">
      <c r="A94" s="192">
        <v>41974</v>
      </c>
      <c r="B94" s="193">
        <f t="shared" si="7"/>
        <v>15998866</v>
      </c>
      <c r="C94" s="193">
        <f t="shared" si="8"/>
        <v>-2799741.7560761902</v>
      </c>
      <c r="D94" s="193">
        <f t="shared" si="9"/>
        <v>13199124.243923809</v>
      </c>
    </row>
    <row r="95" spans="1:6" hidden="1">
      <c r="A95" s="192">
        <v>42005</v>
      </c>
      <c r="B95" s="193">
        <f t="shared" si="7"/>
        <v>15998866</v>
      </c>
      <c r="C95" s="193">
        <f t="shared" si="8"/>
        <v>-2831199.528616372</v>
      </c>
      <c r="D95" s="193">
        <f t="shared" si="9"/>
        <v>13167666.471383628</v>
      </c>
    </row>
    <row r="96" spans="1:6" hidden="1">
      <c r="A96" s="192">
        <v>42036</v>
      </c>
      <c r="B96" s="193">
        <f t="shared" si="7"/>
        <v>15998866</v>
      </c>
      <c r="C96" s="193">
        <f t="shared" si="8"/>
        <v>-2862657.3011565539</v>
      </c>
      <c r="D96" s="193">
        <f t="shared" si="9"/>
        <v>13136208.698843446</v>
      </c>
    </row>
    <row r="97" spans="1:6" hidden="1">
      <c r="A97" s="192">
        <v>42064</v>
      </c>
      <c r="B97" s="193">
        <f t="shared" si="7"/>
        <v>15998866</v>
      </c>
      <c r="C97" s="193">
        <f t="shared" si="8"/>
        <v>-2894115.0736967358</v>
      </c>
      <c r="D97" s="193">
        <f t="shared" si="9"/>
        <v>13104750.926303264</v>
      </c>
      <c r="F97" t="s">
        <v>171</v>
      </c>
    </row>
    <row r="98" spans="1:6" hidden="1">
      <c r="A98" s="192">
        <v>42095</v>
      </c>
      <c r="B98" s="193">
        <f t="shared" si="7"/>
        <v>15998866</v>
      </c>
      <c r="C98" s="193">
        <f t="shared" si="8"/>
        <v>-2925572.8462369177</v>
      </c>
      <c r="D98" s="193">
        <f t="shared" si="9"/>
        <v>13073293.153763082</v>
      </c>
      <c r="F98">
        <f>AVERAGE(B94:B106)</f>
        <v>15998866</v>
      </c>
    </row>
    <row r="99" spans="1:6" hidden="1">
      <c r="A99" s="192">
        <v>42125</v>
      </c>
      <c r="B99" s="193">
        <f t="shared" si="7"/>
        <v>15998866</v>
      </c>
      <c r="C99" s="193">
        <f t="shared" si="8"/>
        <v>-2957030.6187770995</v>
      </c>
      <c r="D99" s="193">
        <f t="shared" si="9"/>
        <v>13041835.3812229</v>
      </c>
      <c r="F99" t="s">
        <v>172</v>
      </c>
    </row>
    <row r="100" spans="1:6" hidden="1">
      <c r="A100" s="192">
        <v>42156</v>
      </c>
      <c r="B100" s="193">
        <f t="shared" si="7"/>
        <v>15998866</v>
      </c>
      <c r="C100" s="193">
        <f t="shared" si="8"/>
        <v>-2988488.3913172814</v>
      </c>
      <c r="D100" s="193">
        <f t="shared" si="9"/>
        <v>13010377.608682718</v>
      </c>
      <c r="F100">
        <f>AVERAGE(D94:D106)</f>
        <v>13010377.60868272</v>
      </c>
    </row>
    <row r="101" spans="1:6" hidden="1">
      <c r="A101" s="192">
        <v>42186</v>
      </c>
      <c r="B101" s="193">
        <f t="shared" si="7"/>
        <v>15998866</v>
      </c>
      <c r="C101" s="193">
        <f t="shared" si="8"/>
        <v>-3019946.1638574633</v>
      </c>
      <c r="D101" s="193">
        <f t="shared" si="9"/>
        <v>12978919.836142536</v>
      </c>
    </row>
    <row r="102" spans="1:6" hidden="1">
      <c r="A102" s="192">
        <v>42217</v>
      </c>
      <c r="B102" s="193">
        <f t="shared" si="7"/>
        <v>15998866</v>
      </c>
      <c r="C102" s="193">
        <f t="shared" si="8"/>
        <v>-3051403.9363976452</v>
      </c>
      <c r="D102" s="193">
        <f t="shared" si="9"/>
        <v>12947462.063602354</v>
      </c>
      <c r="F102" t="s">
        <v>173</v>
      </c>
    </row>
    <row r="103" spans="1:6" hidden="1">
      <c r="A103" s="192">
        <v>42248</v>
      </c>
      <c r="B103" s="193">
        <f t="shared" si="7"/>
        <v>15998866</v>
      </c>
      <c r="C103" s="193">
        <f t="shared" si="8"/>
        <v>-3082861.708937827</v>
      </c>
      <c r="D103" s="193">
        <f t="shared" si="9"/>
        <v>12916004.291062173</v>
      </c>
      <c r="F103">
        <f>+-C106+C94</f>
        <v>377493.2704821825</v>
      </c>
    </row>
    <row r="104" spans="1:6" hidden="1">
      <c r="A104" s="192">
        <v>42278</v>
      </c>
      <c r="B104" s="193">
        <f t="shared" si="7"/>
        <v>15998866</v>
      </c>
      <c r="C104" s="193">
        <f t="shared" si="8"/>
        <v>-3114319.4814780089</v>
      </c>
      <c r="D104" s="193">
        <f t="shared" si="9"/>
        <v>12884546.518521991</v>
      </c>
    </row>
    <row r="105" spans="1:6" hidden="1">
      <c r="A105" s="192">
        <v>42309</v>
      </c>
      <c r="B105" s="193">
        <f t="shared" si="7"/>
        <v>15998866</v>
      </c>
      <c r="C105" s="193">
        <f t="shared" si="8"/>
        <v>-3145777.2540181908</v>
      </c>
      <c r="D105" s="193">
        <f t="shared" si="9"/>
        <v>12853088.745981809</v>
      </c>
    </row>
    <row r="106" spans="1:6">
      <c r="A106" s="192">
        <v>42339</v>
      </c>
      <c r="B106" s="193">
        <f t="shared" si="7"/>
        <v>15998866</v>
      </c>
      <c r="C106" s="193">
        <f t="shared" si="8"/>
        <v>-3177235.0265583727</v>
      </c>
      <c r="D106" s="193">
        <f t="shared" si="9"/>
        <v>12821630.973441627</v>
      </c>
    </row>
    <row r="107" spans="1:6">
      <c r="A107" s="192">
        <v>42370</v>
      </c>
      <c r="B107" s="193">
        <f t="shared" si="7"/>
        <v>15998866</v>
      </c>
      <c r="C107" s="193">
        <f t="shared" si="8"/>
        <v>-3208692.7990985545</v>
      </c>
      <c r="D107" s="193">
        <f t="shared" si="9"/>
        <v>12790173.200901445</v>
      </c>
    </row>
    <row r="108" spans="1:6">
      <c r="A108" s="192">
        <v>42401</v>
      </c>
      <c r="B108" s="193">
        <f t="shared" si="7"/>
        <v>15998866</v>
      </c>
      <c r="C108" s="193">
        <f t="shared" si="8"/>
        <v>-3240150.5716387364</v>
      </c>
      <c r="D108" s="193">
        <f t="shared" si="9"/>
        <v>12758715.428361263</v>
      </c>
    </row>
    <row r="109" spans="1:6">
      <c r="A109" s="192">
        <v>42430</v>
      </c>
      <c r="B109" s="193">
        <f t="shared" si="7"/>
        <v>15998866</v>
      </c>
      <c r="C109" s="193">
        <f t="shared" si="8"/>
        <v>-3271608.3441789183</v>
      </c>
      <c r="D109" s="193">
        <f t="shared" si="9"/>
        <v>12727257.655821081</v>
      </c>
      <c r="F109" t="s">
        <v>190</v>
      </c>
    </row>
    <row r="110" spans="1:6">
      <c r="A110" s="192">
        <v>42461</v>
      </c>
      <c r="B110" s="193">
        <f t="shared" si="7"/>
        <v>15998866</v>
      </c>
      <c r="C110" s="193">
        <f t="shared" si="8"/>
        <v>-3303066.1167191002</v>
      </c>
      <c r="D110" s="193">
        <f t="shared" si="9"/>
        <v>12695799.883280899</v>
      </c>
      <c r="F110">
        <f>AVERAGE(B106:B118)</f>
        <v>15998866</v>
      </c>
    </row>
    <row r="111" spans="1:6">
      <c r="A111" s="192">
        <v>42491</v>
      </c>
      <c r="B111" s="193">
        <f t="shared" si="7"/>
        <v>15998866</v>
      </c>
      <c r="C111" s="193">
        <f t="shared" si="8"/>
        <v>-3334523.889259282</v>
      </c>
      <c r="D111" s="193">
        <f t="shared" si="9"/>
        <v>12664342.110740718</v>
      </c>
      <c r="F111" t="s">
        <v>191</v>
      </c>
    </row>
    <row r="112" spans="1:6">
      <c r="A112" s="192">
        <v>42522</v>
      </c>
      <c r="B112" s="193">
        <f t="shared" si="7"/>
        <v>15998866</v>
      </c>
      <c r="C112" s="193">
        <f t="shared" si="8"/>
        <v>-3365981.6617994639</v>
      </c>
      <c r="D112" s="193">
        <f t="shared" si="9"/>
        <v>12632884.338200536</v>
      </c>
      <c r="F112">
        <f>AVERAGE(D106:D118)</f>
        <v>12632884.338200537</v>
      </c>
    </row>
    <row r="113" spans="1:6">
      <c r="A113" s="192">
        <v>42552</v>
      </c>
      <c r="B113" s="193">
        <f t="shared" si="7"/>
        <v>15998866</v>
      </c>
      <c r="C113" s="193">
        <f t="shared" si="8"/>
        <v>-3397439.4343396458</v>
      </c>
      <c r="D113" s="193">
        <f t="shared" si="9"/>
        <v>12601426.565660354</v>
      </c>
    </row>
    <row r="114" spans="1:6">
      <c r="A114" s="192">
        <v>42583</v>
      </c>
      <c r="B114" s="193">
        <f t="shared" si="7"/>
        <v>15998866</v>
      </c>
      <c r="C114" s="193">
        <f t="shared" si="8"/>
        <v>-3428897.2068798277</v>
      </c>
      <c r="D114" s="193">
        <f t="shared" si="9"/>
        <v>12569968.793120172</v>
      </c>
      <c r="F114" t="s">
        <v>192</v>
      </c>
    </row>
    <row r="115" spans="1:6">
      <c r="A115" s="192">
        <v>42614</v>
      </c>
      <c r="B115" s="193">
        <f t="shared" si="7"/>
        <v>15998866</v>
      </c>
      <c r="C115" s="193">
        <f t="shared" si="8"/>
        <v>-3460354.9794200095</v>
      </c>
      <c r="D115" s="193">
        <f t="shared" si="9"/>
        <v>12538511.02057999</v>
      </c>
      <c r="F115">
        <f>+-C118+C106</f>
        <v>377493.2704821825</v>
      </c>
    </row>
    <row r="116" spans="1:6">
      <c r="A116" s="192">
        <v>42644</v>
      </c>
      <c r="B116" s="193">
        <f t="shared" si="7"/>
        <v>15998866</v>
      </c>
      <c r="C116" s="193">
        <f t="shared" si="8"/>
        <v>-3491812.7519601914</v>
      </c>
      <c r="D116" s="193">
        <f t="shared" si="9"/>
        <v>12507053.248039808</v>
      </c>
    </row>
    <row r="117" spans="1:6">
      <c r="A117" s="192">
        <v>42675</v>
      </c>
      <c r="B117" s="193">
        <f t="shared" si="7"/>
        <v>15998866</v>
      </c>
      <c r="C117" s="193">
        <f t="shared" si="8"/>
        <v>-3523270.5245003733</v>
      </c>
      <c r="D117" s="193">
        <f t="shared" si="9"/>
        <v>12475595.475499626</v>
      </c>
    </row>
    <row r="118" spans="1:6">
      <c r="A118" s="192">
        <v>42705</v>
      </c>
      <c r="B118" s="193">
        <f t="shared" si="7"/>
        <v>15998866</v>
      </c>
      <c r="C118" s="193">
        <f t="shared" si="8"/>
        <v>-3554728.2970405552</v>
      </c>
      <c r="D118" s="193">
        <f t="shared" si="9"/>
        <v>12444137.702959444</v>
      </c>
    </row>
    <row r="119" spans="1:6">
      <c r="A119" s="192">
        <v>42736</v>
      </c>
      <c r="B119" s="193">
        <f t="shared" si="7"/>
        <v>15998866</v>
      </c>
      <c r="C119" s="193">
        <f t="shared" si="8"/>
        <v>-3586186.069580737</v>
      </c>
      <c r="D119" s="193">
        <f t="shared" si="9"/>
        <v>12412679.930419262</v>
      </c>
    </row>
    <row r="120" spans="1:6">
      <c r="A120" s="192">
        <v>42767</v>
      </c>
      <c r="B120" s="193">
        <f t="shared" si="7"/>
        <v>15998866</v>
      </c>
      <c r="C120" s="193">
        <f t="shared" si="8"/>
        <v>-3617643.8421209189</v>
      </c>
      <c r="D120" s="193">
        <f t="shared" si="9"/>
        <v>12381222.157879081</v>
      </c>
    </row>
    <row r="121" spans="1:6">
      <c r="A121" s="192">
        <v>42795</v>
      </c>
      <c r="B121" s="193">
        <f t="shared" si="7"/>
        <v>15998866</v>
      </c>
      <c r="C121" s="193">
        <f t="shared" si="8"/>
        <v>-3649101.6146611008</v>
      </c>
      <c r="D121" s="193">
        <f t="shared" si="9"/>
        <v>12349764.385338899</v>
      </c>
      <c r="F121" t="s">
        <v>193</v>
      </c>
    </row>
    <row r="122" spans="1:6">
      <c r="A122" s="192">
        <v>42826</v>
      </c>
      <c r="B122" s="193">
        <f t="shared" si="7"/>
        <v>15998866</v>
      </c>
      <c r="C122" s="193">
        <f t="shared" si="8"/>
        <v>-3680559.3872012827</v>
      </c>
      <c r="D122" s="193">
        <f t="shared" si="9"/>
        <v>12318306.612798717</v>
      </c>
      <c r="F122">
        <f>AVERAGE(B118:B130)</f>
        <v>15998866</v>
      </c>
    </row>
    <row r="123" spans="1:6">
      <c r="A123" s="192">
        <v>42856</v>
      </c>
      <c r="B123" s="193">
        <f t="shared" si="7"/>
        <v>15998866</v>
      </c>
      <c r="C123" s="193">
        <f t="shared" si="8"/>
        <v>-3712017.1597414645</v>
      </c>
      <c r="D123" s="193">
        <f t="shared" si="9"/>
        <v>12286848.840258535</v>
      </c>
      <c r="F123" t="s">
        <v>194</v>
      </c>
    </row>
    <row r="124" spans="1:6">
      <c r="A124" s="192">
        <v>42887</v>
      </c>
      <c r="B124" s="193">
        <f t="shared" si="7"/>
        <v>15998866</v>
      </c>
      <c r="C124" s="193">
        <f t="shared" si="8"/>
        <v>-3743474.9322816464</v>
      </c>
      <c r="D124" s="193">
        <f t="shared" si="9"/>
        <v>12255391.067718353</v>
      </c>
      <c r="F124">
        <f>AVERAGE(D118:D130)</f>
        <v>12255391.067718355</v>
      </c>
    </row>
    <row r="125" spans="1:6">
      <c r="A125" s="192">
        <v>42917</v>
      </c>
      <c r="B125" s="193">
        <f t="shared" si="7"/>
        <v>15998866</v>
      </c>
      <c r="C125" s="193">
        <f t="shared" si="8"/>
        <v>-3774932.7048218283</v>
      </c>
      <c r="D125" s="193">
        <f t="shared" si="9"/>
        <v>12223933.295178171</v>
      </c>
    </row>
    <row r="126" spans="1:6">
      <c r="A126" s="192">
        <v>42948</v>
      </c>
      <c r="B126" s="193">
        <f t="shared" si="7"/>
        <v>15998866</v>
      </c>
      <c r="C126" s="193">
        <f t="shared" si="8"/>
        <v>-3806390.4773620102</v>
      </c>
      <c r="D126" s="193">
        <f t="shared" si="9"/>
        <v>12192475.522637989</v>
      </c>
      <c r="F126" t="s">
        <v>195</v>
      </c>
    </row>
    <row r="127" spans="1:6">
      <c r="A127" s="192">
        <v>42979</v>
      </c>
      <c r="B127" s="193">
        <f t="shared" si="7"/>
        <v>15998866</v>
      </c>
      <c r="C127" s="193">
        <f t="shared" si="8"/>
        <v>-3837848.249902192</v>
      </c>
      <c r="D127" s="193">
        <f t="shared" si="9"/>
        <v>12161017.750097807</v>
      </c>
      <c r="F127">
        <f>+-C130+C118</f>
        <v>377493.2704821825</v>
      </c>
    </row>
    <row r="128" spans="1:6">
      <c r="A128" s="192">
        <v>43009</v>
      </c>
      <c r="B128" s="193">
        <f t="shared" si="7"/>
        <v>15998866</v>
      </c>
      <c r="C128" s="193">
        <f t="shared" si="8"/>
        <v>-3869306.0224423739</v>
      </c>
      <c r="D128" s="193">
        <f t="shared" si="9"/>
        <v>12129559.977557626</v>
      </c>
    </row>
    <row r="129" spans="1:6">
      <c r="A129" s="192">
        <v>43040</v>
      </c>
      <c r="B129" s="193">
        <f t="shared" si="7"/>
        <v>15998866</v>
      </c>
      <c r="C129" s="193">
        <f t="shared" si="8"/>
        <v>-3900763.7949825558</v>
      </c>
      <c r="D129" s="193">
        <f t="shared" si="9"/>
        <v>12098102.205017444</v>
      </c>
    </row>
    <row r="130" spans="1:6">
      <c r="A130" s="192">
        <v>43070</v>
      </c>
      <c r="B130" s="193">
        <f t="shared" si="7"/>
        <v>15998866</v>
      </c>
      <c r="C130" s="193">
        <f t="shared" si="8"/>
        <v>-3932221.5675227377</v>
      </c>
      <c r="D130" s="193">
        <f t="shared" si="9"/>
        <v>12066644.432477262</v>
      </c>
    </row>
    <row r="131" spans="1:6">
      <c r="A131" s="192">
        <v>43101</v>
      </c>
      <c r="B131" s="193">
        <f t="shared" si="7"/>
        <v>15998866</v>
      </c>
      <c r="C131" s="193">
        <f t="shared" si="8"/>
        <v>-3963679.3400629195</v>
      </c>
      <c r="D131" s="193">
        <f t="shared" si="9"/>
        <v>12035186.65993708</v>
      </c>
    </row>
    <row r="132" spans="1:6">
      <c r="A132" s="192">
        <v>43132</v>
      </c>
      <c r="B132" s="193">
        <f t="shared" si="7"/>
        <v>15998866</v>
      </c>
      <c r="C132" s="193">
        <f t="shared" si="8"/>
        <v>-3995137.1126031014</v>
      </c>
      <c r="D132" s="193">
        <f t="shared" si="9"/>
        <v>12003728.887396898</v>
      </c>
    </row>
    <row r="133" spans="1:6">
      <c r="A133" s="192">
        <v>43160</v>
      </c>
      <c r="B133" s="193">
        <f t="shared" si="7"/>
        <v>15998866</v>
      </c>
      <c r="C133" s="193">
        <f t="shared" si="8"/>
        <v>-4026594.8851432833</v>
      </c>
      <c r="D133" s="193">
        <f t="shared" si="9"/>
        <v>11972271.114856716</v>
      </c>
      <c r="F133" t="s">
        <v>196</v>
      </c>
    </row>
    <row r="134" spans="1:6">
      <c r="A134" s="192">
        <v>43191</v>
      </c>
      <c r="B134" s="193">
        <f t="shared" si="7"/>
        <v>15998866</v>
      </c>
      <c r="C134" s="193">
        <f t="shared" si="8"/>
        <v>-4058052.6576834652</v>
      </c>
      <c r="D134" s="193">
        <f t="shared" si="9"/>
        <v>11940813.342316534</v>
      </c>
      <c r="F134">
        <f>AVERAGE(B130:B142)</f>
        <v>15998866</v>
      </c>
    </row>
    <row r="135" spans="1:6">
      <c r="A135" s="192">
        <v>43221</v>
      </c>
      <c r="B135" s="193">
        <f t="shared" si="7"/>
        <v>15998866</v>
      </c>
      <c r="C135" s="193">
        <f t="shared" si="8"/>
        <v>-4089510.430223647</v>
      </c>
      <c r="D135" s="193">
        <f t="shared" si="9"/>
        <v>11909355.569776352</v>
      </c>
      <c r="F135" t="s">
        <v>197</v>
      </c>
    </row>
    <row r="136" spans="1:6">
      <c r="A136" s="192">
        <v>43252</v>
      </c>
      <c r="B136" s="193">
        <f t="shared" ref="B136:B166" si="10">+$B$6</f>
        <v>15998866</v>
      </c>
      <c r="C136" s="193">
        <f t="shared" si="8"/>
        <v>-4120968.2027638289</v>
      </c>
      <c r="D136" s="193">
        <f t="shared" si="9"/>
        <v>11877897.797236171</v>
      </c>
      <c r="F136">
        <f>AVERAGE(D130:D142)</f>
        <v>11877897.797236172</v>
      </c>
    </row>
    <row r="137" spans="1:6">
      <c r="A137" s="192">
        <v>43282</v>
      </c>
      <c r="B137" s="193">
        <f t="shared" si="10"/>
        <v>15998866</v>
      </c>
      <c r="C137" s="193">
        <f t="shared" si="8"/>
        <v>-4152425.9753040108</v>
      </c>
      <c r="D137" s="193">
        <f t="shared" si="9"/>
        <v>11846440.024695989</v>
      </c>
    </row>
    <row r="138" spans="1:6">
      <c r="A138" s="192">
        <v>43313</v>
      </c>
      <c r="B138" s="193">
        <f t="shared" si="10"/>
        <v>15998866</v>
      </c>
      <c r="C138" s="193">
        <f t="shared" si="8"/>
        <v>-4183883.7478441927</v>
      </c>
      <c r="D138" s="193">
        <f t="shared" si="9"/>
        <v>11814982.252155807</v>
      </c>
      <c r="F138" t="s">
        <v>198</v>
      </c>
    </row>
    <row r="139" spans="1:6">
      <c r="A139" s="192">
        <v>43344</v>
      </c>
      <c r="B139" s="193">
        <f t="shared" si="10"/>
        <v>15998866</v>
      </c>
      <c r="C139" s="193">
        <f t="shared" si="8"/>
        <v>-4215341.520384375</v>
      </c>
      <c r="D139" s="193">
        <f t="shared" si="9"/>
        <v>11783524.479615625</v>
      </c>
      <c r="F139">
        <f>+-C142+C130</f>
        <v>377493.27048218297</v>
      </c>
    </row>
    <row r="140" spans="1:6">
      <c r="A140" s="192">
        <v>43374</v>
      </c>
      <c r="B140" s="193">
        <f t="shared" si="10"/>
        <v>15998866</v>
      </c>
      <c r="C140" s="193">
        <f t="shared" si="8"/>
        <v>-4246799.2929245569</v>
      </c>
      <c r="D140" s="193">
        <f t="shared" si="9"/>
        <v>11752066.707075443</v>
      </c>
    </row>
    <row r="141" spans="1:6">
      <c r="A141" s="192">
        <v>43405</v>
      </c>
      <c r="B141" s="193">
        <f t="shared" si="10"/>
        <v>15998866</v>
      </c>
      <c r="C141" s="193">
        <f t="shared" si="8"/>
        <v>-4278257.0654647388</v>
      </c>
      <c r="D141" s="193">
        <f t="shared" si="9"/>
        <v>11720608.934535261</v>
      </c>
    </row>
    <row r="142" spans="1:6">
      <c r="A142" s="192">
        <v>43435</v>
      </c>
      <c r="B142" s="193">
        <f t="shared" si="10"/>
        <v>15998866</v>
      </c>
      <c r="C142" s="193">
        <f t="shared" si="8"/>
        <v>-4309714.8380049206</v>
      </c>
      <c r="D142" s="193">
        <f t="shared" si="9"/>
        <v>11689151.161995079</v>
      </c>
    </row>
    <row r="143" spans="1:6">
      <c r="A143" s="192">
        <v>43466</v>
      </c>
      <c r="B143" s="193">
        <f t="shared" si="10"/>
        <v>15998866</v>
      </c>
      <c r="C143" s="193">
        <f t="shared" si="8"/>
        <v>-4341172.6105451025</v>
      </c>
      <c r="D143" s="193">
        <f t="shared" si="9"/>
        <v>11657693.389454897</v>
      </c>
    </row>
    <row r="144" spans="1:6">
      <c r="A144" s="192">
        <v>43497</v>
      </c>
      <c r="B144" s="193">
        <f t="shared" si="10"/>
        <v>15998866</v>
      </c>
      <c r="C144" s="193">
        <f t="shared" si="8"/>
        <v>-4372630.3830852844</v>
      </c>
      <c r="D144" s="193">
        <f t="shared" si="9"/>
        <v>11626235.616914716</v>
      </c>
    </row>
    <row r="145" spans="1:6">
      <c r="A145" s="192">
        <v>43525</v>
      </c>
      <c r="B145" s="193">
        <f t="shared" si="10"/>
        <v>15998866</v>
      </c>
      <c r="C145" s="193">
        <f t="shared" si="8"/>
        <v>-4404088.1556254663</v>
      </c>
      <c r="D145" s="193">
        <f t="shared" si="9"/>
        <v>11594777.844374534</v>
      </c>
      <c r="F145" t="s">
        <v>199</v>
      </c>
    </row>
    <row r="146" spans="1:6">
      <c r="A146" s="192">
        <v>43556</v>
      </c>
      <c r="B146" s="193">
        <f t="shared" si="10"/>
        <v>15998866</v>
      </c>
      <c r="C146" s="193">
        <f t="shared" si="8"/>
        <v>-4435545.9281656481</v>
      </c>
      <c r="D146" s="193">
        <f t="shared" si="9"/>
        <v>11563320.071834352</v>
      </c>
      <c r="F146">
        <f>AVERAGE(B142:B154)</f>
        <v>15998866</v>
      </c>
    </row>
    <row r="147" spans="1:6">
      <c r="A147" s="192">
        <v>43586</v>
      </c>
      <c r="B147" s="193">
        <f t="shared" si="10"/>
        <v>15998866</v>
      </c>
      <c r="C147" s="193">
        <f t="shared" ref="C147:C166" si="11">+C146-$D$3/12*B147</f>
        <v>-4467003.70070583</v>
      </c>
      <c r="D147" s="193">
        <f t="shared" ref="D147:D166" si="12">+B147+C147</f>
        <v>11531862.29929417</v>
      </c>
      <c r="F147" t="s">
        <v>200</v>
      </c>
    </row>
    <row r="148" spans="1:6">
      <c r="A148" s="192">
        <v>43617</v>
      </c>
      <c r="B148" s="193">
        <f t="shared" si="10"/>
        <v>15998866</v>
      </c>
      <c r="C148" s="193">
        <f t="shared" si="11"/>
        <v>-4498461.4732460119</v>
      </c>
      <c r="D148" s="193">
        <f t="shared" si="12"/>
        <v>11500404.526753988</v>
      </c>
      <c r="F148">
        <f>AVERAGE(D142:D154)</f>
        <v>11500404.52675399</v>
      </c>
    </row>
    <row r="149" spans="1:6">
      <c r="A149" s="192">
        <v>43647</v>
      </c>
      <c r="B149" s="193">
        <f t="shared" si="10"/>
        <v>15998866</v>
      </c>
      <c r="C149" s="193">
        <f t="shared" si="11"/>
        <v>-4529919.2457861938</v>
      </c>
      <c r="D149" s="193">
        <f t="shared" si="12"/>
        <v>11468946.754213806</v>
      </c>
    </row>
    <row r="150" spans="1:6">
      <c r="A150" s="192">
        <v>43678</v>
      </c>
      <c r="B150" s="193">
        <f t="shared" si="10"/>
        <v>15998866</v>
      </c>
      <c r="C150" s="193">
        <f t="shared" si="11"/>
        <v>-4561377.0183263756</v>
      </c>
      <c r="D150" s="193">
        <f t="shared" si="12"/>
        <v>11437488.981673624</v>
      </c>
      <c r="F150" t="s">
        <v>201</v>
      </c>
    </row>
    <row r="151" spans="1:6">
      <c r="A151" s="192">
        <v>43709</v>
      </c>
      <c r="B151" s="193">
        <f t="shared" si="10"/>
        <v>15998866</v>
      </c>
      <c r="C151" s="193">
        <f t="shared" si="11"/>
        <v>-4592834.7908665575</v>
      </c>
      <c r="D151" s="193">
        <f t="shared" si="12"/>
        <v>11406031.209133442</v>
      </c>
      <c r="F151">
        <f>+-C154+C142</f>
        <v>377493.2704821825</v>
      </c>
    </row>
    <row r="152" spans="1:6">
      <c r="A152" s="192">
        <v>43739</v>
      </c>
      <c r="B152" s="193">
        <f t="shared" si="10"/>
        <v>15998866</v>
      </c>
      <c r="C152" s="193">
        <f t="shared" si="11"/>
        <v>-4624292.5634067394</v>
      </c>
      <c r="D152" s="193">
        <f t="shared" si="12"/>
        <v>11374573.436593261</v>
      </c>
    </row>
    <row r="153" spans="1:6">
      <c r="A153" s="192">
        <v>43770</v>
      </c>
      <c r="B153" s="193">
        <f t="shared" si="10"/>
        <v>15998866</v>
      </c>
      <c r="C153" s="193">
        <f t="shared" si="11"/>
        <v>-4655750.3359469213</v>
      </c>
      <c r="D153" s="193">
        <f t="shared" si="12"/>
        <v>11343115.664053079</v>
      </c>
    </row>
    <row r="154" spans="1:6">
      <c r="A154" s="192">
        <v>43800</v>
      </c>
      <c r="B154" s="193">
        <f t="shared" si="10"/>
        <v>15998866</v>
      </c>
      <c r="C154" s="193">
        <f t="shared" si="11"/>
        <v>-4687208.1084871031</v>
      </c>
      <c r="D154" s="193">
        <f t="shared" si="12"/>
        <v>11311657.891512897</v>
      </c>
    </row>
    <row r="155" spans="1:6">
      <c r="A155" s="192">
        <v>43831</v>
      </c>
      <c r="B155" s="193">
        <f t="shared" si="10"/>
        <v>15998866</v>
      </c>
      <c r="C155" s="193">
        <f t="shared" si="11"/>
        <v>-4718665.881027285</v>
      </c>
      <c r="D155" s="193">
        <f t="shared" si="12"/>
        <v>11280200.118972715</v>
      </c>
    </row>
    <row r="156" spans="1:6">
      <c r="A156" s="192">
        <v>43862</v>
      </c>
      <c r="B156" s="193">
        <f t="shared" si="10"/>
        <v>15998866</v>
      </c>
      <c r="C156" s="193">
        <f t="shared" si="11"/>
        <v>-4750123.6535674669</v>
      </c>
      <c r="D156" s="193">
        <f t="shared" si="12"/>
        <v>11248742.346432533</v>
      </c>
    </row>
    <row r="157" spans="1:6">
      <c r="A157" s="192">
        <v>43891</v>
      </c>
      <c r="B157" s="193">
        <f t="shared" si="10"/>
        <v>15998866</v>
      </c>
      <c r="C157" s="193">
        <f t="shared" si="11"/>
        <v>-4781581.4261076488</v>
      </c>
      <c r="D157" s="193">
        <f t="shared" si="12"/>
        <v>11217284.573892351</v>
      </c>
      <c r="F157" t="s">
        <v>202</v>
      </c>
    </row>
    <row r="158" spans="1:6">
      <c r="A158" s="192">
        <v>43922</v>
      </c>
      <c r="B158" s="193">
        <f t="shared" si="10"/>
        <v>15998866</v>
      </c>
      <c r="C158" s="193">
        <f t="shared" si="11"/>
        <v>-4813039.1986478306</v>
      </c>
      <c r="D158" s="193">
        <f t="shared" si="12"/>
        <v>11185826.801352169</v>
      </c>
      <c r="F158">
        <f>AVERAGE(B154:B166)</f>
        <v>15998866</v>
      </c>
    </row>
    <row r="159" spans="1:6">
      <c r="A159" s="192">
        <v>43952</v>
      </c>
      <c r="B159" s="193">
        <f t="shared" si="10"/>
        <v>15998866</v>
      </c>
      <c r="C159" s="193">
        <f t="shared" si="11"/>
        <v>-4844496.9711880125</v>
      </c>
      <c r="D159" s="193">
        <f t="shared" si="12"/>
        <v>11154369.028811987</v>
      </c>
      <c r="F159" t="s">
        <v>203</v>
      </c>
    </row>
    <row r="160" spans="1:6">
      <c r="A160" s="192">
        <v>43983</v>
      </c>
      <c r="B160" s="193">
        <f t="shared" si="10"/>
        <v>15998866</v>
      </c>
      <c r="C160" s="193">
        <f t="shared" si="11"/>
        <v>-4875954.7437281944</v>
      </c>
      <c r="D160" s="193">
        <f t="shared" si="12"/>
        <v>11122911.256271806</v>
      </c>
      <c r="F160">
        <f>AVERAGE(D154:D166)</f>
        <v>11122911.256271807</v>
      </c>
    </row>
    <row r="161" spans="1:6">
      <c r="A161" s="192">
        <v>44013</v>
      </c>
      <c r="B161" s="193">
        <f t="shared" si="10"/>
        <v>15998866</v>
      </c>
      <c r="C161" s="193">
        <f t="shared" si="11"/>
        <v>-4907412.5162683763</v>
      </c>
      <c r="D161" s="193">
        <f t="shared" si="12"/>
        <v>11091453.483731624</v>
      </c>
    </row>
    <row r="162" spans="1:6">
      <c r="A162" s="192">
        <v>44044</v>
      </c>
      <c r="B162" s="193">
        <f t="shared" si="10"/>
        <v>15998866</v>
      </c>
      <c r="C162" s="193">
        <f t="shared" si="11"/>
        <v>-4938870.2888085581</v>
      </c>
      <c r="D162" s="193">
        <f t="shared" si="12"/>
        <v>11059995.711191442</v>
      </c>
      <c r="F162" t="s">
        <v>204</v>
      </c>
    </row>
    <row r="163" spans="1:6">
      <c r="A163" s="192">
        <v>44075</v>
      </c>
      <c r="B163" s="193">
        <f t="shared" si="10"/>
        <v>15998866</v>
      </c>
      <c r="C163" s="193">
        <f t="shared" si="11"/>
        <v>-4970328.06134874</v>
      </c>
      <c r="D163" s="193">
        <f t="shared" si="12"/>
        <v>11028537.93865126</v>
      </c>
      <c r="F163">
        <f>+-C166+C154</f>
        <v>377493.2704821825</v>
      </c>
    </row>
    <row r="164" spans="1:6">
      <c r="A164" s="192">
        <v>44105</v>
      </c>
      <c r="B164" s="193">
        <f t="shared" si="10"/>
        <v>15998866</v>
      </c>
      <c r="C164" s="193">
        <f t="shared" si="11"/>
        <v>-5001785.8338889219</v>
      </c>
      <c r="D164" s="193">
        <f t="shared" si="12"/>
        <v>10997080.166111078</v>
      </c>
    </row>
    <row r="165" spans="1:6">
      <c r="A165" s="192">
        <v>44136</v>
      </c>
      <c r="B165" s="193">
        <f t="shared" si="10"/>
        <v>15998866</v>
      </c>
      <c r="C165" s="193">
        <f t="shared" si="11"/>
        <v>-5033243.6064291038</v>
      </c>
      <c r="D165" s="193">
        <f t="shared" si="12"/>
        <v>10965622.393570896</v>
      </c>
    </row>
    <row r="166" spans="1:6">
      <c r="A166" s="192">
        <v>44166</v>
      </c>
      <c r="B166" s="193">
        <f t="shared" si="10"/>
        <v>15998866</v>
      </c>
      <c r="C166" s="193">
        <f t="shared" si="11"/>
        <v>-5064701.3789692856</v>
      </c>
      <c r="D166" s="193">
        <f t="shared" si="12"/>
        <v>10934164.621030714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s="189" t="s">
        <v>159</v>
      </c>
      <c r="B3" s="189"/>
      <c r="C3" s="189" t="s">
        <v>148</v>
      </c>
      <c r="D3" s="194">
        <v>1.78E-2</v>
      </c>
    </row>
    <row r="4" spans="1:4">
      <c r="A4" s="2" t="s">
        <v>141</v>
      </c>
      <c r="B4" s="189"/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v>0</v>
      </c>
      <c r="D7" s="193">
        <v>0</v>
      </c>
    </row>
    <row r="8" spans="1:4" hidden="1">
      <c r="A8" s="192">
        <v>40210</v>
      </c>
      <c r="B8" s="193">
        <v>0</v>
      </c>
      <c r="C8" s="193">
        <v>0</v>
      </c>
      <c r="D8" s="193">
        <v>0</v>
      </c>
    </row>
    <row r="9" spans="1:4" hidden="1">
      <c r="A9" s="192">
        <v>40238</v>
      </c>
      <c r="B9" s="193">
        <v>0</v>
      </c>
      <c r="C9" s="193">
        <v>0</v>
      </c>
      <c r="D9" s="193">
        <v>0</v>
      </c>
    </row>
    <row r="10" spans="1:4" hidden="1">
      <c r="A10" s="192">
        <v>40269</v>
      </c>
      <c r="B10" s="193">
        <v>0</v>
      </c>
      <c r="C10" s="193">
        <v>0</v>
      </c>
      <c r="D10" s="193">
        <v>0</v>
      </c>
    </row>
    <row r="11" spans="1:4" hidden="1">
      <c r="A11" s="192">
        <v>40299</v>
      </c>
      <c r="B11" s="193">
        <v>0</v>
      </c>
      <c r="C11" s="193">
        <v>0</v>
      </c>
      <c r="D11" s="193">
        <v>0</v>
      </c>
    </row>
    <row r="12" spans="1:4" hidden="1">
      <c r="A12" s="192">
        <v>40330</v>
      </c>
      <c r="B12" s="193">
        <v>0</v>
      </c>
      <c r="C12" s="193">
        <v>0</v>
      </c>
      <c r="D12" s="193">
        <v>0</v>
      </c>
    </row>
    <row r="13" spans="1:4" hidden="1">
      <c r="A13" s="192">
        <v>40360</v>
      </c>
      <c r="B13" s="193">
        <v>0</v>
      </c>
      <c r="C13" s="193">
        <v>0</v>
      </c>
      <c r="D13" s="193">
        <v>0</v>
      </c>
    </row>
    <row r="14" spans="1:4" hidden="1">
      <c r="A14" s="192">
        <v>40391</v>
      </c>
      <c r="B14" s="193">
        <v>0</v>
      </c>
      <c r="C14" s="193">
        <v>0</v>
      </c>
      <c r="D14" s="193">
        <v>0</v>
      </c>
    </row>
    <row r="15" spans="1:4" hidden="1">
      <c r="A15" s="192">
        <v>40422</v>
      </c>
      <c r="B15" s="193">
        <v>0</v>
      </c>
      <c r="C15" s="193">
        <v>0</v>
      </c>
      <c r="D15" s="193">
        <v>0</v>
      </c>
    </row>
    <row r="16" spans="1:4" hidden="1">
      <c r="A16" s="192">
        <v>40452</v>
      </c>
      <c r="B16" s="193">
        <v>0</v>
      </c>
      <c r="C16" s="193">
        <v>0</v>
      </c>
      <c r="D16" s="193">
        <v>0</v>
      </c>
    </row>
    <row r="17" spans="1:6">
      <c r="A17" s="192">
        <v>40483</v>
      </c>
      <c r="B17" s="193">
        <v>7468281.6900000004</v>
      </c>
      <c r="C17" s="193">
        <f>-B17*D3/12/2</f>
        <v>-5538.9755867499998</v>
      </c>
      <c r="D17" s="193">
        <f t="shared" ref="D17:D28" si="0">+B17+C17</f>
        <v>7462742.7144132508</v>
      </c>
    </row>
    <row r="18" spans="1:6" hidden="1">
      <c r="A18" s="192">
        <v>40513</v>
      </c>
      <c r="B18" s="193">
        <v>7479236.21</v>
      </c>
      <c r="C18" s="193">
        <f>+C17-$D$3/12*B18</f>
        <v>-16633.175964916667</v>
      </c>
      <c r="D18" s="193">
        <f t="shared" si="0"/>
        <v>7462603.0340350829</v>
      </c>
    </row>
    <row r="19" spans="1:6" hidden="1">
      <c r="A19" s="192">
        <v>40544</v>
      </c>
      <c r="B19" s="193">
        <v>7508182.6200000001</v>
      </c>
      <c r="C19" s="193">
        <f t="shared" ref="C19:C28" si="1">+C18-$D$3/12*B19</f>
        <v>-27770.313517916664</v>
      </c>
      <c r="D19" s="193">
        <f t="shared" si="0"/>
        <v>7480412.3064820832</v>
      </c>
    </row>
    <row r="20" spans="1:6" hidden="1">
      <c r="A20" s="192">
        <v>40575</v>
      </c>
      <c r="B20" s="193">
        <v>7508182.6200000001</v>
      </c>
      <c r="C20" s="193">
        <f t="shared" si="1"/>
        <v>-38907.451070916664</v>
      </c>
      <c r="D20" s="193">
        <f t="shared" si="0"/>
        <v>7469275.1689290833</v>
      </c>
    </row>
    <row r="21" spans="1:6" hidden="1">
      <c r="A21" s="192">
        <v>40603</v>
      </c>
      <c r="B21" s="193">
        <v>7508182.6200000001</v>
      </c>
      <c r="C21" s="193">
        <f t="shared" si="1"/>
        <v>-50044.588623916665</v>
      </c>
      <c r="D21" s="193">
        <f t="shared" si="0"/>
        <v>7458138.0313760834</v>
      </c>
      <c r="F21" t="s">
        <v>152</v>
      </c>
    </row>
    <row r="22" spans="1:6" hidden="1">
      <c r="A22" s="192">
        <v>40634</v>
      </c>
      <c r="B22" s="193">
        <v>7524265.1399999997</v>
      </c>
      <c r="C22" s="193">
        <f t="shared" si="1"/>
        <v>-61205.581914916664</v>
      </c>
      <c r="D22" s="193">
        <f t="shared" si="0"/>
        <v>7463059.558085083</v>
      </c>
      <c r="F22">
        <f>AVERAGE(B18:B30)</f>
        <v>7517090.0253846152</v>
      </c>
    </row>
    <row r="23" spans="1:6" hidden="1">
      <c r="A23" s="192">
        <v>40664</v>
      </c>
      <c r="B23" s="193">
        <f t="shared" ref="B23:B66" si="2">+B22</f>
        <v>7524265.1399999997</v>
      </c>
      <c r="C23" s="193">
        <f t="shared" si="1"/>
        <v>-72366.575205916655</v>
      </c>
      <c r="D23" s="193">
        <f t="shared" si="0"/>
        <v>7451898.5647940831</v>
      </c>
      <c r="F23" t="s">
        <v>153</v>
      </c>
    </row>
    <row r="24" spans="1:6" hidden="1">
      <c r="A24" s="192">
        <v>40695</v>
      </c>
      <c r="B24" s="193">
        <f t="shared" si="2"/>
        <v>7524265.1399999997</v>
      </c>
      <c r="C24" s="193">
        <f t="shared" si="1"/>
        <v>-83527.568496916647</v>
      </c>
      <c r="D24" s="193">
        <f t="shared" si="0"/>
        <v>7440737.5715030832</v>
      </c>
      <c r="F24">
        <f>AVERAGE(D18:D30)</f>
        <v>7433551.4465470826</v>
      </c>
    </row>
    <row r="25" spans="1:6" hidden="1">
      <c r="A25" s="192">
        <v>40725</v>
      </c>
      <c r="B25" s="193">
        <f t="shared" si="2"/>
        <v>7524265.1399999997</v>
      </c>
      <c r="C25" s="193">
        <f t="shared" si="1"/>
        <v>-94688.561787916638</v>
      </c>
      <c r="D25" s="193">
        <f t="shared" si="0"/>
        <v>7429576.5782120833</v>
      </c>
    </row>
    <row r="26" spans="1:6" hidden="1">
      <c r="A26" s="192">
        <v>40756</v>
      </c>
      <c r="B26" s="193">
        <f t="shared" si="2"/>
        <v>7524265.1399999997</v>
      </c>
      <c r="C26" s="193">
        <f t="shared" si="1"/>
        <v>-105849.55507891663</v>
      </c>
      <c r="D26" s="193">
        <f t="shared" si="0"/>
        <v>7418415.5849210834</v>
      </c>
      <c r="F26" t="s">
        <v>154</v>
      </c>
    </row>
    <row r="27" spans="1:6" hidden="1">
      <c r="A27" s="192">
        <v>40787</v>
      </c>
      <c r="B27" s="193">
        <f t="shared" si="2"/>
        <v>7524265.1399999997</v>
      </c>
      <c r="C27" s="193">
        <f t="shared" si="1"/>
        <v>-117010.54836991662</v>
      </c>
      <c r="D27" s="193">
        <f t="shared" si="0"/>
        <v>7407254.5916300826</v>
      </c>
      <c r="F27">
        <f>+-C30+C18</f>
        <v>133860.35227799992</v>
      </c>
    </row>
    <row r="28" spans="1:6" hidden="1">
      <c r="A28" s="192">
        <v>40817</v>
      </c>
      <c r="B28" s="193">
        <f t="shared" si="2"/>
        <v>7524265.1399999997</v>
      </c>
      <c r="C28" s="193">
        <f t="shared" si="1"/>
        <v>-128171.54166091661</v>
      </c>
      <c r="D28" s="193">
        <f t="shared" si="0"/>
        <v>7396093.5983390827</v>
      </c>
    </row>
    <row r="29" spans="1:6" hidden="1">
      <c r="A29" s="192">
        <v>40848</v>
      </c>
      <c r="B29" s="193">
        <f t="shared" si="2"/>
        <v>7524265.1399999997</v>
      </c>
      <c r="C29" s="193">
        <f>+C28-$D$3/12*B29</f>
        <v>-139332.5349519166</v>
      </c>
      <c r="D29" s="193">
        <f>+B29+C29</f>
        <v>7384932.6050480828</v>
      </c>
    </row>
    <row r="30" spans="1:6" hidden="1">
      <c r="A30" s="192">
        <v>40878</v>
      </c>
      <c r="B30" s="193">
        <f t="shared" si="2"/>
        <v>7524265.1399999997</v>
      </c>
      <c r="C30" s="193">
        <f>+C29-$D$3/12*B30</f>
        <v>-150493.5282429166</v>
      </c>
      <c r="D30" s="193">
        <f>+B30+C30</f>
        <v>7373771.6117570829</v>
      </c>
    </row>
    <row r="31" spans="1:6" hidden="1">
      <c r="A31" s="192">
        <v>40909</v>
      </c>
      <c r="B31" s="193">
        <f t="shared" si="2"/>
        <v>7524265.1399999997</v>
      </c>
      <c r="C31" s="193">
        <f t="shared" ref="C31:C40" si="3">+C30-$D$3/12*B31</f>
        <v>-161654.52153391659</v>
      </c>
      <c r="D31" s="193">
        <f t="shared" ref="D31:D40" si="4">+B31+C31</f>
        <v>7362610.618466083</v>
      </c>
    </row>
    <row r="32" spans="1:6" hidden="1">
      <c r="A32" s="192">
        <v>40940</v>
      </c>
      <c r="B32" s="193">
        <f t="shared" si="2"/>
        <v>7524265.1399999997</v>
      </c>
      <c r="C32" s="193">
        <f t="shared" si="3"/>
        <v>-172815.51482491658</v>
      </c>
      <c r="D32" s="193">
        <f t="shared" si="4"/>
        <v>7351449.6251750831</v>
      </c>
    </row>
    <row r="33" spans="1:6" hidden="1">
      <c r="A33" s="192">
        <v>40969</v>
      </c>
      <c r="B33" s="193">
        <f t="shared" si="2"/>
        <v>7524265.1399999997</v>
      </c>
      <c r="C33" s="193">
        <f t="shared" si="3"/>
        <v>-183976.50811591657</v>
      </c>
      <c r="D33" s="193">
        <f t="shared" si="4"/>
        <v>7340288.6318840832</v>
      </c>
      <c r="F33" t="s">
        <v>155</v>
      </c>
    </row>
    <row r="34" spans="1:6" hidden="1">
      <c r="A34" s="192">
        <v>41000</v>
      </c>
      <c r="B34" s="193">
        <f t="shared" si="2"/>
        <v>7524265.1399999997</v>
      </c>
      <c r="C34" s="193">
        <f t="shared" si="3"/>
        <v>-195137.50140691656</v>
      </c>
      <c r="D34" s="193">
        <f t="shared" si="4"/>
        <v>7329127.6385930832</v>
      </c>
      <c r="F34">
        <f>AVERAGE(B30:B42)</f>
        <v>7541699.2930769222</v>
      </c>
    </row>
    <row r="35" spans="1:6" hidden="1">
      <c r="A35" s="192">
        <v>41030</v>
      </c>
      <c r="B35" s="193">
        <f t="shared" si="2"/>
        <v>7524265.1399999997</v>
      </c>
      <c r="C35" s="193">
        <f t="shared" si="3"/>
        <v>-206298.49469791655</v>
      </c>
      <c r="D35" s="193">
        <f t="shared" si="4"/>
        <v>7317966.6453020833</v>
      </c>
      <c r="F35" t="s">
        <v>156</v>
      </c>
    </row>
    <row r="36" spans="1:6" hidden="1">
      <c r="A36" s="192">
        <v>41061</v>
      </c>
      <c r="B36" s="193">
        <f t="shared" si="2"/>
        <v>7524265.1399999997</v>
      </c>
      <c r="C36" s="193">
        <f t="shared" si="3"/>
        <v>-217459.48798891655</v>
      </c>
      <c r="D36" s="193">
        <f t="shared" si="4"/>
        <v>7306805.6520110834</v>
      </c>
      <c r="F36">
        <f>AVERAGE(D30:D42)</f>
        <v>7324213.9444276094</v>
      </c>
    </row>
    <row r="37" spans="1:6" hidden="1">
      <c r="A37" s="192">
        <v>41091</v>
      </c>
      <c r="B37" s="193">
        <f t="shared" si="2"/>
        <v>7524265.1399999997</v>
      </c>
      <c r="C37" s="193">
        <f t="shared" si="3"/>
        <v>-228620.48127991654</v>
      </c>
      <c r="D37" s="193">
        <f t="shared" si="4"/>
        <v>7295644.6587200835</v>
      </c>
    </row>
    <row r="38" spans="1:6" hidden="1">
      <c r="A38" s="192">
        <v>41122</v>
      </c>
      <c r="B38" s="193">
        <f t="shared" si="2"/>
        <v>7524265.1399999997</v>
      </c>
      <c r="C38" s="193">
        <f t="shared" si="3"/>
        <v>-239781.47457091653</v>
      </c>
      <c r="D38" s="193">
        <f t="shared" si="4"/>
        <v>7284483.6654290827</v>
      </c>
      <c r="F38" t="s">
        <v>157</v>
      </c>
    </row>
    <row r="39" spans="1:6" hidden="1">
      <c r="A39" s="192">
        <v>41153</v>
      </c>
      <c r="B39" s="193">
        <f t="shared" si="2"/>
        <v>7524265.1399999997</v>
      </c>
      <c r="C39" s="193">
        <f t="shared" si="3"/>
        <v>-250942.46786191652</v>
      </c>
      <c r="D39" s="193">
        <f t="shared" si="4"/>
        <v>7273322.6721380828</v>
      </c>
      <c r="F39">
        <f>+-C42+C30</f>
        <v>134268.10807716657</v>
      </c>
    </row>
    <row r="40" spans="1:6" hidden="1">
      <c r="A40" s="192">
        <v>41183</v>
      </c>
      <c r="B40" s="193">
        <f t="shared" si="2"/>
        <v>7524265.1399999997</v>
      </c>
      <c r="C40" s="193">
        <f t="shared" si="3"/>
        <v>-262103.46115291651</v>
      </c>
      <c r="D40" s="193">
        <f t="shared" si="4"/>
        <v>7262161.6788470829</v>
      </c>
    </row>
    <row r="41" spans="1:6" hidden="1">
      <c r="A41" s="192">
        <v>41214</v>
      </c>
      <c r="B41" s="193">
        <f t="shared" si="2"/>
        <v>7524265.1399999997</v>
      </c>
      <c r="C41" s="193">
        <f>+C40-$D$3/12*B41</f>
        <v>-273264.4544439165</v>
      </c>
      <c r="D41" s="193">
        <f>+B41+C41</f>
        <v>7251000.685556083</v>
      </c>
    </row>
    <row r="42" spans="1:6" hidden="1">
      <c r="A42" s="192">
        <v>41244</v>
      </c>
      <c r="B42" s="193">
        <v>7750909.1299999999</v>
      </c>
      <c r="C42" s="193">
        <f>+C41-$D$3/12*B42</f>
        <v>-284761.63632008317</v>
      </c>
      <c r="D42" s="193">
        <f>+B42+C42</f>
        <v>7466147.4936799165</v>
      </c>
    </row>
    <row r="43" spans="1:6" hidden="1">
      <c r="A43" s="192">
        <v>41275</v>
      </c>
      <c r="B43" s="193">
        <f>+B42</f>
        <v>7750909.1299999999</v>
      </c>
      <c r="C43" s="193">
        <f t="shared" ref="C43:C52" si="5">+C42-$D$3/12*B43</f>
        <v>-296258.81819624983</v>
      </c>
      <c r="D43" s="193">
        <f t="shared" ref="D43:D52" si="6">+B43+C43</f>
        <v>7454650.3118037498</v>
      </c>
    </row>
    <row r="44" spans="1:6" hidden="1">
      <c r="A44" s="192">
        <v>41306</v>
      </c>
      <c r="B44" s="193">
        <f t="shared" si="2"/>
        <v>7750909.1299999999</v>
      </c>
      <c r="C44" s="193">
        <f t="shared" si="5"/>
        <v>-307756.0000724165</v>
      </c>
      <c r="D44" s="193">
        <f t="shared" si="6"/>
        <v>7443153.129927583</v>
      </c>
    </row>
    <row r="45" spans="1:6" hidden="1">
      <c r="A45" s="192">
        <v>41334</v>
      </c>
      <c r="B45" s="193">
        <f t="shared" si="2"/>
        <v>7750909.1299999999</v>
      </c>
      <c r="C45" s="193">
        <f t="shared" si="5"/>
        <v>-319253.18194858317</v>
      </c>
      <c r="D45" s="193">
        <f t="shared" si="6"/>
        <v>7431655.9480514163</v>
      </c>
      <c r="F45" t="s">
        <v>163</v>
      </c>
    </row>
    <row r="46" spans="1:6" hidden="1">
      <c r="A46" s="192">
        <v>41365</v>
      </c>
      <c r="B46" s="193">
        <f t="shared" si="2"/>
        <v>7750909.1299999999</v>
      </c>
      <c r="C46" s="193">
        <f t="shared" si="5"/>
        <v>-330750.36382474983</v>
      </c>
      <c r="D46" s="193">
        <f t="shared" si="6"/>
        <v>7420158.7661752496</v>
      </c>
      <c r="F46">
        <f>AVERAGE(B42:B54)</f>
        <v>7750909.129999999</v>
      </c>
    </row>
    <row r="47" spans="1:6" hidden="1">
      <c r="A47" s="192">
        <v>41395</v>
      </c>
      <c r="B47" s="193">
        <f t="shared" si="2"/>
        <v>7750909.1299999999</v>
      </c>
      <c r="C47" s="193">
        <f t="shared" si="5"/>
        <v>-342247.5457009165</v>
      </c>
      <c r="D47" s="193">
        <f t="shared" si="6"/>
        <v>7408661.5842990838</v>
      </c>
      <c r="F47" t="s">
        <v>164</v>
      </c>
    </row>
    <row r="48" spans="1:6" hidden="1">
      <c r="A48" s="192">
        <v>41426</v>
      </c>
      <c r="B48" s="193">
        <f t="shared" si="2"/>
        <v>7750909.1299999999</v>
      </c>
      <c r="C48" s="193">
        <f t="shared" si="5"/>
        <v>-353744.72757708316</v>
      </c>
      <c r="D48" s="193">
        <f t="shared" si="6"/>
        <v>7397164.4024229171</v>
      </c>
      <c r="F48">
        <f>AVERAGE(D42:D54)</f>
        <v>7397164.4024229161</v>
      </c>
    </row>
    <row r="49" spans="1:6" hidden="1">
      <c r="A49" s="192">
        <v>41456</v>
      </c>
      <c r="B49" s="193">
        <f t="shared" si="2"/>
        <v>7750909.1299999999</v>
      </c>
      <c r="C49" s="193">
        <f t="shared" si="5"/>
        <v>-365241.90945324983</v>
      </c>
      <c r="D49" s="193">
        <f t="shared" si="6"/>
        <v>7385667.2205467504</v>
      </c>
    </row>
    <row r="50" spans="1:6" hidden="1">
      <c r="A50" s="192">
        <v>41487</v>
      </c>
      <c r="B50" s="193">
        <f t="shared" si="2"/>
        <v>7750909.1299999999</v>
      </c>
      <c r="C50" s="193">
        <f t="shared" si="5"/>
        <v>-376739.09132941649</v>
      </c>
      <c r="D50" s="193">
        <f t="shared" si="6"/>
        <v>7374170.0386705836</v>
      </c>
      <c r="F50" t="s">
        <v>165</v>
      </c>
    </row>
    <row r="51" spans="1:6" hidden="1">
      <c r="A51" s="192">
        <v>41518</v>
      </c>
      <c r="B51" s="193">
        <f t="shared" si="2"/>
        <v>7750909.1299999999</v>
      </c>
      <c r="C51" s="193">
        <f t="shared" si="5"/>
        <v>-388236.27320558316</v>
      </c>
      <c r="D51" s="193">
        <f t="shared" si="6"/>
        <v>7362672.8567944169</v>
      </c>
      <c r="F51">
        <f>+-C54+C42</f>
        <v>137966.18251399999</v>
      </c>
    </row>
    <row r="52" spans="1:6" hidden="1">
      <c r="A52" s="192">
        <v>41548</v>
      </c>
      <c r="B52" s="193">
        <f t="shared" si="2"/>
        <v>7750909.1299999999</v>
      </c>
      <c r="C52" s="193">
        <f t="shared" si="5"/>
        <v>-399733.45508174982</v>
      </c>
      <c r="D52" s="193">
        <f t="shared" si="6"/>
        <v>7351175.6749182502</v>
      </c>
    </row>
    <row r="53" spans="1:6" hidden="1">
      <c r="A53" s="192">
        <v>41579</v>
      </c>
      <c r="B53" s="193">
        <f t="shared" si="2"/>
        <v>7750909.1299999999</v>
      </c>
      <c r="C53" s="193">
        <f>+C52-$D$3/12*B53</f>
        <v>-411230.63695791649</v>
      </c>
      <c r="D53" s="193">
        <f>+B53+C53</f>
        <v>7339678.4930420835</v>
      </c>
    </row>
    <row r="54" spans="1:6" hidden="1">
      <c r="A54" s="192">
        <v>41609</v>
      </c>
      <c r="B54" s="193">
        <f t="shared" si="2"/>
        <v>7750909.1299999999</v>
      </c>
      <c r="C54" s="193">
        <f>+C53-$D$3/12*B54</f>
        <v>-422727.81883408315</v>
      </c>
      <c r="D54" s="193">
        <f>+B54+C54</f>
        <v>7328181.3111659167</v>
      </c>
    </row>
    <row r="55" spans="1:6" hidden="1">
      <c r="A55" s="192">
        <v>41640</v>
      </c>
      <c r="B55" s="193">
        <f>+B54</f>
        <v>7750909.1299999999</v>
      </c>
      <c r="C55" s="193">
        <f t="shared" ref="C55:C64" si="7">+C54-$D$3/12*B55</f>
        <v>-434225.00071024982</v>
      </c>
      <c r="D55" s="193">
        <f t="shared" ref="D55:D64" si="8">+B55+C55</f>
        <v>7316684.12928975</v>
      </c>
    </row>
    <row r="56" spans="1:6" hidden="1">
      <c r="A56" s="192">
        <v>41671</v>
      </c>
      <c r="B56" s="193">
        <f t="shared" si="2"/>
        <v>7750909.1299999999</v>
      </c>
      <c r="C56" s="193">
        <f t="shared" si="7"/>
        <v>-445722.18258641649</v>
      </c>
      <c r="D56" s="193">
        <f t="shared" si="8"/>
        <v>7305186.9474135833</v>
      </c>
    </row>
    <row r="57" spans="1:6" hidden="1">
      <c r="A57" s="192">
        <v>41699</v>
      </c>
      <c r="B57" s="193">
        <f t="shared" si="2"/>
        <v>7750909.1299999999</v>
      </c>
      <c r="C57" s="193">
        <f t="shared" si="7"/>
        <v>-457219.36446258315</v>
      </c>
      <c r="D57" s="193">
        <f t="shared" si="8"/>
        <v>7293689.7655374166</v>
      </c>
      <c r="F57" t="s">
        <v>168</v>
      </c>
    </row>
    <row r="58" spans="1:6" hidden="1">
      <c r="A58" s="192">
        <v>41730</v>
      </c>
      <c r="B58" s="193">
        <f t="shared" si="2"/>
        <v>7750909.1299999999</v>
      </c>
      <c r="C58" s="193">
        <f t="shared" si="7"/>
        <v>-468716.54633874982</v>
      </c>
      <c r="D58" s="193">
        <f t="shared" si="8"/>
        <v>7282192.5836612498</v>
      </c>
      <c r="F58">
        <f>AVERAGE(B54:B66)</f>
        <v>7750909.129999999</v>
      </c>
    </row>
    <row r="59" spans="1:6" hidden="1">
      <c r="A59" s="192">
        <v>41760</v>
      </c>
      <c r="B59" s="193">
        <f t="shared" si="2"/>
        <v>7750909.1299999999</v>
      </c>
      <c r="C59" s="193">
        <f t="shared" si="7"/>
        <v>-480213.72821491648</v>
      </c>
      <c r="D59" s="193">
        <f t="shared" si="8"/>
        <v>7270695.4017850831</v>
      </c>
      <c r="F59" t="s">
        <v>169</v>
      </c>
    </row>
    <row r="60" spans="1:6" hidden="1">
      <c r="A60" s="192">
        <v>41791</v>
      </c>
      <c r="B60" s="193">
        <f t="shared" si="2"/>
        <v>7750909.1299999999</v>
      </c>
      <c r="C60" s="193">
        <f t="shared" si="7"/>
        <v>-491710.91009108315</v>
      </c>
      <c r="D60" s="193">
        <f t="shared" si="8"/>
        <v>7259198.2199089164</v>
      </c>
      <c r="F60">
        <f>AVERAGE(D54:D66)</f>
        <v>7259198.2199089173</v>
      </c>
    </row>
    <row r="61" spans="1:6" hidden="1">
      <c r="A61" s="192">
        <v>41821</v>
      </c>
      <c r="B61" s="193">
        <f t="shared" si="2"/>
        <v>7750909.1299999999</v>
      </c>
      <c r="C61" s="193">
        <f t="shared" si="7"/>
        <v>-503208.09196724981</v>
      </c>
      <c r="D61" s="193">
        <f t="shared" si="8"/>
        <v>7247701.0380327497</v>
      </c>
    </row>
    <row r="62" spans="1:6" hidden="1">
      <c r="A62" s="192">
        <v>41852</v>
      </c>
      <c r="B62" s="193">
        <f t="shared" si="2"/>
        <v>7750909.1299999999</v>
      </c>
      <c r="C62" s="193">
        <f t="shared" si="7"/>
        <v>-514705.27384341648</v>
      </c>
      <c r="D62" s="193">
        <f t="shared" si="8"/>
        <v>7236203.8561565839</v>
      </c>
      <c r="F62" t="s">
        <v>170</v>
      </c>
    </row>
    <row r="63" spans="1:6" hidden="1">
      <c r="A63" s="192">
        <v>41883</v>
      </c>
      <c r="B63" s="193">
        <f t="shared" si="2"/>
        <v>7750909.1299999999</v>
      </c>
      <c r="C63" s="193">
        <f t="shared" si="7"/>
        <v>-526202.4557195832</v>
      </c>
      <c r="D63" s="193">
        <f t="shared" si="8"/>
        <v>7224706.6742804162</v>
      </c>
      <c r="F63">
        <f>+-C66+C54</f>
        <v>137966.18251400022</v>
      </c>
    </row>
    <row r="64" spans="1:6" hidden="1">
      <c r="A64" s="192">
        <v>41913</v>
      </c>
      <c r="B64" s="193">
        <f t="shared" si="2"/>
        <v>7750909.1299999999</v>
      </c>
      <c r="C64" s="193">
        <f t="shared" si="7"/>
        <v>-537699.63759574993</v>
      </c>
      <c r="D64" s="193">
        <f t="shared" si="8"/>
        <v>7213209.4924042504</v>
      </c>
    </row>
    <row r="65" spans="1:6" hidden="1">
      <c r="A65" s="192">
        <v>41944</v>
      </c>
      <c r="B65" s="193">
        <f t="shared" si="2"/>
        <v>7750909.1299999999</v>
      </c>
      <c r="C65" s="193">
        <f>+C64-$D$3/12*B65</f>
        <v>-549196.81947191665</v>
      </c>
      <c r="D65" s="193">
        <f>+B65+C65</f>
        <v>7201712.3105280828</v>
      </c>
    </row>
    <row r="66" spans="1:6" hidden="1">
      <c r="A66" s="192">
        <v>41974</v>
      </c>
      <c r="B66" s="193">
        <f t="shared" si="2"/>
        <v>7750909.1299999999</v>
      </c>
      <c r="C66" s="193">
        <f>+C65-$D$3/12*B66</f>
        <v>-560694.00134808337</v>
      </c>
      <c r="D66" s="193">
        <f>+B66+C66</f>
        <v>7190215.128651917</v>
      </c>
    </row>
    <row r="67" spans="1:6" hidden="1">
      <c r="A67" s="192">
        <v>42005</v>
      </c>
      <c r="B67" s="193">
        <f>+B66</f>
        <v>7750909.1299999999</v>
      </c>
      <c r="C67" s="193">
        <f t="shared" ref="C67:C76" si="9">+C66-$D$3/12*B67</f>
        <v>-572191.1832242501</v>
      </c>
      <c r="D67" s="193">
        <f t="shared" ref="D67:D76" si="10">+B67+C67</f>
        <v>7178717.9467757493</v>
      </c>
    </row>
    <row r="68" spans="1:6" hidden="1">
      <c r="A68" s="192">
        <v>42036</v>
      </c>
      <c r="B68" s="193">
        <f t="shared" ref="B68:B90" si="11">+B67</f>
        <v>7750909.1299999999</v>
      </c>
      <c r="C68" s="193">
        <f t="shared" si="9"/>
        <v>-583688.36510041682</v>
      </c>
      <c r="D68" s="193">
        <f t="shared" si="10"/>
        <v>7167220.7648995835</v>
      </c>
    </row>
    <row r="69" spans="1:6" hidden="1">
      <c r="A69" s="192">
        <v>42064</v>
      </c>
      <c r="B69" s="193">
        <f t="shared" si="11"/>
        <v>7750909.1299999999</v>
      </c>
      <c r="C69" s="193">
        <f t="shared" si="9"/>
        <v>-595185.54697658354</v>
      </c>
      <c r="D69" s="193">
        <f t="shared" si="10"/>
        <v>7155723.5830234159</v>
      </c>
      <c r="F69" t="s">
        <v>171</v>
      </c>
    </row>
    <row r="70" spans="1:6" hidden="1">
      <c r="A70" s="192">
        <v>42095</v>
      </c>
      <c r="B70" s="193">
        <f t="shared" si="11"/>
        <v>7750909.1299999999</v>
      </c>
      <c r="C70" s="193">
        <f t="shared" si="9"/>
        <v>-606682.72885275027</v>
      </c>
      <c r="D70" s="193">
        <f t="shared" si="10"/>
        <v>7144226.4011472501</v>
      </c>
      <c r="F70">
        <f>AVERAGE(B66:B78)</f>
        <v>7750909.129999999</v>
      </c>
    </row>
    <row r="71" spans="1:6" hidden="1">
      <c r="A71" s="192">
        <v>42125</v>
      </c>
      <c r="B71" s="193">
        <f t="shared" si="11"/>
        <v>7750909.1299999999</v>
      </c>
      <c r="C71" s="193">
        <f t="shared" si="9"/>
        <v>-618179.91072891699</v>
      </c>
      <c r="D71" s="193">
        <f t="shared" si="10"/>
        <v>7132729.2192710824</v>
      </c>
      <c r="F71" t="s">
        <v>172</v>
      </c>
    </row>
    <row r="72" spans="1:6" hidden="1">
      <c r="A72" s="192">
        <v>42156</v>
      </c>
      <c r="B72" s="193">
        <f t="shared" si="11"/>
        <v>7750909.1299999999</v>
      </c>
      <c r="C72" s="193">
        <f t="shared" si="9"/>
        <v>-629677.09260508372</v>
      </c>
      <c r="D72" s="193">
        <f t="shared" si="10"/>
        <v>7121232.0373949166</v>
      </c>
      <c r="F72">
        <f>AVERAGE(D66:D78)</f>
        <v>7121232.0373949166</v>
      </c>
    </row>
    <row r="73" spans="1:6" hidden="1">
      <c r="A73" s="192">
        <v>42186</v>
      </c>
      <c r="B73" s="193">
        <f t="shared" si="11"/>
        <v>7750909.1299999999</v>
      </c>
      <c r="C73" s="193">
        <f t="shared" si="9"/>
        <v>-641174.27448125044</v>
      </c>
      <c r="D73" s="193">
        <f t="shared" si="10"/>
        <v>7109734.855518749</v>
      </c>
    </row>
    <row r="74" spans="1:6" hidden="1">
      <c r="A74" s="192">
        <v>42217</v>
      </c>
      <c r="B74" s="193">
        <f t="shared" si="11"/>
        <v>7750909.1299999999</v>
      </c>
      <c r="C74" s="193">
        <f t="shared" si="9"/>
        <v>-652671.45635741716</v>
      </c>
      <c r="D74" s="193">
        <f t="shared" si="10"/>
        <v>7098237.6736425832</v>
      </c>
      <c r="F74" t="s">
        <v>173</v>
      </c>
    </row>
    <row r="75" spans="1:6" hidden="1">
      <c r="A75" s="192">
        <v>42248</v>
      </c>
      <c r="B75" s="193">
        <f t="shared" si="11"/>
        <v>7750909.1299999999</v>
      </c>
      <c r="C75" s="193">
        <f t="shared" si="9"/>
        <v>-664168.63823358389</v>
      </c>
      <c r="D75" s="193">
        <f t="shared" si="10"/>
        <v>7086740.4917664155</v>
      </c>
      <c r="F75">
        <f>+-C78+C66</f>
        <v>137966.18251400068</v>
      </c>
    </row>
    <row r="76" spans="1:6" hidden="1">
      <c r="A76" s="192">
        <v>42278</v>
      </c>
      <c r="B76" s="193">
        <f t="shared" si="11"/>
        <v>7750909.1299999999</v>
      </c>
      <c r="C76" s="193">
        <f t="shared" si="9"/>
        <v>-675665.82010975061</v>
      </c>
      <c r="D76" s="193">
        <f t="shared" si="10"/>
        <v>7075243.3098902497</v>
      </c>
    </row>
    <row r="77" spans="1:6" hidden="1">
      <c r="A77" s="192">
        <v>42309</v>
      </c>
      <c r="B77" s="193">
        <f t="shared" si="11"/>
        <v>7750909.1299999999</v>
      </c>
      <c r="C77" s="193">
        <f>+C76-$D$3/12*B77</f>
        <v>-687163.00198591733</v>
      </c>
      <c r="D77" s="193">
        <f>+B77+C77</f>
        <v>7063746.1280140821</v>
      </c>
    </row>
    <row r="78" spans="1:6">
      <c r="A78" s="192">
        <v>42339</v>
      </c>
      <c r="B78" s="193">
        <f t="shared" si="11"/>
        <v>7750909.1299999999</v>
      </c>
      <c r="C78" s="193">
        <f>+C77-$D$3/12*B78</f>
        <v>-698660.18386208406</v>
      </c>
      <c r="D78" s="193">
        <f>+B78+C78</f>
        <v>7052248.9461379163</v>
      </c>
    </row>
    <row r="79" spans="1:6">
      <c r="A79" s="192">
        <v>42370</v>
      </c>
      <c r="B79" s="193">
        <f>+B78</f>
        <v>7750909.1299999999</v>
      </c>
      <c r="C79" s="193">
        <f t="shared" ref="C79:C88" si="12">+C78-$D$3/12*B79</f>
        <v>-710157.36573825078</v>
      </c>
      <c r="D79" s="193">
        <f t="shared" ref="D79:D88" si="13">+B79+C79</f>
        <v>7040751.7642617486</v>
      </c>
    </row>
    <row r="80" spans="1:6">
      <c r="A80" s="192">
        <v>42401</v>
      </c>
      <c r="B80" s="193">
        <f t="shared" si="11"/>
        <v>7750909.1299999999</v>
      </c>
      <c r="C80" s="193">
        <f t="shared" si="12"/>
        <v>-721654.5476144175</v>
      </c>
      <c r="D80" s="193">
        <f t="shared" si="13"/>
        <v>7029254.5823855828</v>
      </c>
    </row>
    <row r="81" spans="1:6">
      <c r="A81" s="192">
        <v>42430</v>
      </c>
      <c r="B81" s="193">
        <f t="shared" si="11"/>
        <v>7750909.1299999999</v>
      </c>
      <c r="C81" s="193">
        <f t="shared" si="12"/>
        <v>-733151.72949058423</v>
      </c>
      <c r="D81" s="193">
        <f t="shared" si="13"/>
        <v>7017757.4005094152</v>
      </c>
      <c r="F81" t="s">
        <v>190</v>
      </c>
    </row>
    <row r="82" spans="1:6">
      <c r="A82" s="192">
        <v>42461</v>
      </c>
      <c r="B82" s="193">
        <f t="shared" si="11"/>
        <v>7750909.1299999999</v>
      </c>
      <c r="C82" s="193">
        <f t="shared" si="12"/>
        <v>-744648.91136675095</v>
      </c>
      <c r="D82" s="193">
        <f t="shared" si="13"/>
        <v>7006260.2186332494</v>
      </c>
      <c r="F82">
        <f>AVERAGE(B78:B90)</f>
        <v>7750909.129999999</v>
      </c>
    </row>
    <row r="83" spans="1:6">
      <c r="A83" s="192">
        <v>42491</v>
      </c>
      <c r="B83" s="193">
        <f t="shared" si="11"/>
        <v>7750909.1299999999</v>
      </c>
      <c r="C83" s="193">
        <f t="shared" si="12"/>
        <v>-756146.09324291768</v>
      </c>
      <c r="D83" s="193">
        <f t="shared" si="13"/>
        <v>6994763.0367570817</v>
      </c>
      <c r="F83" t="s">
        <v>191</v>
      </c>
    </row>
    <row r="84" spans="1:6">
      <c r="A84" s="192">
        <v>42522</v>
      </c>
      <c r="B84" s="193">
        <f t="shared" si="11"/>
        <v>7750909.1299999999</v>
      </c>
      <c r="C84" s="193">
        <f t="shared" si="12"/>
        <v>-767643.2751190844</v>
      </c>
      <c r="D84" s="193">
        <f t="shared" si="13"/>
        <v>6983265.854880916</v>
      </c>
      <c r="F84">
        <f>AVERAGE(D78:D90)</f>
        <v>6983265.854880915</v>
      </c>
    </row>
    <row r="85" spans="1:6">
      <c r="A85" s="192">
        <v>42552</v>
      </c>
      <c r="B85" s="193">
        <f t="shared" si="11"/>
        <v>7750909.1299999999</v>
      </c>
      <c r="C85" s="193">
        <f t="shared" si="12"/>
        <v>-779140.45699525112</v>
      </c>
      <c r="D85" s="193">
        <f t="shared" si="13"/>
        <v>6971768.6730047483</v>
      </c>
    </row>
    <row r="86" spans="1:6">
      <c r="A86" s="192">
        <v>42583</v>
      </c>
      <c r="B86" s="193">
        <f t="shared" si="11"/>
        <v>7750909.1299999999</v>
      </c>
      <c r="C86" s="193">
        <f t="shared" si="12"/>
        <v>-790637.63887141785</v>
      </c>
      <c r="D86" s="193">
        <f t="shared" si="13"/>
        <v>6960271.4911285825</v>
      </c>
      <c r="F86" t="s">
        <v>192</v>
      </c>
    </row>
    <row r="87" spans="1:6">
      <c r="A87" s="192">
        <v>42614</v>
      </c>
      <c r="B87" s="193">
        <f t="shared" si="11"/>
        <v>7750909.1299999999</v>
      </c>
      <c r="C87" s="193">
        <f t="shared" si="12"/>
        <v>-802134.82074758457</v>
      </c>
      <c r="D87" s="193">
        <f t="shared" si="13"/>
        <v>6948774.3092524149</v>
      </c>
      <c r="F87">
        <f>+-C90+C78</f>
        <v>137966.18251400068</v>
      </c>
    </row>
    <row r="88" spans="1:6">
      <c r="A88" s="192">
        <v>42644</v>
      </c>
      <c r="B88" s="193">
        <f t="shared" si="11"/>
        <v>7750909.1299999999</v>
      </c>
      <c r="C88" s="193">
        <f t="shared" si="12"/>
        <v>-813632.00262375129</v>
      </c>
      <c r="D88" s="193">
        <f t="shared" si="13"/>
        <v>6937277.1273762491</v>
      </c>
    </row>
    <row r="89" spans="1:6">
      <c r="A89" s="192">
        <v>42675</v>
      </c>
      <c r="B89" s="193">
        <f t="shared" si="11"/>
        <v>7750909.1299999999</v>
      </c>
      <c r="C89" s="193">
        <f>+C88-$D$3/12*B89</f>
        <v>-825129.18449991802</v>
      </c>
      <c r="D89" s="193">
        <f>+B89+C89</f>
        <v>6925779.9455000814</v>
      </c>
    </row>
    <row r="90" spans="1:6">
      <c r="A90" s="192">
        <v>42705</v>
      </c>
      <c r="B90" s="193">
        <f t="shared" si="11"/>
        <v>7750909.1299999999</v>
      </c>
      <c r="C90" s="193">
        <f>+C89-$D$3/12*B90</f>
        <v>-836626.36637608474</v>
      </c>
      <c r="D90" s="193">
        <f>+B90+C90</f>
        <v>6914282.7636239156</v>
      </c>
    </row>
    <row r="91" spans="1:6">
      <c r="A91" s="192">
        <v>42736</v>
      </c>
      <c r="B91" s="193">
        <f>+B90</f>
        <v>7750909.1299999999</v>
      </c>
      <c r="C91" s="193">
        <f t="shared" ref="C91:C100" si="14">+C90-$D$3/12*B91</f>
        <v>-848123.54825225146</v>
      </c>
      <c r="D91" s="193">
        <f t="shared" ref="D91:D100" si="15">+B91+C91</f>
        <v>6902785.581747748</v>
      </c>
    </row>
    <row r="92" spans="1:6">
      <c r="A92" s="192">
        <v>42767</v>
      </c>
      <c r="B92" s="193">
        <f t="shared" ref="B92:B102" si="16">+B91</f>
        <v>7750909.1299999999</v>
      </c>
      <c r="C92" s="193">
        <f t="shared" si="14"/>
        <v>-859620.73012841819</v>
      </c>
      <c r="D92" s="193">
        <f t="shared" si="15"/>
        <v>6891288.3998715822</v>
      </c>
    </row>
    <row r="93" spans="1:6">
      <c r="A93" s="192">
        <v>42795</v>
      </c>
      <c r="B93" s="193">
        <f t="shared" si="16"/>
        <v>7750909.1299999999</v>
      </c>
      <c r="C93" s="193">
        <f t="shared" si="14"/>
        <v>-871117.91200458491</v>
      </c>
      <c r="D93" s="193">
        <f t="shared" si="15"/>
        <v>6879791.2179954145</v>
      </c>
      <c r="F93" t="s">
        <v>193</v>
      </c>
    </row>
    <row r="94" spans="1:6">
      <c r="A94" s="192">
        <v>42826</v>
      </c>
      <c r="B94" s="193">
        <f t="shared" si="16"/>
        <v>7750909.1299999999</v>
      </c>
      <c r="C94" s="193">
        <f t="shared" si="14"/>
        <v>-882615.09388075164</v>
      </c>
      <c r="D94" s="193">
        <f t="shared" si="15"/>
        <v>6868294.0361192487</v>
      </c>
      <c r="F94">
        <f>AVERAGE(B90:B102)</f>
        <v>7750909.129999999</v>
      </c>
    </row>
    <row r="95" spans="1:6">
      <c r="A95" s="192">
        <v>42856</v>
      </c>
      <c r="B95" s="193">
        <f t="shared" si="16"/>
        <v>7750909.1299999999</v>
      </c>
      <c r="C95" s="193">
        <f t="shared" si="14"/>
        <v>-894112.27575691836</v>
      </c>
      <c r="D95" s="193">
        <f t="shared" si="15"/>
        <v>6856796.8542430811</v>
      </c>
      <c r="F95" t="s">
        <v>194</v>
      </c>
    </row>
    <row r="96" spans="1:6">
      <c r="A96" s="192">
        <v>42887</v>
      </c>
      <c r="B96" s="193">
        <f t="shared" si="16"/>
        <v>7750909.1299999999</v>
      </c>
      <c r="C96" s="193">
        <f t="shared" si="14"/>
        <v>-905609.45763308508</v>
      </c>
      <c r="D96" s="193">
        <f t="shared" si="15"/>
        <v>6845299.6723669153</v>
      </c>
      <c r="F96">
        <f>AVERAGE(D90:D102)</f>
        <v>6845299.6723669153</v>
      </c>
    </row>
    <row r="97" spans="1:6">
      <c r="A97" s="192">
        <v>42917</v>
      </c>
      <c r="B97" s="193">
        <f t="shared" si="16"/>
        <v>7750909.1299999999</v>
      </c>
      <c r="C97" s="193">
        <f t="shared" si="14"/>
        <v>-917106.63950925181</v>
      </c>
      <c r="D97" s="193">
        <f t="shared" si="15"/>
        <v>6833802.4904907476</v>
      </c>
    </row>
    <row r="98" spans="1:6">
      <c r="A98" s="192">
        <v>42948</v>
      </c>
      <c r="B98" s="193">
        <f t="shared" si="16"/>
        <v>7750909.1299999999</v>
      </c>
      <c r="C98" s="193">
        <f t="shared" si="14"/>
        <v>-928603.82138541853</v>
      </c>
      <c r="D98" s="193">
        <f t="shared" si="15"/>
        <v>6822305.3086145818</v>
      </c>
      <c r="F98" t="s">
        <v>195</v>
      </c>
    </row>
    <row r="99" spans="1:6">
      <c r="A99" s="192">
        <v>42979</v>
      </c>
      <c r="B99" s="193">
        <f t="shared" si="16"/>
        <v>7750909.1299999999</v>
      </c>
      <c r="C99" s="193">
        <f t="shared" si="14"/>
        <v>-940101.00326158525</v>
      </c>
      <c r="D99" s="193">
        <f t="shared" si="15"/>
        <v>6810808.1267384142</v>
      </c>
      <c r="F99">
        <f>+-C102+C90</f>
        <v>137966.18251400068</v>
      </c>
    </row>
    <row r="100" spans="1:6">
      <c r="A100" s="192">
        <v>43009</v>
      </c>
      <c r="B100" s="193">
        <f t="shared" si="16"/>
        <v>7750909.1299999999</v>
      </c>
      <c r="C100" s="193">
        <f t="shared" si="14"/>
        <v>-951598.18513775198</v>
      </c>
      <c r="D100" s="193">
        <f t="shared" si="15"/>
        <v>6799310.9448622484</v>
      </c>
    </row>
    <row r="101" spans="1:6">
      <c r="A101" s="192">
        <v>43040</v>
      </c>
      <c r="B101" s="193">
        <f t="shared" si="16"/>
        <v>7750909.1299999999</v>
      </c>
      <c r="C101" s="193">
        <f>+C100-$D$3/12*B101</f>
        <v>-963095.3670139187</v>
      </c>
      <c r="D101" s="193">
        <f>+B101+C101</f>
        <v>6787813.7629860807</v>
      </c>
    </row>
    <row r="102" spans="1:6">
      <c r="A102" s="192">
        <v>43070</v>
      </c>
      <c r="B102" s="193">
        <f t="shared" si="16"/>
        <v>7750909.1299999999</v>
      </c>
      <c r="C102" s="193">
        <f>+C101-$D$3/12*B102</f>
        <v>-974592.54889008543</v>
      </c>
      <c r="D102" s="193">
        <f>+B102+C102</f>
        <v>6776316.5811099149</v>
      </c>
    </row>
    <row r="103" spans="1:6">
      <c r="A103" s="192">
        <v>43101</v>
      </c>
      <c r="B103" s="193">
        <f>+B102</f>
        <v>7750909.1299999999</v>
      </c>
      <c r="C103" s="193">
        <f t="shared" ref="C103:C112" si="17">+C102-$D$3/12*B103</f>
        <v>-986089.73076625215</v>
      </c>
      <c r="D103" s="193">
        <f t="shared" ref="D103:D112" si="18">+B103+C103</f>
        <v>6764819.3992337473</v>
      </c>
    </row>
    <row r="104" spans="1:6">
      <c r="A104" s="192">
        <v>43132</v>
      </c>
      <c r="B104" s="193">
        <f t="shared" ref="B104:B114" si="19">+B103</f>
        <v>7750909.1299999999</v>
      </c>
      <c r="C104" s="193">
        <f t="shared" si="17"/>
        <v>-997586.91264241887</v>
      </c>
      <c r="D104" s="193">
        <f t="shared" si="18"/>
        <v>6753322.2173575815</v>
      </c>
    </row>
    <row r="105" spans="1:6">
      <c r="A105" s="192">
        <v>43160</v>
      </c>
      <c r="B105" s="193">
        <f t="shared" si="19"/>
        <v>7750909.1299999999</v>
      </c>
      <c r="C105" s="193">
        <f t="shared" si="17"/>
        <v>-1009084.0945185856</v>
      </c>
      <c r="D105" s="193">
        <f t="shared" si="18"/>
        <v>6741825.0354814138</v>
      </c>
      <c r="F105" t="s">
        <v>196</v>
      </c>
    </row>
    <row r="106" spans="1:6">
      <c r="A106" s="192">
        <v>43191</v>
      </c>
      <c r="B106" s="193">
        <f t="shared" si="19"/>
        <v>7750909.1299999999</v>
      </c>
      <c r="C106" s="193">
        <f t="shared" si="17"/>
        <v>-1020581.2763947523</v>
      </c>
      <c r="D106" s="193">
        <f t="shared" si="18"/>
        <v>6730327.853605248</v>
      </c>
      <c r="F106">
        <f>AVERAGE(B102:B114)</f>
        <v>7750909.129999999</v>
      </c>
    </row>
    <row r="107" spans="1:6">
      <c r="A107" s="192">
        <v>43221</v>
      </c>
      <c r="B107" s="193">
        <f t="shared" si="19"/>
        <v>7750909.1299999999</v>
      </c>
      <c r="C107" s="193">
        <f t="shared" si="17"/>
        <v>-1032078.458270919</v>
      </c>
      <c r="D107" s="193">
        <f t="shared" si="18"/>
        <v>6718830.6717290804</v>
      </c>
      <c r="F107" t="s">
        <v>197</v>
      </c>
    </row>
    <row r="108" spans="1:6">
      <c r="A108" s="192">
        <v>43252</v>
      </c>
      <c r="B108" s="193">
        <f t="shared" si="19"/>
        <v>7750909.1299999999</v>
      </c>
      <c r="C108" s="193">
        <f t="shared" si="17"/>
        <v>-1043575.6401470858</v>
      </c>
      <c r="D108" s="193">
        <f t="shared" si="18"/>
        <v>6707333.4898529146</v>
      </c>
      <c r="F108">
        <f>AVERAGE(D102:D114)</f>
        <v>6707333.4898529146</v>
      </c>
    </row>
    <row r="109" spans="1:6">
      <c r="A109" s="192">
        <v>43282</v>
      </c>
      <c r="B109" s="193">
        <f t="shared" si="19"/>
        <v>7750909.1299999999</v>
      </c>
      <c r="C109" s="193">
        <f t="shared" si="17"/>
        <v>-1055072.8220232525</v>
      </c>
      <c r="D109" s="193">
        <f t="shared" si="18"/>
        <v>6695836.3079767469</v>
      </c>
    </row>
    <row r="110" spans="1:6">
      <c r="A110" s="192">
        <v>43313</v>
      </c>
      <c r="B110" s="193">
        <f t="shared" si="19"/>
        <v>7750909.1299999999</v>
      </c>
      <c r="C110" s="193">
        <f t="shared" si="17"/>
        <v>-1066570.0038994192</v>
      </c>
      <c r="D110" s="193">
        <f t="shared" si="18"/>
        <v>6684339.1261005811</v>
      </c>
      <c r="F110" t="s">
        <v>198</v>
      </c>
    </row>
    <row r="111" spans="1:6">
      <c r="A111" s="192">
        <v>43344</v>
      </c>
      <c r="B111" s="193">
        <f t="shared" si="19"/>
        <v>7750909.1299999999</v>
      </c>
      <c r="C111" s="193">
        <f t="shared" si="17"/>
        <v>-1078067.1857755859</v>
      </c>
      <c r="D111" s="193">
        <f t="shared" si="18"/>
        <v>6672841.9442244135</v>
      </c>
      <c r="F111">
        <f>+-C114+C102</f>
        <v>137966.18251400068</v>
      </c>
    </row>
    <row r="112" spans="1:6">
      <c r="A112" s="192">
        <v>43374</v>
      </c>
      <c r="B112" s="193">
        <f t="shared" si="19"/>
        <v>7750909.1299999999</v>
      </c>
      <c r="C112" s="193">
        <f t="shared" si="17"/>
        <v>-1089564.3676517527</v>
      </c>
      <c r="D112" s="193">
        <f t="shared" si="18"/>
        <v>6661344.7623482477</v>
      </c>
    </row>
    <row r="113" spans="1:6">
      <c r="A113" s="192">
        <v>43405</v>
      </c>
      <c r="B113" s="193">
        <f t="shared" si="19"/>
        <v>7750909.1299999999</v>
      </c>
      <c r="C113" s="193">
        <f>+C112-$D$3/12*B113</f>
        <v>-1101061.5495279194</v>
      </c>
      <c r="D113" s="193">
        <f>+B113+C113</f>
        <v>6649847.58047208</v>
      </c>
    </row>
    <row r="114" spans="1:6">
      <c r="A114" s="192">
        <v>43435</v>
      </c>
      <c r="B114" s="193">
        <f t="shared" si="19"/>
        <v>7750909.1299999999</v>
      </c>
      <c r="C114" s="193">
        <f>+C113-$D$3/12*B114</f>
        <v>-1112558.7314040861</v>
      </c>
      <c r="D114" s="193">
        <f>+B114+C114</f>
        <v>6638350.3985959142</v>
      </c>
    </row>
    <row r="115" spans="1:6" hidden="1">
      <c r="A115" s="192">
        <v>43466</v>
      </c>
      <c r="B115" s="193">
        <f>+B114</f>
        <v>7750909.1299999999</v>
      </c>
      <c r="C115" s="193">
        <f t="shared" ref="C115:C124" si="20">+C114-$D$3/12*B115</f>
        <v>-1124055.9132802528</v>
      </c>
      <c r="D115" s="193">
        <f t="shared" ref="D115:D124" si="21">+B115+C115</f>
        <v>6626853.2167197466</v>
      </c>
    </row>
    <row r="116" spans="1:6" hidden="1">
      <c r="A116" s="192">
        <v>43497</v>
      </c>
      <c r="B116" s="193">
        <f t="shared" ref="B116:B126" si="22">+B115</f>
        <v>7750909.1299999999</v>
      </c>
      <c r="C116" s="193">
        <f t="shared" si="20"/>
        <v>-1135553.0951564196</v>
      </c>
      <c r="D116" s="193">
        <f t="shared" si="21"/>
        <v>6615356.0348435808</v>
      </c>
    </row>
    <row r="117" spans="1:6" hidden="1">
      <c r="A117" s="192">
        <v>43525</v>
      </c>
      <c r="B117" s="193">
        <f t="shared" si="22"/>
        <v>7750909.1299999999</v>
      </c>
      <c r="C117" s="193">
        <f t="shared" si="20"/>
        <v>-1147050.2770325863</v>
      </c>
      <c r="D117" s="193">
        <f t="shared" si="21"/>
        <v>6603858.8529674131</v>
      </c>
      <c r="F117" t="s">
        <v>199</v>
      </c>
    </row>
    <row r="118" spans="1:6" hidden="1">
      <c r="A118" s="192">
        <v>43556</v>
      </c>
      <c r="B118" s="193">
        <f t="shared" si="22"/>
        <v>7750909.1299999999</v>
      </c>
      <c r="C118" s="193">
        <f t="shared" si="20"/>
        <v>-1158547.458908753</v>
      </c>
      <c r="D118" s="193">
        <f t="shared" si="21"/>
        <v>6592361.6710912473</v>
      </c>
      <c r="F118">
        <f>AVERAGE(B114:B126)</f>
        <v>7750909.129999999</v>
      </c>
    </row>
    <row r="119" spans="1:6" hidden="1">
      <c r="A119" s="192">
        <v>43586</v>
      </c>
      <c r="B119" s="193">
        <f t="shared" si="22"/>
        <v>7750909.1299999999</v>
      </c>
      <c r="C119" s="193">
        <f t="shared" si="20"/>
        <v>-1170044.6407849197</v>
      </c>
      <c r="D119" s="193">
        <f t="shared" si="21"/>
        <v>6580864.4892150797</v>
      </c>
      <c r="F119" t="s">
        <v>200</v>
      </c>
    </row>
    <row r="120" spans="1:6" hidden="1">
      <c r="A120" s="192">
        <v>43617</v>
      </c>
      <c r="B120" s="193">
        <f t="shared" si="22"/>
        <v>7750909.1299999999</v>
      </c>
      <c r="C120" s="193">
        <f t="shared" si="20"/>
        <v>-1181541.8226610865</v>
      </c>
      <c r="D120" s="193">
        <f t="shared" si="21"/>
        <v>6569367.3073389139</v>
      </c>
      <c r="F120">
        <f>AVERAGE(D114:D126)</f>
        <v>6569367.3073389139</v>
      </c>
    </row>
    <row r="121" spans="1:6" hidden="1">
      <c r="A121" s="192">
        <v>43647</v>
      </c>
      <c r="B121" s="193">
        <f t="shared" si="22"/>
        <v>7750909.1299999999</v>
      </c>
      <c r="C121" s="193">
        <f t="shared" si="20"/>
        <v>-1193039.0045372532</v>
      </c>
      <c r="D121" s="193">
        <f t="shared" si="21"/>
        <v>6557870.1254627462</v>
      </c>
    </row>
    <row r="122" spans="1:6" hidden="1">
      <c r="A122" s="192">
        <v>43678</v>
      </c>
      <c r="B122" s="193">
        <f t="shared" si="22"/>
        <v>7750909.1299999999</v>
      </c>
      <c r="C122" s="193">
        <f t="shared" si="20"/>
        <v>-1204536.1864134199</v>
      </c>
      <c r="D122" s="193">
        <f t="shared" si="21"/>
        <v>6546372.9435865805</v>
      </c>
      <c r="F122" t="s">
        <v>201</v>
      </c>
    </row>
    <row r="123" spans="1:6" hidden="1">
      <c r="A123" s="192">
        <v>43709</v>
      </c>
      <c r="B123" s="193">
        <f t="shared" si="22"/>
        <v>7750909.1299999999</v>
      </c>
      <c r="C123" s="193">
        <f t="shared" si="20"/>
        <v>-1216033.3682895866</v>
      </c>
      <c r="D123" s="193">
        <f t="shared" si="21"/>
        <v>6534875.7617104128</v>
      </c>
      <c r="F123">
        <f>+-C126+C114</f>
        <v>137966.18251400068</v>
      </c>
    </row>
    <row r="124" spans="1:6" hidden="1">
      <c r="A124" s="192">
        <v>43739</v>
      </c>
      <c r="B124" s="193">
        <f t="shared" si="22"/>
        <v>7750909.1299999999</v>
      </c>
      <c r="C124" s="193">
        <f t="shared" si="20"/>
        <v>-1227530.5501657533</v>
      </c>
      <c r="D124" s="193">
        <f t="shared" si="21"/>
        <v>6523378.579834247</v>
      </c>
    </row>
    <row r="125" spans="1:6" hidden="1">
      <c r="A125" s="192">
        <v>43770</v>
      </c>
      <c r="B125" s="193">
        <f t="shared" si="22"/>
        <v>7750909.1299999999</v>
      </c>
      <c r="C125" s="193">
        <f>+C124-$D$3/12*B125</f>
        <v>-1239027.7320419201</v>
      </c>
      <c r="D125" s="193">
        <f>+B125+C125</f>
        <v>6511881.3979580794</v>
      </c>
    </row>
    <row r="126" spans="1:6" hidden="1">
      <c r="A126" s="192">
        <v>43800</v>
      </c>
      <c r="B126" s="193">
        <f t="shared" si="22"/>
        <v>7750909.1299999999</v>
      </c>
      <c r="C126" s="193">
        <f>+C125-$D$3/12*B126</f>
        <v>-1250524.9139180868</v>
      </c>
      <c r="D126" s="193">
        <f>+B126+C126</f>
        <v>6500384.2160819136</v>
      </c>
    </row>
    <row r="127" spans="1:6" hidden="1">
      <c r="A127" s="192">
        <v>43831</v>
      </c>
      <c r="B127" s="193">
        <f>+B126</f>
        <v>7750909.1299999999</v>
      </c>
      <c r="C127" s="193">
        <f t="shared" ref="C127:C136" si="23">+C126-$D$3/12*B127</f>
        <v>-1262022.0957942535</v>
      </c>
      <c r="D127" s="193">
        <f t="shared" ref="D127:D136" si="24">+B127+C127</f>
        <v>6488887.0342057459</v>
      </c>
    </row>
    <row r="128" spans="1:6" hidden="1">
      <c r="A128" s="192">
        <v>43862</v>
      </c>
      <c r="B128" s="193">
        <f t="shared" ref="B128:B138" si="25">+B127</f>
        <v>7750909.1299999999</v>
      </c>
      <c r="C128" s="193">
        <f t="shared" si="23"/>
        <v>-1273519.2776704202</v>
      </c>
      <c r="D128" s="193">
        <f t="shared" si="24"/>
        <v>6477389.8523295801</v>
      </c>
    </row>
    <row r="129" spans="1:6" hidden="1">
      <c r="A129" s="192">
        <v>43891</v>
      </c>
      <c r="B129" s="193">
        <f t="shared" si="25"/>
        <v>7750909.1299999999</v>
      </c>
      <c r="C129" s="193">
        <f t="shared" si="23"/>
        <v>-1285016.459546587</v>
      </c>
      <c r="D129" s="193">
        <f t="shared" si="24"/>
        <v>6465892.6704534125</v>
      </c>
      <c r="F129" t="s">
        <v>202</v>
      </c>
    </row>
    <row r="130" spans="1:6" hidden="1">
      <c r="A130" s="192">
        <v>43922</v>
      </c>
      <c r="B130" s="193">
        <f t="shared" si="25"/>
        <v>7750909.1299999999</v>
      </c>
      <c r="C130" s="193">
        <f t="shared" si="23"/>
        <v>-1296513.6414227537</v>
      </c>
      <c r="D130" s="193">
        <f t="shared" si="24"/>
        <v>6454395.4885772467</v>
      </c>
      <c r="F130">
        <f>AVERAGE(B126:B138)</f>
        <v>7750909.129999999</v>
      </c>
    </row>
    <row r="131" spans="1:6" hidden="1">
      <c r="A131" s="192">
        <v>43952</v>
      </c>
      <c r="B131" s="193">
        <f t="shared" si="25"/>
        <v>7750909.1299999999</v>
      </c>
      <c r="C131" s="193">
        <f t="shared" si="23"/>
        <v>-1308010.8232989204</v>
      </c>
      <c r="D131" s="193">
        <f t="shared" si="24"/>
        <v>6442898.306701079</v>
      </c>
      <c r="F131" t="s">
        <v>203</v>
      </c>
    </row>
    <row r="132" spans="1:6" hidden="1">
      <c r="A132" s="192">
        <v>43983</v>
      </c>
      <c r="B132" s="193">
        <f t="shared" si="25"/>
        <v>7750909.1299999999</v>
      </c>
      <c r="C132" s="193">
        <f t="shared" si="23"/>
        <v>-1319508.0051750871</v>
      </c>
      <c r="D132" s="193">
        <f t="shared" si="24"/>
        <v>6431401.1248249132</v>
      </c>
      <c r="F132">
        <f>AVERAGE(D126:D138)</f>
        <v>6431401.1248249114</v>
      </c>
    </row>
    <row r="133" spans="1:6" hidden="1">
      <c r="A133" s="192">
        <v>44013</v>
      </c>
      <c r="B133" s="193">
        <f t="shared" si="25"/>
        <v>7750909.1299999999</v>
      </c>
      <c r="C133" s="193">
        <f t="shared" si="23"/>
        <v>-1331005.1870512539</v>
      </c>
      <c r="D133" s="193">
        <f t="shared" si="24"/>
        <v>6419903.9429487456</v>
      </c>
    </row>
    <row r="134" spans="1:6" hidden="1">
      <c r="A134" s="192">
        <v>44044</v>
      </c>
      <c r="B134" s="193">
        <f t="shared" si="25"/>
        <v>7750909.1299999999</v>
      </c>
      <c r="C134" s="193">
        <f t="shared" si="23"/>
        <v>-1342502.3689274206</v>
      </c>
      <c r="D134" s="193">
        <f t="shared" si="24"/>
        <v>6408406.7610725798</v>
      </c>
      <c r="F134" t="s">
        <v>204</v>
      </c>
    </row>
    <row r="135" spans="1:6" hidden="1">
      <c r="A135" s="192">
        <v>44075</v>
      </c>
      <c r="B135" s="193">
        <f t="shared" si="25"/>
        <v>7750909.1299999999</v>
      </c>
      <c r="C135" s="193">
        <f t="shared" si="23"/>
        <v>-1353999.5508035873</v>
      </c>
      <c r="D135" s="193">
        <f t="shared" si="24"/>
        <v>6396909.5791964121</v>
      </c>
      <c r="F135">
        <f>+-C138+C126</f>
        <v>137966.18251400068</v>
      </c>
    </row>
    <row r="136" spans="1:6" hidden="1">
      <c r="A136" s="192">
        <v>44105</v>
      </c>
      <c r="B136" s="193">
        <f t="shared" si="25"/>
        <v>7750909.1299999999</v>
      </c>
      <c r="C136" s="193">
        <f t="shared" si="23"/>
        <v>-1365496.732679754</v>
      </c>
      <c r="D136" s="193">
        <f t="shared" si="24"/>
        <v>6385412.3973202463</v>
      </c>
    </row>
    <row r="137" spans="1:6" hidden="1">
      <c r="A137" s="192">
        <v>44136</v>
      </c>
      <c r="B137" s="193">
        <f t="shared" si="25"/>
        <v>7750909.1299999999</v>
      </c>
      <c r="C137" s="193">
        <f>+C136-$D$3/12*B137</f>
        <v>-1376993.9145559208</v>
      </c>
      <c r="D137" s="193">
        <f>+B137+C137</f>
        <v>6373915.2154440787</v>
      </c>
    </row>
    <row r="138" spans="1:6" hidden="1">
      <c r="A138" s="192">
        <v>44166</v>
      </c>
      <c r="B138" s="193">
        <f t="shared" si="25"/>
        <v>7750909.1299999999</v>
      </c>
      <c r="C138" s="193">
        <f>+C137-$D$3/12*B138</f>
        <v>-1388491.0964320875</v>
      </c>
      <c r="D138" s="193">
        <f>+B138+C138</f>
        <v>6362418.0335679129</v>
      </c>
    </row>
  </sheetData>
  <pageMargins left="0.7" right="0.7" top="0.75" bottom="0.75" header="0.3" footer="0.3"/>
  <pageSetup scale="85" orientation="portrait" r:id="rId1"/>
  <headerFoot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160</v>
      </c>
      <c r="D3" s="190">
        <v>2.2367989999990182E-2</v>
      </c>
    </row>
    <row r="4" spans="1:4">
      <c r="A4" t="s">
        <v>161</v>
      </c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89">
        <v>0</v>
      </c>
      <c r="C6" s="189">
        <v>0</v>
      </c>
      <c r="D6" s="189">
        <v>0</v>
      </c>
    </row>
    <row r="7" spans="1:4" hidden="1">
      <c r="A7" s="192">
        <v>40179</v>
      </c>
      <c r="B7" s="189">
        <v>0</v>
      </c>
      <c r="C7" s="189">
        <v>0</v>
      </c>
      <c r="D7" s="189">
        <v>0</v>
      </c>
    </row>
    <row r="8" spans="1:4" hidden="1">
      <c r="A8" s="192">
        <v>40210</v>
      </c>
      <c r="B8" s="189">
        <v>0</v>
      </c>
      <c r="C8" s="189">
        <v>0</v>
      </c>
      <c r="D8" s="189">
        <v>0</v>
      </c>
    </row>
    <row r="9" spans="1:4" hidden="1">
      <c r="A9" s="192">
        <v>40238</v>
      </c>
      <c r="B9" s="189">
        <v>0</v>
      </c>
      <c r="C9" s="189">
        <v>0</v>
      </c>
      <c r="D9" s="189">
        <v>0</v>
      </c>
    </row>
    <row r="10" spans="1:4" hidden="1">
      <c r="A10" s="192">
        <v>40269</v>
      </c>
      <c r="B10" s="189">
        <v>0</v>
      </c>
      <c r="C10" s="189">
        <v>0</v>
      </c>
      <c r="D10" s="189">
        <v>0</v>
      </c>
    </row>
    <row r="11" spans="1:4" hidden="1">
      <c r="A11" s="192">
        <v>40299</v>
      </c>
      <c r="B11" s="189">
        <v>0</v>
      </c>
      <c r="C11" s="189">
        <v>0</v>
      </c>
      <c r="D11" s="189">
        <v>0</v>
      </c>
    </row>
    <row r="12" spans="1:4" hidden="1">
      <c r="A12" s="192">
        <v>40330</v>
      </c>
      <c r="B12" s="189">
        <v>0</v>
      </c>
      <c r="C12" s="189">
        <v>0</v>
      </c>
      <c r="D12" s="189">
        <v>0</v>
      </c>
    </row>
    <row r="13" spans="1:4" hidden="1">
      <c r="A13" s="192">
        <v>40360</v>
      </c>
      <c r="B13" s="189">
        <v>0</v>
      </c>
      <c r="C13" s="189">
        <v>0</v>
      </c>
      <c r="D13" s="189">
        <v>0</v>
      </c>
    </row>
    <row r="14" spans="1:4" hidden="1">
      <c r="A14" s="192">
        <v>40391</v>
      </c>
      <c r="B14" s="189">
        <v>0</v>
      </c>
      <c r="C14" s="189">
        <v>0</v>
      </c>
      <c r="D14" s="189">
        <v>0</v>
      </c>
    </row>
    <row r="15" spans="1:4" hidden="1">
      <c r="A15" s="192">
        <v>40422</v>
      </c>
      <c r="B15" s="189">
        <v>0</v>
      </c>
      <c r="C15" s="189">
        <v>0</v>
      </c>
      <c r="D15" s="189">
        <v>0</v>
      </c>
    </row>
    <row r="16" spans="1:4" hidden="1">
      <c r="A16" s="192">
        <v>40452</v>
      </c>
      <c r="B16" s="189">
        <v>0</v>
      </c>
      <c r="C16" s="189">
        <v>0</v>
      </c>
      <c r="D16" s="189">
        <v>0</v>
      </c>
    </row>
    <row r="17" spans="1:6">
      <c r="A17" s="192">
        <v>40483</v>
      </c>
      <c r="B17" s="195">
        <v>46300700.280000001</v>
      </c>
      <c r="C17" s="196">
        <v>-42803.162467813985</v>
      </c>
      <c r="D17" s="196">
        <f>+B17+C17</f>
        <v>46257897.117532186</v>
      </c>
    </row>
    <row r="18" spans="1:6" hidden="1">
      <c r="A18" s="192">
        <v>40513</v>
      </c>
      <c r="B18" s="195">
        <v>47049459.049999997</v>
      </c>
      <c r="C18" s="196">
        <v>-129793.88302111923</v>
      </c>
      <c r="D18" s="196">
        <f>+B18+C18</f>
        <v>46919665.166978881</v>
      </c>
    </row>
    <row r="19" spans="1:6" hidden="1">
      <c r="A19" s="192">
        <v>40544</v>
      </c>
      <c r="B19" s="197">
        <v>46920436.100000001</v>
      </c>
      <c r="C19" s="196">
        <v>-216546.05036648034</v>
      </c>
      <c r="D19" s="196">
        <f t="shared" ref="D19:D29" si="0">+B19+C19</f>
        <v>46703890.049633518</v>
      </c>
    </row>
    <row r="20" spans="1:6" hidden="1">
      <c r="A20" s="192">
        <v>40575</v>
      </c>
      <c r="B20" s="197">
        <v>47118361.420000002</v>
      </c>
      <c r="C20" s="196">
        <v>-303664.16594058188</v>
      </c>
      <c r="D20" s="196">
        <f t="shared" si="0"/>
        <v>46814697.254059419</v>
      </c>
    </row>
    <row r="21" spans="1:6" hidden="1">
      <c r="A21" s="192">
        <v>40603</v>
      </c>
      <c r="B21" s="197">
        <v>47571911.629999995</v>
      </c>
      <c r="C21" s="196">
        <v>-391620.85990371602</v>
      </c>
      <c r="D21" s="196">
        <f t="shared" si="0"/>
        <v>47180290.77009628</v>
      </c>
      <c r="F21" t="s">
        <v>152</v>
      </c>
    </row>
    <row r="22" spans="1:6" hidden="1">
      <c r="A22" s="192">
        <v>40634</v>
      </c>
      <c r="B22" s="197">
        <v>47424296.670000002</v>
      </c>
      <c r="C22" s="196">
        <v>-479304.62550605432</v>
      </c>
      <c r="D22" s="196">
        <f t="shared" si="0"/>
        <v>46944992.044493951</v>
      </c>
      <c r="F22">
        <f>AVERAGE(B18:B30)</f>
        <v>47305305.319230765</v>
      </c>
    </row>
    <row r="23" spans="1:6" hidden="1">
      <c r="A23" s="192">
        <v>40664</v>
      </c>
      <c r="B23" s="197">
        <v>47350480.409999996</v>
      </c>
      <c r="C23" s="196">
        <v>-566851.91069447063</v>
      </c>
      <c r="D23" s="196">
        <f t="shared" si="0"/>
        <v>46783628.499305524</v>
      </c>
      <c r="F23" t="s">
        <v>153</v>
      </c>
    </row>
    <row r="24" spans="1:6" hidden="1">
      <c r="A24" s="192">
        <v>40695</v>
      </c>
      <c r="B24" s="197">
        <v>47331465.280000001</v>
      </c>
      <c r="C24" s="196">
        <v>-654364.03841469251</v>
      </c>
      <c r="D24" s="196">
        <f t="shared" si="0"/>
        <v>46677101.241585307</v>
      </c>
      <c r="F24">
        <f>AVERAGE(D18:D30)</f>
        <v>46650898.846280307</v>
      </c>
    </row>
    <row r="25" spans="1:6" hidden="1">
      <c r="A25" s="192">
        <v>40725</v>
      </c>
      <c r="B25" s="197">
        <v>47337560.380000003</v>
      </c>
      <c r="C25" s="196">
        <v>-741887.43549170508</v>
      </c>
      <c r="D25" s="196">
        <f t="shared" si="0"/>
        <v>46595672.944508299</v>
      </c>
    </row>
    <row r="26" spans="1:6" hidden="1">
      <c r="A26" s="192">
        <v>40756</v>
      </c>
      <c r="B26" s="197">
        <v>47370162.539999999</v>
      </c>
      <c r="C26" s="196">
        <v>-829471.11137844808</v>
      </c>
      <c r="D26" s="196">
        <f t="shared" si="0"/>
        <v>46540691.428621553</v>
      </c>
      <c r="F26" t="s">
        <v>154</v>
      </c>
    </row>
    <row r="27" spans="1:6" hidden="1">
      <c r="A27" s="192">
        <v>40787</v>
      </c>
      <c r="B27" s="197">
        <v>47373983.979999997</v>
      </c>
      <c r="C27" s="196">
        <v>-917061.85280485649</v>
      </c>
      <c r="D27" s="196">
        <f t="shared" si="0"/>
        <v>46456922.127195142</v>
      </c>
      <c r="F27">
        <f>+-C30+C18</f>
        <v>1050038.1597879201</v>
      </c>
    </row>
    <row r="28" spans="1:6" hidden="1">
      <c r="A28" s="192">
        <v>40817</v>
      </c>
      <c r="B28" s="197">
        <v>47372224.780000001</v>
      </c>
      <c r="C28" s="196">
        <v>-1004649.3416099024</v>
      </c>
      <c r="D28" s="196">
        <f t="shared" si="0"/>
        <v>46367575.438390099</v>
      </c>
    </row>
    <row r="29" spans="1:6" hidden="1">
      <c r="A29" s="192">
        <v>40848</v>
      </c>
      <c r="B29" s="197">
        <v>47372224.780000001</v>
      </c>
      <c r="C29" s="196">
        <v>-1092236.8304149483</v>
      </c>
      <c r="D29" s="196">
        <f t="shared" si="0"/>
        <v>46279987.94958505</v>
      </c>
    </row>
    <row r="30" spans="1:6" hidden="1">
      <c r="A30" s="192">
        <v>40878</v>
      </c>
      <c r="B30" s="197">
        <v>47376402.130000003</v>
      </c>
      <c r="C30" s="196">
        <v>-1179832.0428090394</v>
      </c>
      <c r="D30" s="196">
        <f>+B30+C30</f>
        <v>46196570.087190963</v>
      </c>
    </row>
    <row r="31" spans="1:6" hidden="1">
      <c r="A31" s="192">
        <v>40909</v>
      </c>
      <c r="B31" s="197">
        <v>47376402.130000003</v>
      </c>
      <c r="C31" s="196">
        <v>-1267427.2552031304</v>
      </c>
      <c r="D31" s="196">
        <f t="shared" ref="D31:D41" si="1">+B31+C31</f>
        <v>46108974.874796875</v>
      </c>
    </row>
    <row r="32" spans="1:6" hidden="1">
      <c r="A32" s="192">
        <v>40940</v>
      </c>
      <c r="B32" s="197">
        <v>47376402.130000003</v>
      </c>
      <c r="C32" s="196">
        <v>-1355022.4675972215</v>
      </c>
      <c r="D32" s="196">
        <f t="shared" si="1"/>
        <v>46021379.662402779</v>
      </c>
    </row>
    <row r="33" spans="1:6" hidden="1">
      <c r="A33" s="192">
        <v>40969</v>
      </c>
      <c r="B33" s="197">
        <v>47376402.130000003</v>
      </c>
      <c r="C33" s="196">
        <v>-1442617.6799913126</v>
      </c>
      <c r="D33" s="196">
        <f t="shared" si="1"/>
        <v>45933784.45000869</v>
      </c>
      <c r="F33" t="s">
        <v>155</v>
      </c>
    </row>
    <row r="34" spans="1:6" hidden="1">
      <c r="A34" s="192">
        <v>41000</v>
      </c>
      <c r="B34" s="197">
        <v>47376402.130000003</v>
      </c>
      <c r="C34" s="196">
        <v>-1530212.8923854036</v>
      </c>
      <c r="D34" s="196">
        <f t="shared" si="1"/>
        <v>45846189.237614602</v>
      </c>
      <c r="F34">
        <f>AVERAGE(B30:B42)</f>
        <v>47378122.134615384</v>
      </c>
    </row>
    <row r="35" spans="1:6" hidden="1">
      <c r="A35" s="192">
        <v>41030</v>
      </c>
      <c r="B35" s="197">
        <v>47376402.130000003</v>
      </c>
      <c r="C35" s="196">
        <v>-1617808.1047794947</v>
      </c>
      <c r="D35" s="196">
        <f t="shared" si="1"/>
        <v>45758594.025220506</v>
      </c>
      <c r="F35" t="s">
        <v>156</v>
      </c>
    </row>
    <row r="36" spans="1:6" hidden="1">
      <c r="A36" s="192">
        <v>41061</v>
      </c>
      <c r="B36" s="197">
        <v>47376402.130000003</v>
      </c>
      <c r="C36" s="196">
        <v>-1705403.3171735858</v>
      </c>
      <c r="D36" s="196">
        <f t="shared" si="1"/>
        <v>45670998.812826417</v>
      </c>
      <c r="F36">
        <f>AVERAGE(D30:D42)</f>
        <v>45672715.637289591</v>
      </c>
    </row>
    <row r="37" spans="1:6" hidden="1">
      <c r="A37" s="192">
        <v>41091</v>
      </c>
      <c r="B37" s="197">
        <v>47376402.130000003</v>
      </c>
      <c r="C37" s="196">
        <v>-1792998.5295676768</v>
      </c>
      <c r="D37" s="196">
        <f t="shared" si="1"/>
        <v>45583403.600432329</v>
      </c>
    </row>
    <row r="38" spans="1:6" hidden="1">
      <c r="A38" s="192">
        <v>41122</v>
      </c>
      <c r="B38" s="197">
        <v>47376402.130000003</v>
      </c>
      <c r="C38" s="196">
        <v>-1880593.7419617679</v>
      </c>
      <c r="D38" s="196">
        <f t="shared" si="1"/>
        <v>45495808.388038233</v>
      </c>
      <c r="F38" t="s">
        <v>157</v>
      </c>
    </row>
    <row r="39" spans="1:6" hidden="1">
      <c r="A39" s="192">
        <v>41153</v>
      </c>
      <c r="B39" s="197">
        <v>47376402.130000003</v>
      </c>
      <c r="C39" s="196">
        <v>-1968188.954355859</v>
      </c>
      <c r="D39" s="196">
        <f t="shared" si="1"/>
        <v>45408213.175644144</v>
      </c>
      <c r="F39">
        <f>+-C42+C30</f>
        <v>1051183.8907077322</v>
      </c>
    </row>
    <row r="40" spans="1:6" hidden="1">
      <c r="A40" s="192">
        <v>41183</v>
      </c>
      <c r="B40" s="197">
        <v>47376402.130000003</v>
      </c>
      <c r="C40" s="196">
        <v>-2055784.16674995</v>
      </c>
      <c r="D40" s="196">
        <f t="shared" si="1"/>
        <v>45320617.963250056</v>
      </c>
    </row>
    <row r="41" spans="1:6" hidden="1">
      <c r="A41" s="192">
        <v>41214</v>
      </c>
      <c r="B41" s="197">
        <v>47376402.130000003</v>
      </c>
      <c r="C41" s="196">
        <v>-2143379.3791440413</v>
      </c>
      <c r="D41" s="196">
        <f t="shared" si="1"/>
        <v>45233022.75085596</v>
      </c>
    </row>
    <row r="42" spans="1:6" hidden="1">
      <c r="A42" s="192">
        <v>41244</v>
      </c>
      <c r="B42" s="197">
        <v>47398762.189999998</v>
      </c>
      <c r="C42" s="196">
        <v>-2231015.9335167715</v>
      </c>
      <c r="D42" s="196">
        <f>+B42+C42</f>
        <v>45167746.256483227</v>
      </c>
    </row>
    <row r="43" spans="1:6" hidden="1">
      <c r="A43" s="192">
        <v>41275</v>
      </c>
      <c r="B43" s="197">
        <v>47398762.189999998</v>
      </c>
      <c r="C43" s="196">
        <f t="shared" ref="C43:C53" si="2">+C42-$D$3/12*B43</f>
        <v>-2319367.1867399244</v>
      </c>
      <c r="D43" s="196">
        <f t="shared" ref="D43:D53" si="3">+B43+C43</f>
        <v>45079395.003260076</v>
      </c>
    </row>
    <row r="44" spans="1:6" hidden="1">
      <c r="A44" s="192">
        <v>41306</v>
      </c>
      <c r="B44" s="197">
        <v>47398762.189999998</v>
      </c>
      <c r="C44" s="196">
        <f t="shared" si="2"/>
        <v>-2407718.4399630772</v>
      </c>
      <c r="D44" s="196">
        <f t="shared" si="3"/>
        <v>44991043.750036918</v>
      </c>
    </row>
    <row r="45" spans="1:6" hidden="1">
      <c r="A45" s="192">
        <v>41334</v>
      </c>
      <c r="B45" s="197">
        <v>47398781.460000001</v>
      </c>
      <c r="C45" s="196">
        <f t="shared" si="2"/>
        <v>-2496069.729105494</v>
      </c>
      <c r="D45" s="196">
        <f t="shared" si="3"/>
        <v>44902711.730894506</v>
      </c>
      <c r="F45" t="s">
        <v>163</v>
      </c>
    </row>
    <row r="46" spans="1:6" hidden="1">
      <c r="A46" s="192">
        <v>41365</v>
      </c>
      <c r="B46" s="197">
        <v>47398781.460000001</v>
      </c>
      <c r="C46" s="196">
        <f t="shared" si="2"/>
        <v>-2584421.0182479108</v>
      </c>
      <c r="D46" s="196">
        <f t="shared" si="3"/>
        <v>44814360.441752091</v>
      </c>
      <c r="F46">
        <f>AVERAGE(B42:B54)</f>
        <v>47398777.013076916</v>
      </c>
    </row>
    <row r="47" spans="1:6" hidden="1">
      <c r="A47" s="192">
        <v>41395</v>
      </c>
      <c r="B47" s="197">
        <v>47398781.460000001</v>
      </c>
      <c r="C47" s="196">
        <f t="shared" si="2"/>
        <v>-2672772.3073903276</v>
      </c>
      <c r="D47" s="196">
        <f t="shared" si="3"/>
        <v>44726009.152609676</v>
      </c>
      <c r="F47" t="s">
        <v>164</v>
      </c>
    </row>
    <row r="48" spans="1:6" hidden="1">
      <c r="A48" s="192">
        <v>41426</v>
      </c>
      <c r="B48" s="197">
        <f t="shared" ref="B48:B111" si="4">+B47</f>
        <v>47398781.460000001</v>
      </c>
      <c r="C48" s="196">
        <f t="shared" si="2"/>
        <v>-2761123.5965327444</v>
      </c>
      <c r="D48" s="196">
        <f t="shared" si="3"/>
        <v>44637657.863467254</v>
      </c>
      <c r="F48">
        <f>AVERAGE(D42:D54)</f>
        <v>44637653.408255115</v>
      </c>
    </row>
    <row r="49" spans="1:6" hidden="1">
      <c r="A49" s="192">
        <v>41456</v>
      </c>
      <c r="B49" s="197">
        <f t="shared" si="4"/>
        <v>47398781.460000001</v>
      </c>
      <c r="C49" s="196">
        <f t="shared" si="2"/>
        <v>-2849474.8856751611</v>
      </c>
      <c r="D49" s="196">
        <f t="shared" si="3"/>
        <v>44549306.574324839</v>
      </c>
    </row>
    <row r="50" spans="1:6" hidden="1">
      <c r="A50" s="192">
        <v>41487</v>
      </c>
      <c r="B50" s="197">
        <f t="shared" si="4"/>
        <v>47398781.460000001</v>
      </c>
      <c r="C50" s="196">
        <f t="shared" si="2"/>
        <v>-2937826.1748175779</v>
      </c>
      <c r="D50" s="196">
        <f t="shared" si="3"/>
        <v>44460955.285182424</v>
      </c>
      <c r="F50" t="s">
        <v>165</v>
      </c>
    </row>
    <row r="51" spans="1:6" hidden="1">
      <c r="A51" s="192">
        <v>41518</v>
      </c>
      <c r="B51" s="197">
        <f t="shared" si="4"/>
        <v>47398781.460000001</v>
      </c>
      <c r="C51" s="196">
        <f t="shared" si="2"/>
        <v>-3026177.4639599947</v>
      </c>
      <c r="D51" s="196">
        <f t="shared" si="3"/>
        <v>44372603.996040009</v>
      </c>
      <c r="F51">
        <f>+-C54+C42</f>
        <v>1060215.3978704736</v>
      </c>
    </row>
    <row r="52" spans="1:6" hidden="1">
      <c r="A52" s="192">
        <v>41548</v>
      </c>
      <c r="B52" s="197">
        <f t="shared" si="4"/>
        <v>47398781.460000001</v>
      </c>
      <c r="C52" s="196">
        <f t="shared" si="2"/>
        <v>-3114528.7531024115</v>
      </c>
      <c r="D52" s="196">
        <f t="shared" si="3"/>
        <v>44284252.706897587</v>
      </c>
    </row>
    <row r="53" spans="1:6" hidden="1">
      <c r="A53" s="192">
        <v>41579</v>
      </c>
      <c r="B53" s="197">
        <f t="shared" si="4"/>
        <v>47398781.460000001</v>
      </c>
      <c r="C53" s="196">
        <f t="shared" si="2"/>
        <v>-3202880.0422448283</v>
      </c>
      <c r="D53" s="196">
        <f t="shared" si="3"/>
        <v>44195901.417755172</v>
      </c>
    </row>
    <row r="54" spans="1:6" hidden="1">
      <c r="A54" s="192">
        <v>41609</v>
      </c>
      <c r="B54" s="197">
        <f t="shared" si="4"/>
        <v>47398781.460000001</v>
      </c>
      <c r="C54" s="220">
        <f>+C53-$D$3/12*B54</f>
        <v>-3291231.3313872451</v>
      </c>
      <c r="D54" s="196">
        <f>+B54+C54</f>
        <v>44107550.128612757</v>
      </c>
    </row>
    <row r="55" spans="1:6" hidden="1">
      <c r="A55" s="192">
        <v>41640</v>
      </c>
      <c r="B55" s="197">
        <f t="shared" si="4"/>
        <v>47398781.460000001</v>
      </c>
      <c r="C55" s="196">
        <f t="shared" ref="C55:C65" si="5">+C54-$D$3/12*B55</f>
        <v>-3379582.6205296619</v>
      </c>
      <c r="D55" s="196">
        <f t="shared" ref="D55:D65" si="6">+B55+C55</f>
        <v>44019198.839470342</v>
      </c>
    </row>
    <row r="56" spans="1:6" hidden="1">
      <c r="A56" s="192">
        <v>41671</v>
      </c>
      <c r="B56" s="197">
        <f t="shared" si="4"/>
        <v>47398781.460000001</v>
      </c>
      <c r="C56" s="196">
        <f t="shared" si="5"/>
        <v>-3467933.9096720787</v>
      </c>
      <c r="D56" s="196">
        <f t="shared" si="6"/>
        <v>43930847.550327919</v>
      </c>
    </row>
    <row r="57" spans="1:6" hidden="1">
      <c r="A57" s="192">
        <v>41699</v>
      </c>
      <c r="B57" s="197">
        <f t="shared" si="4"/>
        <v>47398781.460000001</v>
      </c>
      <c r="C57" s="196">
        <f t="shared" si="5"/>
        <v>-3556285.1988144955</v>
      </c>
      <c r="D57" s="196">
        <f t="shared" si="6"/>
        <v>43842496.261185504</v>
      </c>
      <c r="F57" t="s">
        <v>168</v>
      </c>
    </row>
    <row r="58" spans="1:6" hidden="1">
      <c r="A58" s="192">
        <v>41730</v>
      </c>
      <c r="B58" s="197">
        <f t="shared" si="4"/>
        <v>47398781.460000001</v>
      </c>
      <c r="C58" s="196">
        <f t="shared" si="5"/>
        <v>-3644636.4879569123</v>
      </c>
      <c r="D58" s="196">
        <f t="shared" si="6"/>
        <v>43754144.97204309</v>
      </c>
      <c r="F58">
        <f>AVERAGE(B54:B66)</f>
        <v>47398781.459999993</v>
      </c>
    </row>
    <row r="59" spans="1:6" hidden="1">
      <c r="A59" s="192">
        <v>41760</v>
      </c>
      <c r="B59" s="197">
        <f t="shared" si="4"/>
        <v>47398781.460000001</v>
      </c>
      <c r="C59" s="196">
        <f t="shared" si="5"/>
        <v>-3732987.777099329</v>
      </c>
      <c r="D59" s="196">
        <f t="shared" si="6"/>
        <v>43665793.682900675</v>
      </c>
      <c r="F59" t="s">
        <v>169</v>
      </c>
    </row>
    <row r="60" spans="1:6" hidden="1">
      <c r="A60" s="192">
        <v>41791</v>
      </c>
      <c r="B60" s="197">
        <f t="shared" si="4"/>
        <v>47398781.460000001</v>
      </c>
      <c r="C60" s="196">
        <f t="shared" si="5"/>
        <v>-3821339.0662417458</v>
      </c>
      <c r="D60" s="196">
        <f t="shared" si="6"/>
        <v>43577442.393758252</v>
      </c>
      <c r="F60">
        <f>AVERAGE(D54:D66)</f>
        <v>43577442.393758252</v>
      </c>
    </row>
    <row r="61" spans="1:6" hidden="1">
      <c r="A61" s="192">
        <v>41821</v>
      </c>
      <c r="B61" s="197">
        <f t="shared" si="4"/>
        <v>47398781.460000001</v>
      </c>
      <c r="C61" s="196">
        <f t="shared" si="5"/>
        <v>-3909690.3553841626</v>
      </c>
      <c r="D61" s="196">
        <f t="shared" si="6"/>
        <v>43489091.104615837</v>
      </c>
    </row>
    <row r="62" spans="1:6" hidden="1">
      <c r="A62" s="192">
        <v>41852</v>
      </c>
      <c r="B62" s="197">
        <f t="shared" si="4"/>
        <v>47398781.460000001</v>
      </c>
      <c r="C62" s="196">
        <f t="shared" si="5"/>
        <v>-3998041.6445265794</v>
      </c>
      <c r="D62" s="196">
        <f t="shared" si="6"/>
        <v>43400739.815473422</v>
      </c>
      <c r="F62" t="s">
        <v>170</v>
      </c>
    </row>
    <row r="63" spans="1:6" hidden="1">
      <c r="A63" s="192">
        <v>41883</v>
      </c>
      <c r="B63" s="197">
        <f t="shared" si="4"/>
        <v>47398781.460000001</v>
      </c>
      <c r="C63" s="196">
        <f t="shared" si="5"/>
        <v>-4086392.9336689962</v>
      </c>
      <c r="D63" s="196">
        <f t="shared" si="6"/>
        <v>43312388.526331007</v>
      </c>
      <c r="F63">
        <f>+-C66+C54</f>
        <v>1060215.4697090015</v>
      </c>
    </row>
    <row r="64" spans="1:6" hidden="1">
      <c r="A64" s="192">
        <v>41913</v>
      </c>
      <c r="B64" s="197">
        <f t="shared" si="4"/>
        <v>47398781.460000001</v>
      </c>
      <c r="C64" s="196">
        <f t="shared" si="5"/>
        <v>-4174744.222811413</v>
      </c>
      <c r="D64" s="196">
        <f t="shared" si="6"/>
        <v>43224037.237188585</v>
      </c>
    </row>
    <row r="65" spans="1:6" hidden="1">
      <c r="A65" s="192">
        <v>41944</v>
      </c>
      <c r="B65" s="197">
        <f t="shared" si="4"/>
        <v>47398781.460000001</v>
      </c>
      <c r="C65" s="196">
        <f t="shared" si="5"/>
        <v>-4263095.5119538298</v>
      </c>
      <c r="D65" s="196">
        <f t="shared" si="6"/>
        <v>43135685.94804617</v>
      </c>
    </row>
    <row r="66" spans="1:6" hidden="1">
      <c r="A66" s="192">
        <v>41974</v>
      </c>
      <c r="B66" s="197">
        <f t="shared" si="4"/>
        <v>47398781.460000001</v>
      </c>
      <c r="C66" s="196">
        <f>+C65-$D$3/12*B66</f>
        <v>-4351446.8010962466</v>
      </c>
      <c r="D66" s="196">
        <f>+B66+C66</f>
        <v>43047334.658903755</v>
      </c>
    </row>
    <row r="67" spans="1:6" hidden="1">
      <c r="A67" s="192">
        <v>42005</v>
      </c>
      <c r="B67" s="197">
        <f t="shared" si="4"/>
        <v>47398781.460000001</v>
      </c>
      <c r="C67" s="196">
        <f t="shared" ref="C67:C77" si="7">+C66-$D$3/12*B67</f>
        <v>-4439798.0902386634</v>
      </c>
      <c r="D67" s="196">
        <f t="shared" ref="D67:D77" si="8">+B67+C67</f>
        <v>42958983.36976134</v>
      </c>
    </row>
    <row r="68" spans="1:6" hidden="1">
      <c r="A68" s="192">
        <v>42036</v>
      </c>
      <c r="B68" s="197">
        <f t="shared" si="4"/>
        <v>47398781.460000001</v>
      </c>
      <c r="C68" s="196">
        <f t="shared" si="7"/>
        <v>-4528149.3793810802</v>
      </c>
      <c r="D68" s="196">
        <f t="shared" si="8"/>
        <v>42870632.080618918</v>
      </c>
    </row>
    <row r="69" spans="1:6" hidden="1">
      <c r="A69" s="192">
        <v>42064</v>
      </c>
      <c r="B69" s="197">
        <f t="shared" si="4"/>
        <v>47398781.460000001</v>
      </c>
      <c r="C69" s="196">
        <f t="shared" si="7"/>
        <v>-4616500.6685234969</v>
      </c>
      <c r="D69" s="196">
        <f t="shared" si="8"/>
        <v>42782280.791476503</v>
      </c>
      <c r="F69" t="s">
        <v>171</v>
      </c>
    </row>
    <row r="70" spans="1:6" hidden="1">
      <c r="A70" s="192">
        <v>42095</v>
      </c>
      <c r="B70" s="197">
        <f t="shared" si="4"/>
        <v>47398781.460000001</v>
      </c>
      <c r="C70" s="196">
        <f t="shared" si="7"/>
        <v>-4704851.9576659137</v>
      </c>
      <c r="D70" s="196">
        <f t="shared" si="8"/>
        <v>42693929.502334088</v>
      </c>
      <c r="F70">
        <f>AVERAGE(B66:B78)</f>
        <v>47398781.459999993</v>
      </c>
    </row>
    <row r="71" spans="1:6" hidden="1">
      <c r="A71" s="192">
        <v>42125</v>
      </c>
      <c r="B71" s="197">
        <f t="shared" si="4"/>
        <v>47398781.460000001</v>
      </c>
      <c r="C71" s="196">
        <f t="shared" si="7"/>
        <v>-4793203.2468083305</v>
      </c>
      <c r="D71" s="196">
        <f t="shared" si="8"/>
        <v>42605578.213191673</v>
      </c>
      <c r="F71" t="s">
        <v>172</v>
      </c>
    </row>
    <row r="72" spans="1:6" hidden="1">
      <c r="A72" s="192">
        <v>42156</v>
      </c>
      <c r="B72" s="197">
        <f t="shared" si="4"/>
        <v>47398781.460000001</v>
      </c>
      <c r="C72" s="196">
        <f t="shared" si="7"/>
        <v>-4881554.5359507473</v>
      </c>
      <c r="D72" s="196">
        <f t="shared" si="8"/>
        <v>42517226.924049251</v>
      </c>
      <c r="F72">
        <f>AVERAGE(D66:D78)</f>
        <v>42517226.924049258</v>
      </c>
    </row>
    <row r="73" spans="1:6" hidden="1">
      <c r="A73" s="192">
        <v>42186</v>
      </c>
      <c r="B73" s="197">
        <f t="shared" si="4"/>
        <v>47398781.460000001</v>
      </c>
      <c r="C73" s="196">
        <f t="shared" si="7"/>
        <v>-4969905.8250931641</v>
      </c>
      <c r="D73" s="196">
        <f t="shared" si="8"/>
        <v>42428875.634906836</v>
      </c>
    </row>
    <row r="74" spans="1:6" hidden="1">
      <c r="A74" s="192">
        <v>42217</v>
      </c>
      <c r="B74" s="197">
        <f t="shared" si="4"/>
        <v>47398781.460000001</v>
      </c>
      <c r="C74" s="196">
        <f t="shared" si="7"/>
        <v>-5058257.1142355809</v>
      </c>
      <c r="D74" s="196">
        <f t="shared" si="8"/>
        <v>42340524.345764421</v>
      </c>
      <c r="F74" t="s">
        <v>173</v>
      </c>
    </row>
    <row r="75" spans="1:6" hidden="1">
      <c r="A75" s="192">
        <v>42248</v>
      </c>
      <c r="B75" s="197">
        <f t="shared" si="4"/>
        <v>47398781.460000001</v>
      </c>
      <c r="C75" s="196">
        <f t="shared" si="7"/>
        <v>-5146608.4033779977</v>
      </c>
      <c r="D75" s="196">
        <f t="shared" si="8"/>
        <v>42252173.056622006</v>
      </c>
      <c r="F75">
        <f>+-C78+C66</f>
        <v>1060215.4697090015</v>
      </c>
    </row>
    <row r="76" spans="1:6" hidden="1">
      <c r="A76" s="192">
        <v>42278</v>
      </c>
      <c r="B76" s="197">
        <f t="shared" si="4"/>
        <v>47398781.460000001</v>
      </c>
      <c r="C76" s="196">
        <f t="shared" si="7"/>
        <v>-5234959.6925204145</v>
      </c>
      <c r="D76" s="196">
        <f t="shared" si="8"/>
        <v>42163821.767479584</v>
      </c>
    </row>
    <row r="77" spans="1:6" hidden="1">
      <c r="A77" s="192">
        <v>42309</v>
      </c>
      <c r="B77" s="197">
        <f t="shared" si="4"/>
        <v>47398781.460000001</v>
      </c>
      <c r="C77" s="196">
        <f t="shared" si="7"/>
        <v>-5323310.9816628313</v>
      </c>
      <c r="D77" s="196">
        <f t="shared" si="8"/>
        <v>42075470.478337169</v>
      </c>
    </row>
    <row r="78" spans="1:6">
      <c r="A78" s="192">
        <v>42339</v>
      </c>
      <c r="B78" s="197">
        <f t="shared" si="4"/>
        <v>47398781.460000001</v>
      </c>
      <c r="C78" s="196">
        <f>+C77-$D$3/12*B78</f>
        <v>-5411662.2708052481</v>
      </c>
      <c r="D78" s="196">
        <f>+B78+C78</f>
        <v>41987119.189194754</v>
      </c>
    </row>
    <row r="79" spans="1:6">
      <c r="A79" s="192">
        <v>42370</v>
      </c>
      <c r="B79" s="197">
        <f t="shared" si="4"/>
        <v>47398781.460000001</v>
      </c>
      <c r="C79" s="196">
        <f t="shared" ref="C79:C89" si="9">+C78-$D$3/12*B79</f>
        <v>-5500013.5599476648</v>
      </c>
      <c r="D79" s="196">
        <f t="shared" ref="D79:D89" si="10">+B79+C79</f>
        <v>41898767.900052339</v>
      </c>
    </row>
    <row r="80" spans="1:6">
      <c r="A80" s="192">
        <v>42401</v>
      </c>
      <c r="B80" s="197">
        <f t="shared" si="4"/>
        <v>47398781.460000001</v>
      </c>
      <c r="C80" s="196">
        <f t="shared" si="9"/>
        <v>-5588364.8490900816</v>
      </c>
      <c r="D80" s="196">
        <f t="shared" si="10"/>
        <v>41810416.610909916</v>
      </c>
    </row>
    <row r="81" spans="1:6">
      <c r="A81" s="192">
        <v>42430</v>
      </c>
      <c r="B81" s="197">
        <f t="shared" si="4"/>
        <v>47398781.460000001</v>
      </c>
      <c r="C81" s="196">
        <f t="shared" si="9"/>
        <v>-5676716.1382324984</v>
      </c>
      <c r="D81" s="196">
        <f t="shared" si="10"/>
        <v>41722065.321767502</v>
      </c>
      <c r="F81" t="s">
        <v>190</v>
      </c>
    </row>
    <row r="82" spans="1:6">
      <c r="A82" s="192">
        <v>42461</v>
      </c>
      <c r="B82" s="197">
        <f t="shared" si="4"/>
        <v>47398781.460000001</v>
      </c>
      <c r="C82" s="196">
        <f t="shared" si="9"/>
        <v>-5765067.4273749152</v>
      </c>
      <c r="D82" s="196">
        <f t="shared" si="10"/>
        <v>41633714.032625087</v>
      </c>
      <c r="F82">
        <f>AVERAGE(B78:B90)</f>
        <v>47398781.459999993</v>
      </c>
    </row>
    <row r="83" spans="1:6">
      <c r="A83" s="192">
        <v>42491</v>
      </c>
      <c r="B83" s="197">
        <f t="shared" si="4"/>
        <v>47398781.460000001</v>
      </c>
      <c r="C83" s="196">
        <f t="shared" si="9"/>
        <v>-5853418.716517332</v>
      </c>
      <c r="D83" s="196">
        <f t="shared" si="10"/>
        <v>41545362.743482672</v>
      </c>
      <c r="F83" t="s">
        <v>191</v>
      </c>
    </row>
    <row r="84" spans="1:6">
      <c r="A84" s="192">
        <v>42522</v>
      </c>
      <c r="B84" s="197">
        <f t="shared" si="4"/>
        <v>47398781.460000001</v>
      </c>
      <c r="C84" s="196">
        <f t="shared" si="9"/>
        <v>-5941770.0056597488</v>
      </c>
      <c r="D84" s="196">
        <f t="shared" si="10"/>
        <v>41457011.454340249</v>
      </c>
      <c r="F84">
        <f>AVERAGE(D78:D90)</f>
        <v>41457011.454340249</v>
      </c>
    </row>
    <row r="85" spans="1:6">
      <c r="A85" s="192">
        <v>42552</v>
      </c>
      <c r="B85" s="197">
        <f t="shared" si="4"/>
        <v>47398781.460000001</v>
      </c>
      <c r="C85" s="196">
        <f t="shared" si="9"/>
        <v>-6030121.2948021656</v>
      </c>
      <c r="D85" s="196">
        <f t="shared" si="10"/>
        <v>41368660.165197834</v>
      </c>
    </row>
    <row r="86" spans="1:6">
      <c r="A86" s="192">
        <v>42583</v>
      </c>
      <c r="B86" s="197">
        <f t="shared" si="4"/>
        <v>47398781.460000001</v>
      </c>
      <c r="C86" s="196">
        <f t="shared" si="9"/>
        <v>-6118472.5839445824</v>
      </c>
      <c r="D86" s="196">
        <f t="shared" si="10"/>
        <v>41280308.876055419</v>
      </c>
      <c r="F86" t="s">
        <v>192</v>
      </c>
    </row>
    <row r="87" spans="1:6">
      <c r="A87" s="192">
        <v>42614</v>
      </c>
      <c r="B87" s="197">
        <f t="shared" si="4"/>
        <v>47398781.460000001</v>
      </c>
      <c r="C87" s="196">
        <f t="shared" si="9"/>
        <v>-6206823.8730869992</v>
      </c>
      <c r="D87" s="196">
        <f t="shared" si="10"/>
        <v>41191957.586913005</v>
      </c>
      <c r="F87">
        <f>+-C90+C78</f>
        <v>1060215.4697090015</v>
      </c>
    </row>
    <row r="88" spans="1:6">
      <c r="A88" s="192">
        <v>42644</v>
      </c>
      <c r="B88" s="197">
        <f t="shared" si="4"/>
        <v>47398781.460000001</v>
      </c>
      <c r="C88" s="196">
        <f t="shared" si="9"/>
        <v>-6295175.162229416</v>
      </c>
      <c r="D88" s="196">
        <f t="shared" si="10"/>
        <v>41103606.297770582</v>
      </c>
    </row>
    <row r="89" spans="1:6">
      <c r="A89" s="192">
        <v>42675</v>
      </c>
      <c r="B89" s="197">
        <f t="shared" si="4"/>
        <v>47398781.460000001</v>
      </c>
      <c r="C89" s="196">
        <f t="shared" si="9"/>
        <v>-6383526.4513718328</v>
      </c>
      <c r="D89" s="196">
        <f t="shared" si="10"/>
        <v>41015255.008628167</v>
      </c>
    </row>
    <row r="90" spans="1:6">
      <c r="A90" s="192">
        <v>42705</v>
      </c>
      <c r="B90" s="197">
        <f t="shared" si="4"/>
        <v>47398781.460000001</v>
      </c>
      <c r="C90" s="196">
        <f>+C89-$D$3/12*B90</f>
        <v>-6471877.7405142495</v>
      </c>
      <c r="D90" s="196">
        <f>+B90+C90</f>
        <v>40926903.719485752</v>
      </c>
    </row>
    <row r="91" spans="1:6">
      <c r="A91" s="192">
        <v>42736</v>
      </c>
      <c r="B91" s="197">
        <f t="shared" si="4"/>
        <v>47398781.460000001</v>
      </c>
      <c r="C91" s="196">
        <f t="shared" ref="C91:C101" si="11">+C90-$D$3/12*B91</f>
        <v>-6560229.0296566663</v>
      </c>
      <c r="D91" s="196">
        <f t="shared" ref="D91:D101" si="12">+B91+C91</f>
        <v>40838552.430343337</v>
      </c>
    </row>
    <row r="92" spans="1:6">
      <c r="A92" s="192">
        <v>42767</v>
      </c>
      <c r="B92" s="197">
        <f t="shared" si="4"/>
        <v>47398781.460000001</v>
      </c>
      <c r="C92" s="196">
        <f t="shared" si="11"/>
        <v>-6648580.3187990831</v>
      </c>
      <c r="D92" s="196">
        <f t="shared" si="12"/>
        <v>40750201.141200915</v>
      </c>
    </row>
    <row r="93" spans="1:6">
      <c r="A93" s="192">
        <v>42795</v>
      </c>
      <c r="B93" s="197">
        <f t="shared" si="4"/>
        <v>47398781.460000001</v>
      </c>
      <c r="C93" s="196">
        <f t="shared" si="11"/>
        <v>-6736931.6079414999</v>
      </c>
      <c r="D93" s="196">
        <f t="shared" si="12"/>
        <v>40661849.8520585</v>
      </c>
      <c r="F93" t="s">
        <v>193</v>
      </c>
    </row>
    <row r="94" spans="1:6">
      <c r="A94" s="192">
        <v>42826</v>
      </c>
      <c r="B94" s="197">
        <f t="shared" si="4"/>
        <v>47398781.460000001</v>
      </c>
      <c r="C94" s="196">
        <f t="shared" si="11"/>
        <v>-6825282.8970839167</v>
      </c>
      <c r="D94" s="196">
        <f t="shared" si="12"/>
        <v>40573498.562916085</v>
      </c>
      <c r="F94">
        <f>AVERAGE(B90:B102)</f>
        <v>47398781.459999993</v>
      </c>
    </row>
    <row r="95" spans="1:6">
      <c r="A95" s="192">
        <v>42856</v>
      </c>
      <c r="B95" s="197">
        <f t="shared" si="4"/>
        <v>47398781.460000001</v>
      </c>
      <c r="C95" s="196">
        <f t="shared" si="11"/>
        <v>-6913634.1862263335</v>
      </c>
      <c r="D95" s="196">
        <f t="shared" si="12"/>
        <v>40485147.27377367</v>
      </c>
      <c r="F95" t="s">
        <v>194</v>
      </c>
    </row>
    <row r="96" spans="1:6">
      <c r="A96" s="192">
        <v>42887</v>
      </c>
      <c r="B96" s="197">
        <f t="shared" si="4"/>
        <v>47398781.460000001</v>
      </c>
      <c r="C96" s="196">
        <f t="shared" si="11"/>
        <v>-7001985.4753687503</v>
      </c>
      <c r="D96" s="196">
        <f t="shared" si="12"/>
        <v>40396795.984631248</v>
      </c>
      <c r="F96">
        <f>AVERAGE(D90:D102)</f>
        <v>40396795.984631255</v>
      </c>
    </row>
    <row r="97" spans="1:6">
      <c r="A97" s="192">
        <v>42917</v>
      </c>
      <c r="B97" s="197">
        <f t="shared" si="4"/>
        <v>47398781.460000001</v>
      </c>
      <c r="C97" s="196">
        <f t="shared" si="11"/>
        <v>-7090336.7645111671</v>
      </c>
      <c r="D97" s="196">
        <f t="shared" si="12"/>
        <v>40308444.695488833</v>
      </c>
    </row>
    <row r="98" spans="1:6">
      <c r="A98" s="192">
        <v>42948</v>
      </c>
      <c r="B98" s="197">
        <f t="shared" si="4"/>
        <v>47398781.460000001</v>
      </c>
      <c r="C98" s="196">
        <f t="shared" si="11"/>
        <v>-7178688.0536535839</v>
      </c>
      <c r="D98" s="196">
        <f t="shared" si="12"/>
        <v>40220093.406346418</v>
      </c>
      <c r="F98" t="s">
        <v>195</v>
      </c>
    </row>
    <row r="99" spans="1:6">
      <c r="A99" s="192">
        <v>42979</v>
      </c>
      <c r="B99" s="197">
        <f t="shared" si="4"/>
        <v>47398781.460000001</v>
      </c>
      <c r="C99" s="196">
        <f t="shared" si="11"/>
        <v>-7267039.3427960007</v>
      </c>
      <c r="D99" s="196">
        <f t="shared" si="12"/>
        <v>40131742.117204003</v>
      </c>
      <c r="F99">
        <f>+-C102+C90</f>
        <v>1060215.4697090015</v>
      </c>
    </row>
    <row r="100" spans="1:6">
      <c r="A100" s="192">
        <v>43009</v>
      </c>
      <c r="B100" s="197">
        <f t="shared" si="4"/>
        <v>47398781.460000001</v>
      </c>
      <c r="C100" s="196">
        <f t="shared" si="11"/>
        <v>-7355390.6319384174</v>
      </c>
      <c r="D100" s="196">
        <f t="shared" si="12"/>
        <v>40043390.828061581</v>
      </c>
    </row>
    <row r="101" spans="1:6">
      <c r="A101" s="192">
        <v>43040</v>
      </c>
      <c r="B101" s="197">
        <f t="shared" si="4"/>
        <v>47398781.460000001</v>
      </c>
      <c r="C101" s="196">
        <f t="shared" si="11"/>
        <v>-7443741.9210808342</v>
      </c>
      <c r="D101" s="196">
        <f t="shared" si="12"/>
        <v>39955039.538919166</v>
      </c>
    </row>
    <row r="102" spans="1:6">
      <c r="A102" s="192">
        <v>43070</v>
      </c>
      <c r="B102" s="197">
        <f t="shared" si="4"/>
        <v>47398781.460000001</v>
      </c>
      <c r="C102" s="196">
        <f>+C101-$D$3/12*B102</f>
        <v>-7532093.210223251</v>
      </c>
      <c r="D102" s="196">
        <f>+B102+C102</f>
        <v>39866688.249776751</v>
      </c>
    </row>
    <row r="103" spans="1:6">
      <c r="A103" s="192">
        <v>43101</v>
      </c>
      <c r="B103" s="197">
        <f t="shared" si="4"/>
        <v>47398781.460000001</v>
      </c>
      <c r="C103" s="196">
        <f t="shared" ref="C103:C113" si="13">+C102-$D$3/12*B103</f>
        <v>-7620444.4993656678</v>
      </c>
      <c r="D103" s="196">
        <f t="shared" ref="D103:D113" si="14">+B103+C103</f>
        <v>39778336.960634336</v>
      </c>
    </row>
    <row r="104" spans="1:6">
      <c r="A104" s="192">
        <v>43132</v>
      </c>
      <c r="B104" s="197">
        <f t="shared" si="4"/>
        <v>47398781.460000001</v>
      </c>
      <c r="C104" s="196">
        <f t="shared" si="13"/>
        <v>-7708795.7885080846</v>
      </c>
      <c r="D104" s="196">
        <f t="shared" si="14"/>
        <v>39689985.671491913</v>
      </c>
    </row>
    <row r="105" spans="1:6">
      <c r="A105" s="192">
        <v>43160</v>
      </c>
      <c r="B105" s="197">
        <f t="shared" si="4"/>
        <v>47398781.460000001</v>
      </c>
      <c r="C105" s="196">
        <f t="shared" si="13"/>
        <v>-7797147.0776505014</v>
      </c>
      <c r="D105" s="196">
        <f t="shared" si="14"/>
        <v>39601634.382349499</v>
      </c>
      <c r="F105" t="s">
        <v>196</v>
      </c>
    </row>
    <row r="106" spans="1:6">
      <c r="A106" s="192">
        <v>43191</v>
      </c>
      <c r="B106" s="197">
        <f t="shared" si="4"/>
        <v>47398781.460000001</v>
      </c>
      <c r="C106" s="196">
        <f t="shared" si="13"/>
        <v>-7885498.3667929182</v>
      </c>
      <c r="D106" s="196">
        <f t="shared" si="14"/>
        <v>39513283.093207084</v>
      </c>
      <c r="F106">
        <f>AVERAGE(B102:B114)</f>
        <v>47398781.459999993</v>
      </c>
    </row>
    <row r="107" spans="1:6">
      <c r="A107" s="192">
        <v>43221</v>
      </c>
      <c r="B107" s="197">
        <f t="shared" si="4"/>
        <v>47398781.460000001</v>
      </c>
      <c r="C107" s="196">
        <f t="shared" si="13"/>
        <v>-7973849.655935335</v>
      </c>
      <c r="D107" s="196">
        <f t="shared" si="14"/>
        <v>39424931.804064669</v>
      </c>
      <c r="F107" t="s">
        <v>197</v>
      </c>
    </row>
    <row r="108" spans="1:6">
      <c r="A108" s="192">
        <v>43252</v>
      </c>
      <c r="B108" s="197">
        <f t="shared" si="4"/>
        <v>47398781.460000001</v>
      </c>
      <c r="C108" s="196">
        <f t="shared" si="13"/>
        <v>-8062200.9450777518</v>
      </c>
      <c r="D108" s="196">
        <f t="shared" si="14"/>
        <v>39336580.514922246</v>
      </c>
      <c r="F108">
        <f>AVERAGE(D102:D114)</f>
        <v>39336580.514922254</v>
      </c>
    </row>
    <row r="109" spans="1:6">
      <c r="A109" s="192">
        <v>43282</v>
      </c>
      <c r="B109" s="197">
        <f t="shared" si="4"/>
        <v>47398781.460000001</v>
      </c>
      <c r="C109" s="196">
        <f t="shared" si="13"/>
        <v>-8150552.2342201686</v>
      </c>
      <c r="D109" s="196">
        <f t="shared" si="14"/>
        <v>39248229.225779831</v>
      </c>
    </row>
    <row r="110" spans="1:6">
      <c r="A110" s="192">
        <v>43313</v>
      </c>
      <c r="B110" s="197">
        <f t="shared" si="4"/>
        <v>47398781.460000001</v>
      </c>
      <c r="C110" s="196">
        <f t="shared" si="13"/>
        <v>-8238903.5233625853</v>
      </c>
      <c r="D110" s="196">
        <f t="shared" si="14"/>
        <v>39159877.936637416</v>
      </c>
      <c r="F110" t="s">
        <v>198</v>
      </c>
    </row>
    <row r="111" spans="1:6">
      <c r="A111" s="192">
        <v>43344</v>
      </c>
      <c r="B111" s="197">
        <f t="shared" si="4"/>
        <v>47398781.460000001</v>
      </c>
      <c r="C111" s="196">
        <f t="shared" si="13"/>
        <v>-8327254.8125050021</v>
      </c>
      <c r="D111" s="196">
        <f t="shared" si="14"/>
        <v>39071526.647495002</v>
      </c>
      <c r="F111">
        <f>+-C114+C102</f>
        <v>1060215.4697090006</v>
      </c>
    </row>
    <row r="112" spans="1:6">
      <c r="A112" s="192">
        <v>43374</v>
      </c>
      <c r="B112" s="197">
        <f t="shared" ref="B112:B138" si="15">+B111</f>
        <v>47398781.460000001</v>
      </c>
      <c r="C112" s="196">
        <f t="shared" si="13"/>
        <v>-8415606.101647418</v>
      </c>
      <c r="D112" s="196">
        <f t="shared" si="14"/>
        <v>38983175.358352587</v>
      </c>
    </row>
    <row r="113" spans="1:6">
      <c r="A113" s="192">
        <v>43405</v>
      </c>
      <c r="B113" s="197">
        <f t="shared" si="15"/>
        <v>47398781.460000001</v>
      </c>
      <c r="C113" s="196">
        <f t="shared" si="13"/>
        <v>-8503957.3907898348</v>
      </c>
      <c r="D113" s="196">
        <f t="shared" si="14"/>
        <v>38894824.069210164</v>
      </c>
    </row>
    <row r="114" spans="1:6">
      <c r="A114" s="192">
        <v>43435</v>
      </c>
      <c r="B114" s="197">
        <f t="shared" si="15"/>
        <v>47398781.460000001</v>
      </c>
      <c r="C114" s="196">
        <f>+C113-$D$3/12*B114</f>
        <v>-8592308.6799322516</v>
      </c>
      <c r="D114" s="196">
        <f>+B114+C114</f>
        <v>38806472.780067749</v>
      </c>
    </row>
    <row r="115" spans="1:6">
      <c r="A115" s="192">
        <v>43466</v>
      </c>
      <c r="B115" s="197">
        <f t="shared" si="15"/>
        <v>47398781.460000001</v>
      </c>
      <c r="C115" s="196">
        <f t="shared" ref="C115:C125" si="16">+C114-$D$3/12*B115</f>
        <v>-8680659.9690746684</v>
      </c>
      <c r="D115" s="196">
        <f t="shared" ref="D115:D125" si="17">+B115+C115</f>
        <v>38718121.490925334</v>
      </c>
    </row>
    <row r="116" spans="1:6">
      <c r="A116" s="192">
        <v>43497</v>
      </c>
      <c r="B116" s="197">
        <f t="shared" si="15"/>
        <v>47398781.460000001</v>
      </c>
      <c r="C116" s="196">
        <f t="shared" si="16"/>
        <v>-8769011.2582170852</v>
      </c>
      <c r="D116" s="196">
        <f t="shared" si="17"/>
        <v>38629770.201782912</v>
      </c>
    </row>
    <row r="117" spans="1:6">
      <c r="A117" s="192">
        <v>43525</v>
      </c>
      <c r="B117" s="197">
        <f t="shared" si="15"/>
        <v>47398781.460000001</v>
      </c>
      <c r="C117" s="196">
        <f t="shared" si="16"/>
        <v>-8857362.5473595019</v>
      </c>
      <c r="D117" s="196">
        <f t="shared" si="17"/>
        <v>38541418.912640497</v>
      </c>
      <c r="F117" t="s">
        <v>199</v>
      </c>
    </row>
    <row r="118" spans="1:6">
      <c r="A118" s="192">
        <v>43556</v>
      </c>
      <c r="B118" s="197">
        <f t="shared" si="15"/>
        <v>47398781.460000001</v>
      </c>
      <c r="C118" s="196">
        <f t="shared" si="16"/>
        <v>-8945713.8365019187</v>
      </c>
      <c r="D118" s="196">
        <f t="shared" si="17"/>
        <v>38453067.623498082</v>
      </c>
      <c r="F118">
        <f>AVERAGE(B114:B126)</f>
        <v>47398781.459999993</v>
      </c>
    </row>
    <row r="119" spans="1:6">
      <c r="A119" s="192">
        <v>43586</v>
      </c>
      <c r="B119" s="197">
        <f t="shared" si="15"/>
        <v>47398781.460000001</v>
      </c>
      <c r="C119" s="196">
        <f t="shared" si="16"/>
        <v>-9034065.1256443355</v>
      </c>
      <c r="D119" s="196">
        <f t="shared" si="17"/>
        <v>38364716.334355667</v>
      </c>
      <c r="F119" t="s">
        <v>200</v>
      </c>
    </row>
    <row r="120" spans="1:6">
      <c r="A120" s="192">
        <v>43617</v>
      </c>
      <c r="B120" s="197">
        <f t="shared" si="15"/>
        <v>47398781.460000001</v>
      </c>
      <c r="C120" s="196">
        <f t="shared" si="16"/>
        <v>-9122416.4147867523</v>
      </c>
      <c r="D120" s="196">
        <f t="shared" si="17"/>
        <v>38276365.045213252</v>
      </c>
      <c r="F120">
        <f>AVERAGE(D114:D126)</f>
        <v>38276365.045213252</v>
      </c>
    </row>
    <row r="121" spans="1:6">
      <c r="A121" s="192">
        <v>43647</v>
      </c>
      <c r="B121" s="197">
        <f t="shared" si="15"/>
        <v>47398781.460000001</v>
      </c>
      <c r="C121" s="196">
        <f t="shared" si="16"/>
        <v>-9210767.7039291691</v>
      </c>
      <c r="D121" s="196">
        <f t="shared" si="17"/>
        <v>38188013.75607083</v>
      </c>
    </row>
    <row r="122" spans="1:6">
      <c r="A122" s="192">
        <v>43678</v>
      </c>
      <c r="B122" s="197">
        <f t="shared" si="15"/>
        <v>47398781.460000001</v>
      </c>
      <c r="C122" s="196">
        <f t="shared" si="16"/>
        <v>-9299118.9930715859</v>
      </c>
      <c r="D122" s="196">
        <f t="shared" si="17"/>
        <v>38099662.466928415</v>
      </c>
      <c r="F122" t="s">
        <v>201</v>
      </c>
    </row>
    <row r="123" spans="1:6">
      <c r="A123" s="192">
        <v>43709</v>
      </c>
      <c r="B123" s="197">
        <f t="shared" si="15"/>
        <v>47398781.460000001</v>
      </c>
      <c r="C123" s="196">
        <f t="shared" si="16"/>
        <v>-9387470.2822140027</v>
      </c>
      <c r="D123" s="196">
        <f t="shared" si="17"/>
        <v>38011311.177786</v>
      </c>
      <c r="F123">
        <f>+-C126+C114</f>
        <v>1060215.4697090015</v>
      </c>
    </row>
    <row r="124" spans="1:6">
      <c r="A124" s="192">
        <v>43739</v>
      </c>
      <c r="B124" s="197">
        <f t="shared" si="15"/>
        <v>47398781.460000001</v>
      </c>
      <c r="C124" s="196">
        <f t="shared" si="16"/>
        <v>-9475821.5713564195</v>
      </c>
      <c r="D124" s="196">
        <f t="shared" si="17"/>
        <v>37922959.888643578</v>
      </c>
    </row>
    <row r="125" spans="1:6">
      <c r="A125" s="192">
        <v>43770</v>
      </c>
      <c r="B125" s="197">
        <f t="shared" si="15"/>
        <v>47398781.460000001</v>
      </c>
      <c r="C125" s="196">
        <f t="shared" si="16"/>
        <v>-9564172.8604988363</v>
      </c>
      <c r="D125" s="196">
        <f t="shared" si="17"/>
        <v>37834608.599501163</v>
      </c>
    </row>
    <row r="126" spans="1:6">
      <c r="A126" s="192">
        <v>43800</v>
      </c>
      <c r="B126" s="197">
        <f t="shared" si="15"/>
        <v>47398781.460000001</v>
      </c>
      <c r="C126" s="196">
        <f>+C125-$D$3/12*B126</f>
        <v>-9652524.1496412531</v>
      </c>
      <c r="D126" s="196">
        <f>+B126+C126</f>
        <v>37746257.310358748</v>
      </c>
    </row>
    <row r="127" spans="1:6">
      <c r="A127" s="192">
        <v>43831</v>
      </c>
      <c r="B127" s="197">
        <f t="shared" si="15"/>
        <v>47398781.460000001</v>
      </c>
      <c r="C127" s="196">
        <f t="shared" ref="C127:C137" si="18">+C126-$D$3/12*B127</f>
        <v>-9740875.4387836698</v>
      </c>
      <c r="D127" s="196">
        <f t="shared" ref="D127:D137" si="19">+B127+C127</f>
        <v>37657906.021216333</v>
      </c>
    </row>
    <row r="128" spans="1:6">
      <c r="A128" s="192">
        <v>43862</v>
      </c>
      <c r="B128" s="197">
        <f t="shared" si="15"/>
        <v>47398781.460000001</v>
      </c>
      <c r="C128" s="196">
        <f t="shared" si="18"/>
        <v>-9829226.7279260866</v>
      </c>
      <c r="D128" s="196">
        <f t="shared" si="19"/>
        <v>37569554.732073918</v>
      </c>
    </row>
    <row r="129" spans="1:6">
      <c r="A129" s="192">
        <v>43891</v>
      </c>
      <c r="B129" s="197">
        <f t="shared" si="15"/>
        <v>47398781.460000001</v>
      </c>
      <c r="C129" s="196">
        <f t="shared" si="18"/>
        <v>-9917578.0170685034</v>
      </c>
      <c r="D129" s="196">
        <f t="shared" si="19"/>
        <v>37481203.442931496</v>
      </c>
      <c r="F129" t="s">
        <v>202</v>
      </c>
    </row>
    <row r="130" spans="1:6">
      <c r="A130" s="192">
        <v>43922</v>
      </c>
      <c r="B130" s="197">
        <f t="shared" si="15"/>
        <v>47398781.460000001</v>
      </c>
      <c r="C130" s="196">
        <f t="shared" si="18"/>
        <v>-10005929.30621092</v>
      </c>
      <c r="D130" s="196">
        <f t="shared" si="19"/>
        <v>37392852.153789081</v>
      </c>
      <c r="F130">
        <f>AVERAGE(B126:B138)</f>
        <v>47398781.459999993</v>
      </c>
    </row>
    <row r="131" spans="1:6">
      <c r="A131" s="192">
        <v>43952</v>
      </c>
      <c r="B131" s="197">
        <f t="shared" si="15"/>
        <v>47398781.460000001</v>
      </c>
      <c r="C131" s="196">
        <f t="shared" si="18"/>
        <v>-10094280.595353337</v>
      </c>
      <c r="D131" s="196">
        <f t="shared" si="19"/>
        <v>37304500.864646666</v>
      </c>
      <c r="F131" t="s">
        <v>203</v>
      </c>
    </row>
    <row r="132" spans="1:6">
      <c r="A132" s="192">
        <v>43983</v>
      </c>
      <c r="B132" s="197">
        <f t="shared" si="15"/>
        <v>47398781.460000001</v>
      </c>
      <c r="C132" s="196">
        <f t="shared" si="18"/>
        <v>-10182631.884495754</v>
      </c>
      <c r="D132" s="196">
        <f t="shared" si="19"/>
        <v>37216149.575504243</v>
      </c>
      <c r="F132">
        <f>AVERAGE(D126:D138)</f>
        <v>37216149.575504251</v>
      </c>
    </row>
    <row r="133" spans="1:6">
      <c r="A133" s="192">
        <v>44013</v>
      </c>
      <c r="B133" s="197">
        <f t="shared" si="15"/>
        <v>47398781.460000001</v>
      </c>
      <c r="C133" s="196">
        <f t="shared" si="18"/>
        <v>-10270983.173638171</v>
      </c>
      <c r="D133" s="196">
        <f t="shared" si="19"/>
        <v>37127798.286361828</v>
      </c>
    </row>
    <row r="134" spans="1:6">
      <c r="A134" s="192">
        <v>44044</v>
      </c>
      <c r="B134" s="197">
        <f t="shared" si="15"/>
        <v>47398781.460000001</v>
      </c>
      <c r="C134" s="196">
        <f t="shared" si="18"/>
        <v>-10359334.462780587</v>
      </c>
      <c r="D134" s="196">
        <f t="shared" si="19"/>
        <v>37039446.997219414</v>
      </c>
      <c r="F134" t="s">
        <v>204</v>
      </c>
    </row>
    <row r="135" spans="1:6">
      <c r="A135" s="192">
        <v>44075</v>
      </c>
      <c r="B135" s="197">
        <f t="shared" si="15"/>
        <v>47398781.460000001</v>
      </c>
      <c r="C135" s="196">
        <f t="shared" si="18"/>
        <v>-10447685.751923004</v>
      </c>
      <c r="D135" s="196">
        <f t="shared" si="19"/>
        <v>36951095.708076999</v>
      </c>
      <c r="F135">
        <f>+-C138+C126</f>
        <v>1060215.4697090015</v>
      </c>
    </row>
    <row r="136" spans="1:6">
      <c r="A136" s="192">
        <v>44105</v>
      </c>
      <c r="B136" s="197">
        <f t="shared" si="15"/>
        <v>47398781.460000001</v>
      </c>
      <c r="C136" s="196">
        <f t="shared" si="18"/>
        <v>-10536037.041065421</v>
      </c>
      <c r="D136" s="196">
        <f t="shared" si="19"/>
        <v>36862744.418934584</v>
      </c>
    </row>
    <row r="137" spans="1:6">
      <c r="A137" s="192">
        <v>44136</v>
      </c>
      <c r="B137" s="197">
        <f t="shared" si="15"/>
        <v>47398781.460000001</v>
      </c>
      <c r="C137" s="196">
        <f t="shared" si="18"/>
        <v>-10624388.330207838</v>
      </c>
      <c r="D137" s="196">
        <f t="shared" si="19"/>
        <v>36774393.129792161</v>
      </c>
    </row>
    <row r="138" spans="1:6">
      <c r="A138" s="192">
        <v>44166</v>
      </c>
      <c r="B138" s="197">
        <f t="shared" si="15"/>
        <v>47398781.460000001</v>
      </c>
      <c r="C138" s="196">
        <f>+C137-$D$3/12*B138</f>
        <v>-10712739.619350255</v>
      </c>
      <c r="D138" s="196">
        <f>+B138+C138</f>
        <v>36686041.840649746</v>
      </c>
    </row>
  </sheetData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159</v>
      </c>
      <c r="C3" s="189" t="s">
        <v>148</v>
      </c>
      <c r="D3" s="190">
        <v>1.8353605327597031E-2</v>
      </c>
    </row>
    <row r="4" spans="1:4">
      <c r="A4" t="s">
        <v>162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7">
        <v>0</v>
      </c>
      <c r="C6" s="197">
        <v>0</v>
      </c>
      <c r="D6" s="197">
        <v>0</v>
      </c>
    </row>
    <row r="7" spans="1:4">
      <c r="A7" s="192">
        <v>40179</v>
      </c>
      <c r="B7" s="197">
        <v>108943.51</v>
      </c>
      <c r="C7" s="198">
        <f>-B7*$D$3/24</f>
        <v>-83.312757730963355</v>
      </c>
      <c r="D7" s="197">
        <f>+B7+C7</f>
        <v>108860.19724226903</v>
      </c>
    </row>
    <row r="8" spans="1:4" hidden="1">
      <c r="A8" s="192">
        <v>40210</v>
      </c>
      <c r="B8" s="197">
        <v>108943.51</v>
      </c>
      <c r="C8" s="198">
        <f>+C7-B8*$D$3/12</f>
        <v>-249.93827319289005</v>
      </c>
      <c r="D8" s="197">
        <f t="shared" ref="D8:D30" si="0">+B8+C8</f>
        <v>108693.5717268071</v>
      </c>
    </row>
    <row r="9" spans="1:4" hidden="1">
      <c r="A9" s="192">
        <v>40238</v>
      </c>
      <c r="B9" s="197">
        <v>108943.51</v>
      </c>
      <c r="C9" s="197">
        <f t="shared" ref="C9:C15" si="1">+C8-B9*$D$3/12</f>
        <v>-416.56378865481679</v>
      </c>
      <c r="D9" s="197">
        <f t="shared" si="0"/>
        <v>108526.94621134517</v>
      </c>
    </row>
    <row r="10" spans="1:4" hidden="1">
      <c r="A10" s="192">
        <v>40269</v>
      </c>
      <c r="B10" s="197">
        <v>108943.51</v>
      </c>
      <c r="C10" s="197">
        <f t="shared" si="1"/>
        <v>-583.18930411674353</v>
      </c>
      <c r="D10" s="197">
        <f t="shared" si="0"/>
        <v>108360.32069588325</v>
      </c>
    </row>
    <row r="11" spans="1:4" hidden="1">
      <c r="A11" s="192">
        <v>40299</v>
      </c>
      <c r="B11" s="197">
        <v>108943.51</v>
      </c>
      <c r="C11" s="197">
        <f t="shared" si="1"/>
        <v>-749.81481957867027</v>
      </c>
      <c r="D11" s="197">
        <f t="shared" si="0"/>
        <v>108193.69518042133</v>
      </c>
    </row>
    <row r="12" spans="1:4" hidden="1">
      <c r="A12" s="192">
        <v>40330</v>
      </c>
      <c r="B12" s="197">
        <v>108943.51</v>
      </c>
      <c r="C12" s="197">
        <f t="shared" si="1"/>
        <v>-916.44033504059701</v>
      </c>
      <c r="D12" s="197">
        <f t="shared" si="0"/>
        <v>108027.0696649594</v>
      </c>
    </row>
    <row r="13" spans="1:4" hidden="1">
      <c r="A13" s="192">
        <v>40360</v>
      </c>
      <c r="B13" s="197">
        <v>108943.51</v>
      </c>
      <c r="C13" s="197">
        <f>+C12-B13*$D$3/12</f>
        <v>-1083.0658505025237</v>
      </c>
      <c r="D13" s="197">
        <f t="shared" si="0"/>
        <v>107860.44414949747</v>
      </c>
    </row>
    <row r="14" spans="1:4" hidden="1">
      <c r="A14" s="192">
        <v>40391</v>
      </c>
      <c r="B14" s="197">
        <v>108943.51</v>
      </c>
      <c r="C14" s="197">
        <f t="shared" si="1"/>
        <v>-1249.6913659644504</v>
      </c>
      <c r="D14" s="197">
        <f t="shared" si="0"/>
        <v>107693.81863403555</v>
      </c>
    </row>
    <row r="15" spans="1:4" hidden="1">
      <c r="A15" s="192">
        <v>40422</v>
      </c>
      <c r="B15" s="197">
        <v>174222.82</v>
      </c>
      <c r="C15" s="197">
        <f t="shared" si="1"/>
        <v>-1516.1594390761986</v>
      </c>
      <c r="D15" s="197">
        <f t="shared" si="0"/>
        <v>172706.6605609238</v>
      </c>
    </row>
    <row r="16" spans="1:4" hidden="1">
      <c r="A16" s="192">
        <v>40452</v>
      </c>
      <c r="B16" s="197">
        <v>207148.88</v>
      </c>
      <c r="C16" s="197">
        <f>+C15-B16*$D$3/12</f>
        <v>-1832.9868380406785</v>
      </c>
      <c r="D16" s="197">
        <f t="shared" si="0"/>
        <v>205315.89316195933</v>
      </c>
    </row>
    <row r="17" spans="1:6" hidden="1">
      <c r="A17" s="192">
        <v>40483</v>
      </c>
      <c r="B17" s="197">
        <v>5740287.0399999991</v>
      </c>
      <c r="C17" s="197">
        <f>+C16-B17*D3/24</f>
        <v>-6222.7769546773534</v>
      </c>
      <c r="D17" s="197">
        <f t="shared" si="0"/>
        <v>5734064.2630453221</v>
      </c>
    </row>
    <row r="18" spans="1:6" hidden="1">
      <c r="A18" s="192">
        <v>40513</v>
      </c>
      <c r="B18" s="197">
        <v>5762573.9799999986</v>
      </c>
      <c r="C18" s="197">
        <f>+C17-B18*$D$3/12</f>
        <v>-15036.444329677353</v>
      </c>
      <c r="D18" s="197">
        <f t="shared" si="0"/>
        <v>5747537.5356703214</v>
      </c>
    </row>
    <row r="19" spans="1:6" hidden="1">
      <c r="A19" s="192">
        <v>40544</v>
      </c>
      <c r="B19" s="197">
        <v>5787686.1199999992</v>
      </c>
      <c r="C19" s="197">
        <f t="shared" ref="C19:C30" si="2">+C18-B19*$D$3/12</f>
        <v>-23888.519896884965</v>
      </c>
      <c r="D19" s="197">
        <f t="shared" si="0"/>
        <v>5763797.6001031138</v>
      </c>
    </row>
    <row r="20" spans="1:6" hidden="1">
      <c r="A20" s="192">
        <v>40575</v>
      </c>
      <c r="B20" s="197">
        <v>5789367.6799999997</v>
      </c>
      <c r="C20" s="197">
        <f t="shared" si="2"/>
        <v>-32743.167354807138</v>
      </c>
      <c r="D20" s="197">
        <f t="shared" si="0"/>
        <v>5756624.5126451924</v>
      </c>
    </row>
    <row r="21" spans="1:6" hidden="1">
      <c r="A21" s="192">
        <v>40603</v>
      </c>
      <c r="B21" s="197">
        <v>5789751.46</v>
      </c>
      <c r="C21" s="197">
        <f t="shared" si="2"/>
        <v>-41598.401791617027</v>
      </c>
      <c r="D21" s="197">
        <f t="shared" si="0"/>
        <v>5748153.0582083827</v>
      </c>
      <c r="F21" t="s">
        <v>152</v>
      </c>
    </row>
    <row r="22" spans="1:6" hidden="1">
      <c r="A22" s="192">
        <v>40634</v>
      </c>
      <c r="B22" s="197">
        <v>5789751.46</v>
      </c>
      <c r="C22" s="197">
        <f t="shared" si="2"/>
        <v>-50453.63622842692</v>
      </c>
      <c r="D22" s="197">
        <f t="shared" si="0"/>
        <v>5739297.8237715727</v>
      </c>
      <c r="F22">
        <f>AVERAGE(B18:B30)</f>
        <v>5792526.7123076916</v>
      </c>
    </row>
    <row r="23" spans="1:6" hidden="1">
      <c r="A23" s="192">
        <v>40664</v>
      </c>
      <c r="B23" s="197">
        <v>5797964.5700000003</v>
      </c>
      <c r="C23" s="197">
        <f t="shared" si="2"/>
        <v>-59321.432346857822</v>
      </c>
      <c r="D23" s="197">
        <f t="shared" si="0"/>
        <v>5738643.1376531422</v>
      </c>
      <c r="F23" t="s">
        <v>153</v>
      </c>
    </row>
    <row r="24" spans="1:6" hidden="1">
      <c r="A24" s="192">
        <v>40695</v>
      </c>
      <c r="B24" s="197">
        <f t="shared" ref="B24:B87" si="3">+B23</f>
        <v>5797964.5700000003</v>
      </c>
      <c r="C24" s="197">
        <f t="shared" si="2"/>
        <v>-68189.228465288732</v>
      </c>
      <c r="D24" s="197">
        <f t="shared" si="0"/>
        <v>5729775.3415347114</v>
      </c>
      <c r="F24">
        <f>AVERAGE(D18:D30)</f>
        <v>5724327.4877159735</v>
      </c>
    </row>
    <row r="25" spans="1:6" hidden="1">
      <c r="A25" s="192">
        <v>40725</v>
      </c>
      <c r="B25" s="197">
        <f t="shared" si="3"/>
        <v>5797964.5700000003</v>
      </c>
      <c r="C25" s="197">
        <f t="shared" si="2"/>
        <v>-77057.024583719642</v>
      </c>
      <c r="D25" s="197">
        <f t="shared" si="0"/>
        <v>5720907.5454162806</v>
      </c>
    </row>
    <row r="26" spans="1:6" hidden="1">
      <c r="A26" s="192">
        <v>40756</v>
      </c>
      <c r="B26" s="197">
        <f t="shared" si="3"/>
        <v>5797964.5700000003</v>
      </c>
      <c r="C26" s="197">
        <f t="shared" si="2"/>
        <v>-85924.820702150551</v>
      </c>
      <c r="D26" s="197">
        <f t="shared" si="0"/>
        <v>5712039.7492978498</v>
      </c>
      <c r="F26" t="s">
        <v>154</v>
      </c>
    </row>
    <row r="27" spans="1:6" hidden="1">
      <c r="A27" s="192">
        <v>40787</v>
      </c>
      <c r="B27" s="197">
        <f t="shared" si="3"/>
        <v>5797964.5700000003</v>
      </c>
      <c r="C27" s="197">
        <f t="shared" si="2"/>
        <v>-94792.616820581461</v>
      </c>
      <c r="D27" s="197">
        <f t="shared" si="0"/>
        <v>5703171.953179419</v>
      </c>
      <c r="F27">
        <f>+-C30+C18</f>
        <v>106359.56084619684</v>
      </c>
    </row>
    <row r="28" spans="1:6" hidden="1">
      <c r="A28" s="192">
        <v>40817</v>
      </c>
      <c r="B28" s="197">
        <f t="shared" si="3"/>
        <v>5797964.5700000003</v>
      </c>
      <c r="C28" s="197">
        <f t="shared" si="2"/>
        <v>-103660.41293901237</v>
      </c>
      <c r="D28" s="197">
        <f t="shared" si="0"/>
        <v>5694304.1570609882</v>
      </c>
    </row>
    <row r="29" spans="1:6" hidden="1">
      <c r="A29" s="192">
        <v>40848</v>
      </c>
      <c r="B29" s="197">
        <f t="shared" si="3"/>
        <v>5797964.5700000003</v>
      </c>
      <c r="C29" s="197">
        <f t="shared" si="2"/>
        <v>-112528.20905744328</v>
      </c>
      <c r="D29" s="197">
        <f t="shared" si="0"/>
        <v>5685436.3609425575</v>
      </c>
    </row>
    <row r="30" spans="1:6" hidden="1">
      <c r="A30" s="192">
        <v>40878</v>
      </c>
      <c r="B30" s="197">
        <f t="shared" si="3"/>
        <v>5797964.5700000003</v>
      </c>
      <c r="C30" s="197">
        <f t="shared" si="2"/>
        <v>-121396.00517587419</v>
      </c>
      <c r="D30" s="197">
        <f t="shared" si="0"/>
        <v>5676568.5648241257</v>
      </c>
    </row>
    <row r="31" spans="1:6" hidden="1">
      <c r="A31" s="192">
        <v>40909</v>
      </c>
      <c r="B31" s="197">
        <f t="shared" si="3"/>
        <v>5797964.5700000003</v>
      </c>
      <c r="C31" s="197">
        <f t="shared" ref="C31:C42" si="4">+C30-B31*$D$3/12</f>
        <v>-130263.8012943051</v>
      </c>
      <c r="D31" s="197">
        <f t="shared" ref="D31:D42" si="5">+B31+C31</f>
        <v>5667700.7687056949</v>
      </c>
    </row>
    <row r="32" spans="1:6" hidden="1">
      <c r="A32" s="192">
        <v>40940</v>
      </c>
      <c r="B32" s="197">
        <f t="shared" si="3"/>
        <v>5797964.5700000003</v>
      </c>
      <c r="C32" s="197">
        <f t="shared" si="4"/>
        <v>-139131.59741273601</v>
      </c>
      <c r="D32" s="197">
        <f t="shared" si="5"/>
        <v>5658832.9725872641</v>
      </c>
    </row>
    <row r="33" spans="1:6" hidden="1">
      <c r="A33" s="192">
        <v>40969</v>
      </c>
      <c r="B33" s="197">
        <f t="shared" si="3"/>
        <v>5797964.5700000003</v>
      </c>
      <c r="C33" s="197">
        <f t="shared" si="4"/>
        <v>-147999.39353116692</v>
      </c>
      <c r="D33" s="197">
        <f t="shared" si="5"/>
        <v>5649965.1764688333</v>
      </c>
      <c r="F33" t="s">
        <v>155</v>
      </c>
    </row>
    <row r="34" spans="1:6" hidden="1">
      <c r="A34" s="192">
        <v>41000</v>
      </c>
      <c r="B34" s="197">
        <f t="shared" si="3"/>
        <v>5797964.5700000003</v>
      </c>
      <c r="C34" s="197">
        <f t="shared" si="4"/>
        <v>-156867.18964959783</v>
      </c>
      <c r="D34" s="197">
        <f t="shared" si="5"/>
        <v>5641097.3803504026</v>
      </c>
      <c r="F34">
        <f>AVERAGE(B30:B42)</f>
        <v>5797974.6207692316</v>
      </c>
    </row>
    <row r="35" spans="1:6" hidden="1">
      <c r="A35" s="192">
        <v>41030</v>
      </c>
      <c r="B35" s="197">
        <f t="shared" si="3"/>
        <v>5797964.5700000003</v>
      </c>
      <c r="C35" s="197">
        <f t="shared" si="4"/>
        <v>-165734.98576802874</v>
      </c>
      <c r="D35" s="197">
        <f t="shared" si="5"/>
        <v>5632229.5842319718</v>
      </c>
      <c r="F35" t="s">
        <v>156</v>
      </c>
    </row>
    <row r="36" spans="1:6" hidden="1">
      <c r="A36" s="192">
        <v>41061</v>
      </c>
      <c r="B36" s="197">
        <f t="shared" si="3"/>
        <v>5797964.5700000003</v>
      </c>
      <c r="C36" s="197">
        <f t="shared" si="4"/>
        <v>-174602.78188645965</v>
      </c>
      <c r="D36" s="197">
        <f t="shared" si="5"/>
        <v>5623361.788113541</v>
      </c>
      <c r="F36">
        <f>AVERAGE(D30:D42)</f>
        <v>5623371.8235104512</v>
      </c>
    </row>
    <row r="37" spans="1:6" hidden="1">
      <c r="A37" s="192">
        <v>41091</v>
      </c>
      <c r="B37" s="197">
        <f t="shared" si="3"/>
        <v>5797964.5700000003</v>
      </c>
      <c r="C37" s="197">
        <f t="shared" si="4"/>
        <v>-183470.57800489056</v>
      </c>
      <c r="D37" s="197">
        <f t="shared" si="5"/>
        <v>5614493.9919951102</v>
      </c>
    </row>
    <row r="38" spans="1:6" hidden="1">
      <c r="A38" s="192">
        <v>41122</v>
      </c>
      <c r="B38" s="197">
        <f t="shared" si="3"/>
        <v>5797964.5700000003</v>
      </c>
      <c r="C38" s="197">
        <f t="shared" si="4"/>
        <v>-192338.37412332147</v>
      </c>
      <c r="D38" s="197">
        <f t="shared" si="5"/>
        <v>5605626.1958766785</v>
      </c>
      <c r="F38" t="s">
        <v>157</v>
      </c>
    </row>
    <row r="39" spans="1:6" hidden="1">
      <c r="A39" s="192">
        <v>41153</v>
      </c>
      <c r="B39" s="197">
        <f t="shared" si="3"/>
        <v>5797964.5700000003</v>
      </c>
      <c r="C39" s="197">
        <f t="shared" si="4"/>
        <v>-201206.17024175238</v>
      </c>
      <c r="D39" s="197">
        <f t="shared" si="5"/>
        <v>5596758.3997582477</v>
      </c>
      <c r="F39">
        <f>+-C42+C30</f>
        <v>106413.75326134358</v>
      </c>
    </row>
    <row r="40" spans="1:6" hidden="1">
      <c r="A40" s="192">
        <v>41183</v>
      </c>
      <c r="B40" s="197">
        <f t="shared" si="3"/>
        <v>5797964.5700000003</v>
      </c>
      <c r="C40" s="197">
        <f t="shared" si="4"/>
        <v>-210073.96636018329</v>
      </c>
      <c r="D40" s="197">
        <f t="shared" si="5"/>
        <v>5587890.6036398169</v>
      </c>
    </row>
    <row r="41" spans="1:6" hidden="1">
      <c r="A41" s="192">
        <v>41214</v>
      </c>
      <c r="B41" s="197">
        <f t="shared" si="3"/>
        <v>5797964.5700000003</v>
      </c>
      <c r="C41" s="197">
        <f t="shared" si="4"/>
        <v>-218941.7624786142</v>
      </c>
      <c r="D41" s="197">
        <f t="shared" si="5"/>
        <v>5579022.8075213861</v>
      </c>
    </row>
    <row r="42" spans="1:6" hidden="1">
      <c r="A42" s="192">
        <v>41244</v>
      </c>
      <c r="B42" s="197">
        <v>5798095.2300000004</v>
      </c>
      <c r="C42" s="197">
        <f t="shared" si="4"/>
        <v>-227809.75843721777</v>
      </c>
      <c r="D42" s="197">
        <f t="shared" si="5"/>
        <v>5570285.4715627823</v>
      </c>
    </row>
    <row r="43" spans="1:6" hidden="1">
      <c r="A43" s="192">
        <v>41275</v>
      </c>
      <c r="B43" s="197">
        <f t="shared" si="3"/>
        <v>5798095.2300000004</v>
      </c>
      <c r="C43" s="197">
        <f t="shared" ref="C43:C54" si="6">+C42-B43*$D$3/12</f>
        <v>-236677.75439582134</v>
      </c>
      <c r="D43" s="197">
        <f t="shared" ref="D43:D54" si="7">+B43+C43</f>
        <v>5561417.4756041793</v>
      </c>
    </row>
    <row r="44" spans="1:6" hidden="1">
      <c r="A44" s="192">
        <v>41306</v>
      </c>
      <c r="B44" s="197">
        <f t="shared" si="3"/>
        <v>5798095.2300000004</v>
      </c>
      <c r="C44" s="197">
        <f t="shared" si="6"/>
        <v>-245545.7503544249</v>
      </c>
      <c r="D44" s="197">
        <f t="shared" si="7"/>
        <v>5552549.4796455754</v>
      </c>
    </row>
    <row r="45" spans="1:6" hidden="1">
      <c r="A45" s="192">
        <v>41334</v>
      </c>
      <c r="B45" s="197">
        <f t="shared" si="3"/>
        <v>5798095.2300000004</v>
      </c>
      <c r="C45" s="197">
        <f t="shared" si="6"/>
        <v>-254413.74631302847</v>
      </c>
      <c r="D45" s="197">
        <f t="shared" si="7"/>
        <v>5543681.4836869724</v>
      </c>
      <c r="F45" t="s">
        <v>163</v>
      </c>
    </row>
    <row r="46" spans="1:6" hidden="1">
      <c r="A46" s="192">
        <v>41365</v>
      </c>
      <c r="B46" s="197">
        <f t="shared" si="3"/>
        <v>5798095.2300000004</v>
      </c>
      <c r="C46" s="197">
        <f t="shared" si="6"/>
        <v>-263281.74227163207</v>
      </c>
      <c r="D46" s="197">
        <f t="shared" si="7"/>
        <v>5534813.4877283685</v>
      </c>
      <c r="F46">
        <f>AVERAGE(B42:B54)</f>
        <v>5798095.2300000023</v>
      </c>
    </row>
    <row r="47" spans="1:6" hidden="1">
      <c r="A47" s="192">
        <v>41395</v>
      </c>
      <c r="B47" s="197">
        <f t="shared" si="3"/>
        <v>5798095.2300000004</v>
      </c>
      <c r="C47" s="197">
        <f t="shared" si="6"/>
        <v>-272149.73823023564</v>
      </c>
      <c r="D47" s="197">
        <f t="shared" si="7"/>
        <v>5525945.4917697646</v>
      </c>
      <c r="F47" t="s">
        <v>164</v>
      </c>
    </row>
    <row r="48" spans="1:6" hidden="1">
      <c r="A48" s="192">
        <v>41426</v>
      </c>
      <c r="B48" s="197">
        <f t="shared" si="3"/>
        <v>5798095.2300000004</v>
      </c>
      <c r="C48" s="197">
        <f t="shared" si="6"/>
        <v>-281017.73418883921</v>
      </c>
      <c r="D48" s="197">
        <f t="shared" si="7"/>
        <v>5517077.4958111616</v>
      </c>
      <c r="F48">
        <f>AVERAGE(D42:D54)</f>
        <v>5517077.4958111625</v>
      </c>
    </row>
    <row r="49" spans="1:6" hidden="1">
      <c r="A49" s="192">
        <v>41456</v>
      </c>
      <c r="B49" s="197">
        <f t="shared" si="3"/>
        <v>5798095.2300000004</v>
      </c>
      <c r="C49" s="197">
        <f t="shared" si="6"/>
        <v>-289885.73014744278</v>
      </c>
      <c r="D49" s="197">
        <f t="shared" si="7"/>
        <v>5508209.4998525577</v>
      </c>
    </row>
    <row r="50" spans="1:6" hidden="1">
      <c r="A50" s="192">
        <v>41487</v>
      </c>
      <c r="B50" s="197">
        <f t="shared" si="3"/>
        <v>5798095.2300000004</v>
      </c>
      <c r="C50" s="197">
        <f t="shared" si="6"/>
        <v>-298753.72610604635</v>
      </c>
      <c r="D50" s="197">
        <f t="shared" si="7"/>
        <v>5499341.5038939537</v>
      </c>
      <c r="F50" t="s">
        <v>165</v>
      </c>
    </row>
    <row r="51" spans="1:6" hidden="1">
      <c r="A51" s="192">
        <v>41518</v>
      </c>
      <c r="B51" s="197">
        <f t="shared" si="3"/>
        <v>5798095.2300000004</v>
      </c>
      <c r="C51" s="197">
        <f t="shared" si="6"/>
        <v>-307621.72206464992</v>
      </c>
      <c r="D51" s="197">
        <f t="shared" si="7"/>
        <v>5490473.5079353508</v>
      </c>
      <c r="F51">
        <f>+-C54+C42</f>
        <v>106415.95150324286</v>
      </c>
    </row>
    <row r="52" spans="1:6" hidden="1">
      <c r="A52" s="192">
        <v>41548</v>
      </c>
      <c r="B52" s="197">
        <f t="shared" si="3"/>
        <v>5798095.2300000004</v>
      </c>
      <c r="C52" s="197">
        <f t="shared" si="6"/>
        <v>-316489.71802325349</v>
      </c>
      <c r="D52" s="197">
        <f t="shared" si="7"/>
        <v>5481605.5119767468</v>
      </c>
    </row>
    <row r="53" spans="1:6" hidden="1">
      <c r="A53" s="192">
        <v>41579</v>
      </c>
      <c r="B53" s="197">
        <f t="shared" si="3"/>
        <v>5798095.2300000004</v>
      </c>
      <c r="C53" s="197">
        <f t="shared" si="6"/>
        <v>-325357.71398185706</v>
      </c>
      <c r="D53" s="197">
        <f t="shared" si="7"/>
        <v>5472737.5160181429</v>
      </c>
    </row>
    <row r="54" spans="1:6" hidden="1">
      <c r="A54" s="192">
        <v>41609</v>
      </c>
      <c r="B54" s="197">
        <f t="shared" si="3"/>
        <v>5798095.2300000004</v>
      </c>
      <c r="C54" s="221">
        <f t="shared" si="6"/>
        <v>-334225.70994046063</v>
      </c>
      <c r="D54" s="197">
        <f t="shared" si="7"/>
        <v>5463869.5200595399</v>
      </c>
    </row>
    <row r="55" spans="1:6" hidden="1">
      <c r="A55" s="192">
        <v>41640</v>
      </c>
      <c r="B55" s="197">
        <f t="shared" si="3"/>
        <v>5798095.2300000004</v>
      </c>
      <c r="C55" s="197">
        <f t="shared" ref="C55:C118" si="8">+C54-B55*$D$3/12</f>
        <v>-343093.7058990642</v>
      </c>
      <c r="D55" s="197">
        <f t="shared" ref="D55:D118" si="9">+B55+C55</f>
        <v>5455001.524100936</v>
      </c>
    </row>
    <row r="56" spans="1:6" hidden="1">
      <c r="A56" s="192">
        <v>41671</v>
      </c>
      <c r="B56" s="197">
        <f t="shared" si="3"/>
        <v>5798095.2300000004</v>
      </c>
      <c r="C56" s="197">
        <f t="shared" si="8"/>
        <v>-351961.70185766777</v>
      </c>
      <c r="D56" s="197">
        <f t="shared" si="9"/>
        <v>5446133.528142333</v>
      </c>
    </row>
    <row r="57" spans="1:6" hidden="1">
      <c r="A57" s="192">
        <v>41699</v>
      </c>
      <c r="B57" s="197">
        <f t="shared" si="3"/>
        <v>5798095.2300000004</v>
      </c>
      <c r="C57" s="197">
        <f t="shared" si="8"/>
        <v>-360829.69781627133</v>
      </c>
      <c r="D57" s="197">
        <f t="shared" si="9"/>
        <v>5437265.5321837291</v>
      </c>
      <c r="F57" t="s">
        <v>168</v>
      </c>
    </row>
    <row r="58" spans="1:6" hidden="1">
      <c r="A58" s="192">
        <v>41730</v>
      </c>
      <c r="B58" s="197">
        <f t="shared" si="3"/>
        <v>5798095.2300000004</v>
      </c>
      <c r="C58" s="197">
        <f t="shared" si="8"/>
        <v>-369697.6937748749</v>
      </c>
      <c r="D58" s="197">
        <f t="shared" si="9"/>
        <v>5428397.5362251252</v>
      </c>
      <c r="F58">
        <f>AVERAGE(B54:B66)</f>
        <v>5798095.2300000023</v>
      </c>
    </row>
    <row r="59" spans="1:6" hidden="1">
      <c r="A59" s="192">
        <v>41760</v>
      </c>
      <c r="B59" s="197">
        <f t="shared" si="3"/>
        <v>5798095.2300000004</v>
      </c>
      <c r="C59" s="197">
        <f t="shared" si="8"/>
        <v>-378565.68973347847</v>
      </c>
      <c r="D59" s="197">
        <f t="shared" si="9"/>
        <v>5419529.5402665222</v>
      </c>
      <c r="F59" t="s">
        <v>169</v>
      </c>
    </row>
    <row r="60" spans="1:6" hidden="1">
      <c r="A60" s="192">
        <v>41791</v>
      </c>
      <c r="B60" s="197">
        <f t="shared" si="3"/>
        <v>5798095.2300000004</v>
      </c>
      <c r="C60" s="197">
        <f t="shared" si="8"/>
        <v>-387433.68569208204</v>
      </c>
      <c r="D60" s="197">
        <f t="shared" si="9"/>
        <v>5410661.5443079183</v>
      </c>
      <c r="F60">
        <f>AVERAGE(D54:D66)</f>
        <v>5410661.5443079174</v>
      </c>
    </row>
    <row r="61" spans="1:6" hidden="1">
      <c r="A61" s="192">
        <v>41821</v>
      </c>
      <c r="B61" s="197">
        <f t="shared" si="3"/>
        <v>5798095.2300000004</v>
      </c>
      <c r="C61" s="197">
        <f t="shared" si="8"/>
        <v>-396301.68165068561</v>
      </c>
      <c r="D61" s="197">
        <f t="shared" si="9"/>
        <v>5401793.5483493153</v>
      </c>
    </row>
    <row r="62" spans="1:6" hidden="1">
      <c r="A62" s="192">
        <v>41852</v>
      </c>
      <c r="B62" s="197">
        <f t="shared" si="3"/>
        <v>5798095.2300000004</v>
      </c>
      <c r="C62" s="197">
        <f t="shared" si="8"/>
        <v>-405169.67760928918</v>
      </c>
      <c r="D62" s="197">
        <f t="shared" si="9"/>
        <v>5392925.5523907114</v>
      </c>
      <c r="F62" t="s">
        <v>170</v>
      </c>
    </row>
    <row r="63" spans="1:6" hidden="1">
      <c r="A63" s="192">
        <v>41883</v>
      </c>
      <c r="B63" s="197">
        <f t="shared" si="3"/>
        <v>5798095.2300000004</v>
      </c>
      <c r="C63" s="197">
        <f t="shared" si="8"/>
        <v>-414037.67356789275</v>
      </c>
      <c r="D63" s="197">
        <f t="shared" si="9"/>
        <v>5384057.5564321075</v>
      </c>
      <c r="F63">
        <f>+-C66+C54</f>
        <v>106415.95150324283</v>
      </c>
    </row>
    <row r="64" spans="1:6" hidden="1">
      <c r="A64" s="192">
        <v>41913</v>
      </c>
      <c r="B64" s="197">
        <f t="shared" si="3"/>
        <v>5798095.2300000004</v>
      </c>
      <c r="C64" s="197">
        <f t="shared" si="8"/>
        <v>-422905.66952649632</v>
      </c>
      <c r="D64" s="197">
        <f t="shared" si="9"/>
        <v>5375189.5604735045</v>
      </c>
    </row>
    <row r="65" spans="1:6" hidden="1">
      <c r="A65" s="192">
        <v>41944</v>
      </c>
      <c r="B65" s="197">
        <f t="shared" si="3"/>
        <v>5798095.2300000004</v>
      </c>
      <c r="C65" s="197">
        <f t="shared" si="8"/>
        <v>-431773.66548509989</v>
      </c>
      <c r="D65" s="197">
        <f t="shared" si="9"/>
        <v>5366321.5645149006</v>
      </c>
    </row>
    <row r="66" spans="1:6" hidden="1">
      <c r="A66" s="192">
        <v>41974</v>
      </c>
      <c r="B66" s="197">
        <f t="shared" si="3"/>
        <v>5798095.2300000004</v>
      </c>
      <c r="C66" s="197">
        <f t="shared" si="8"/>
        <v>-440641.66144370346</v>
      </c>
      <c r="D66" s="197">
        <f t="shared" si="9"/>
        <v>5357453.5685562966</v>
      </c>
    </row>
    <row r="67" spans="1:6" hidden="1">
      <c r="A67" s="192">
        <v>42005</v>
      </c>
      <c r="B67" s="197">
        <f t="shared" si="3"/>
        <v>5798095.2300000004</v>
      </c>
      <c r="C67" s="197">
        <f t="shared" si="8"/>
        <v>-449509.65740230703</v>
      </c>
      <c r="D67" s="197">
        <f t="shared" si="9"/>
        <v>5348585.5725976937</v>
      </c>
    </row>
    <row r="68" spans="1:6" hidden="1">
      <c r="A68" s="192">
        <v>42036</v>
      </c>
      <c r="B68" s="197">
        <f t="shared" si="3"/>
        <v>5798095.2300000004</v>
      </c>
      <c r="C68" s="197">
        <f t="shared" si="8"/>
        <v>-458377.6533609106</v>
      </c>
      <c r="D68" s="197">
        <f t="shared" si="9"/>
        <v>5339717.5766390897</v>
      </c>
    </row>
    <row r="69" spans="1:6" hidden="1">
      <c r="A69" s="192">
        <v>42064</v>
      </c>
      <c r="B69" s="197">
        <f t="shared" si="3"/>
        <v>5798095.2300000004</v>
      </c>
      <c r="C69" s="197">
        <f t="shared" si="8"/>
        <v>-467245.64931951417</v>
      </c>
      <c r="D69" s="197">
        <f t="shared" si="9"/>
        <v>5330849.5806804858</v>
      </c>
      <c r="F69" t="s">
        <v>171</v>
      </c>
    </row>
    <row r="70" spans="1:6" hidden="1">
      <c r="A70" s="192">
        <v>42095</v>
      </c>
      <c r="B70" s="197">
        <f t="shared" si="3"/>
        <v>5798095.2300000004</v>
      </c>
      <c r="C70" s="197">
        <f t="shared" si="8"/>
        <v>-476113.64527811774</v>
      </c>
      <c r="D70" s="197">
        <f t="shared" si="9"/>
        <v>5321981.5847218828</v>
      </c>
      <c r="F70">
        <f>AVERAGE(B66:B78)</f>
        <v>5798095.2300000023</v>
      </c>
    </row>
    <row r="71" spans="1:6" hidden="1">
      <c r="A71" s="192">
        <v>42125</v>
      </c>
      <c r="B71" s="197">
        <f t="shared" si="3"/>
        <v>5798095.2300000004</v>
      </c>
      <c r="C71" s="197">
        <f t="shared" si="8"/>
        <v>-484981.64123672131</v>
      </c>
      <c r="D71" s="197">
        <f t="shared" si="9"/>
        <v>5313113.5887632789</v>
      </c>
      <c r="F71" t="s">
        <v>172</v>
      </c>
    </row>
    <row r="72" spans="1:6" hidden="1">
      <c r="A72" s="192">
        <v>42156</v>
      </c>
      <c r="B72" s="197">
        <f t="shared" si="3"/>
        <v>5798095.2300000004</v>
      </c>
      <c r="C72" s="197">
        <f t="shared" si="8"/>
        <v>-493849.63719532487</v>
      </c>
      <c r="D72" s="197">
        <f t="shared" si="9"/>
        <v>5304245.5928046759</v>
      </c>
      <c r="F72">
        <f>AVERAGE(D66:D78)</f>
        <v>5304245.5928046759</v>
      </c>
    </row>
    <row r="73" spans="1:6" hidden="1">
      <c r="A73" s="192">
        <v>42186</v>
      </c>
      <c r="B73" s="197">
        <f t="shared" si="3"/>
        <v>5798095.2300000004</v>
      </c>
      <c r="C73" s="197">
        <f t="shared" si="8"/>
        <v>-502717.63315392844</v>
      </c>
      <c r="D73" s="197">
        <f t="shared" si="9"/>
        <v>5295377.596846072</v>
      </c>
    </row>
    <row r="74" spans="1:6" hidden="1">
      <c r="A74" s="192">
        <v>42217</v>
      </c>
      <c r="B74" s="197">
        <f t="shared" si="3"/>
        <v>5798095.2300000004</v>
      </c>
      <c r="C74" s="197">
        <f t="shared" si="8"/>
        <v>-511585.62911253201</v>
      </c>
      <c r="D74" s="197">
        <f t="shared" si="9"/>
        <v>5286509.6008874681</v>
      </c>
      <c r="F74" t="s">
        <v>173</v>
      </c>
    </row>
    <row r="75" spans="1:6" hidden="1">
      <c r="A75" s="192">
        <v>42248</v>
      </c>
      <c r="B75" s="197">
        <f t="shared" si="3"/>
        <v>5798095.2300000004</v>
      </c>
      <c r="C75" s="197">
        <f t="shared" si="8"/>
        <v>-520453.62507113558</v>
      </c>
      <c r="D75" s="197">
        <f t="shared" si="9"/>
        <v>5277641.6049288651</v>
      </c>
      <c r="F75">
        <f>+-C78+C66</f>
        <v>106415.95150324283</v>
      </c>
    </row>
    <row r="76" spans="1:6" hidden="1">
      <c r="A76" s="192">
        <v>42278</v>
      </c>
      <c r="B76" s="197">
        <f t="shared" si="3"/>
        <v>5798095.2300000004</v>
      </c>
      <c r="C76" s="197">
        <f t="shared" si="8"/>
        <v>-529321.62102973915</v>
      </c>
      <c r="D76" s="197">
        <f t="shared" si="9"/>
        <v>5268773.6089702612</v>
      </c>
    </row>
    <row r="77" spans="1:6" hidden="1">
      <c r="A77" s="192">
        <v>42309</v>
      </c>
      <c r="B77" s="197">
        <f t="shared" si="3"/>
        <v>5798095.2300000004</v>
      </c>
      <c r="C77" s="197">
        <f t="shared" si="8"/>
        <v>-538189.61698834272</v>
      </c>
      <c r="D77" s="197">
        <f t="shared" si="9"/>
        <v>5259905.6130116582</v>
      </c>
    </row>
    <row r="78" spans="1:6">
      <c r="A78" s="192">
        <v>42339</v>
      </c>
      <c r="B78" s="197">
        <f t="shared" si="3"/>
        <v>5798095.2300000004</v>
      </c>
      <c r="C78" s="197">
        <f t="shared" si="8"/>
        <v>-547057.61294694629</v>
      </c>
      <c r="D78" s="197">
        <f t="shared" si="9"/>
        <v>5251037.6170530543</v>
      </c>
    </row>
    <row r="79" spans="1:6">
      <c r="A79" s="192">
        <v>42370</v>
      </c>
      <c r="B79" s="197">
        <f t="shared" si="3"/>
        <v>5798095.2300000004</v>
      </c>
      <c r="C79" s="197">
        <f t="shared" si="8"/>
        <v>-555925.60890554986</v>
      </c>
      <c r="D79" s="197">
        <f t="shared" si="9"/>
        <v>5242169.6210944504</v>
      </c>
    </row>
    <row r="80" spans="1:6">
      <c r="A80" s="192">
        <v>42401</v>
      </c>
      <c r="B80" s="197">
        <f t="shared" si="3"/>
        <v>5798095.2300000004</v>
      </c>
      <c r="C80" s="197">
        <f t="shared" si="8"/>
        <v>-564793.60486415343</v>
      </c>
      <c r="D80" s="197">
        <f t="shared" si="9"/>
        <v>5233301.6251358474</v>
      </c>
    </row>
    <row r="81" spans="1:6">
      <c r="A81" s="192">
        <v>42430</v>
      </c>
      <c r="B81" s="197">
        <f t="shared" si="3"/>
        <v>5798095.2300000004</v>
      </c>
      <c r="C81" s="197">
        <f t="shared" si="8"/>
        <v>-573661.600822757</v>
      </c>
      <c r="D81" s="197">
        <f t="shared" si="9"/>
        <v>5224433.6291772434</v>
      </c>
      <c r="F81" t="s">
        <v>190</v>
      </c>
    </row>
    <row r="82" spans="1:6">
      <c r="A82" s="192">
        <v>42461</v>
      </c>
      <c r="B82" s="197">
        <f t="shared" si="3"/>
        <v>5798095.2300000004</v>
      </c>
      <c r="C82" s="197">
        <f t="shared" si="8"/>
        <v>-582529.59678136057</v>
      </c>
      <c r="D82" s="197">
        <f t="shared" si="9"/>
        <v>5215565.6332186395</v>
      </c>
      <c r="F82">
        <f>AVERAGE(B78:B90)</f>
        <v>5798095.2300000023</v>
      </c>
    </row>
    <row r="83" spans="1:6">
      <c r="A83" s="192">
        <v>42491</v>
      </c>
      <c r="B83" s="197">
        <f t="shared" si="3"/>
        <v>5798095.2300000004</v>
      </c>
      <c r="C83" s="197">
        <f t="shared" si="8"/>
        <v>-591397.59273996414</v>
      </c>
      <c r="D83" s="197">
        <f t="shared" si="9"/>
        <v>5206697.6372600365</v>
      </c>
      <c r="F83" t="s">
        <v>191</v>
      </c>
    </row>
    <row r="84" spans="1:6">
      <c r="A84" s="192">
        <v>42522</v>
      </c>
      <c r="B84" s="197">
        <f t="shared" si="3"/>
        <v>5798095.2300000004</v>
      </c>
      <c r="C84" s="197">
        <f t="shared" si="8"/>
        <v>-600265.58869856771</v>
      </c>
      <c r="D84" s="197">
        <f t="shared" si="9"/>
        <v>5197829.6413014326</v>
      </c>
      <c r="F84">
        <f>AVERAGE(D78:D90)</f>
        <v>5197829.6413014317</v>
      </c>
    </row>
    <row r="85" spans="1:6">
      <c r="A85" s="192">
        <v>42552</v>
      </c>
      <c r="B85" s="197">
        <f t="shared" si="3"/>
        <v>5798095.2300000004</v>
      </c>
      <c r="C85" s="197">
        <f t="shared" si="8"/>
        <v>-609133.58465717128</v>
      </c>
      <c r="D85" s="197">
        <f t="shared" si="9"/>
        <v>5188961.6453428287</v>
      </c>
    </row>
    <row r="86" spans="1:6">
      <c r="A86" s="192">
        <v>42583</v>
      </c>
      <c r="B86" s="197">
        <f t="shared" si="3"/>
        <v>5798095.2300000004</v>
      </c>
      <c r="C86" s="197">
        <f t="shared" si="8"/>
        <v>-618001.58061577484</v>
      </c>
      <c r="D86" s="197">
        <f t="shared" si="9"/>
        <v>5180093.6493842257</v>
      </c>
      <c r="F86" t="s">
        <v>192</v>
      </c>
    </row>
    <row r="87" spans="1:6">
      <c r="A87" s="192">
        <v>42614</v>
      </c>
      <c r="B87" s="197">
        <f t="shared" si="3"/>
        <v>5798095.2300000004</v>
      </c>
      <c r="C87" s="197">
        <f t="shared" si="8"/>
        <v>-626869.57657437841</v>
      </c>
      <c r="D87" s="197">
        <f t="shared" si="9"/>
        <v>5171225.6534256218</v>
      </c>
      <c r="F87">
        <f>+-C90+C78</f>
        <v>106415.95150324283</v>
      </c>
    </row>
    <row r="88" spans="1:6">
      <c r="A88" s="192">
        <v>42644</v>
      </c>
      <c r="B88" s="197">
        <f t="shared" ref="B88:B138" si="10">+B87</f>
        <v>5798095.2300000004</v>
      </c>
      <c r="C88" s="197">
        <f t="shared" si="8"/>
        <v>-635737.57253298198</v>
      </c>
      <c r="D88" s="197">
        <f t="shared" si="9"/>
        <v>5162357.6574670188</v>
      </c>
    </row>
    <row r="89" spans="1:6">
      <c r="A89" s="192">
        <v>42675</v>
      </c>
      <c r="B89" s="197">
        <f t="shared" si="10"/>
        <v>5798095.2300000004</v>
      </c>
      <c r="C89" s="197">
        <f t="shared" si="8"/>
        <v>-644605.56849158555</v>
      </c>
      <c r="D89" s="197">
        <f t="shared" si="9"/>
        <v>5153489.6615084149</v>
      </c>
    </row>
    <row r="90" spans="1:6">
      <c r="A90" s="192">
        <v>42705</v>
      </c>
      <c r="B90" s="197">
        <f t="shared" si="10"/>
        <v>5798095.2300000004</v>
      </c>
      <c r="C90" s="197">
        <f t="shared" si="8"/>
        <v>-653473.56445018912</v>
      </c>
      <c r="D90" s="197">
        <f t="shared" si="9"/>
        <v>5144621.665549811</v>
      </c>
    </row>
    <row r="91" spans="1:6">
      <c r="A91" s="192">
        <v>42736</v>
      </c>
      <c r="B91" s="197">
        <f t="shared" si="10"/>
        <v>5798095.2300000004</v>
      </c>
      <c r="C91" s="197">
        <f t="shared" si="8"/>
        <v>-662341.56040879269</v>
      </c>
      <c r="D91" s="197">
        <f t="shared" si="9"/>
        <v>5135753.669591208</v>
      </c>
    </row>
    <row r="92" spans="1:6">
      <c r="A92" s="192">
        <v>42767</v>
      </c>
      <c r="B92" s="197">
        <f t="shared" si="10"/>
        <v>5798095.2300000004</v>
      </c>
      <c r="C92" s="197">
        <f t="shared" si="8"/>
        <v>-671209.55636739626</v>
      </c>
      <c r="D92" s="197">
        <f t="shared" si="9"/>
        <v>5126885.6736326041</v>
      </c>
    </row>
    <row r="93" spans="1:6">
      <c r="A93" s="192">
        <v>42795</v>
      </c>
      <c r="B93" s="197">
        <f t="shared" si="10"/>
        <v>5798095.2300000004</v>
      </c>
      <c r="C93" s="197">
        <f t="shared" si="8"/>
        <v>-680077.55232599983</v>
      </c>
      <c r="D93" s="197">
        <f t="shared" si="9"/>
        <v>5118017.6776740011</v>
      </c>
      <c r="F93" t="s">
        <v>193</v>
      </c>
    </row>
    <row r="94" spans="1:6">
      <c r="A94" s="192">
        <v>42826</v>
      </c>
      <c r="B94" s="197">
        <f t="shared" si="10"/>
        <v>5798095.2300000004</v>
      </c>
      <c r="C94" s="197">
        <f t="shared" si="8"/>
        <v>-688945.5482846034</v>
      </c>
      <c r="D94" s="197">
        <f t="shared" si="9"/>
        <v>5109149.6817153972</v>
      </c>
      <c r="F94">
        <f>AVERAGE(B90:B102)</f>
        <v>5798095.2300000023</v>
      </c>
    </row>
    <row r="95" spans="1:6">
      <c r="A95" s="192">
        <v>42856</v>
      </c>
      <c r="B95" s="197">
        <f t="shared" si="10"/>
        <v>5798095.2300000004</v>
      </c>
      <c r="C95" s="197">
        <f t="shared" si="8"/>
        <v>-697813.54424320697</v>
      </c>
      <c r="D95" s="197">
        <f t="shared" si="9"/>
        <v>5100281.6857567932</v>
      </c>
      <c r="F95" t="s">
        <v>194</v>
      </c>
    </row>
    <row r="96" spans="1:6">
      <c r="A96" s="192">
        <v>42887</v>
      </c>
      <c r="B96" s="197">
        <f t="shared" si="10"/>
        <v>5798095.2300000004</v>
      </c>
      <c r="C96" s="197">
        <f t="shared" si="8"/>
        <v>-706681.54020181054</v>
      </c>
      <c r="D96" s="197">
        <f t="shared" si="9"/>
        <v>5091413.6897981903</v>
      </c>
      <c r="F96">
        <f>AVERAGE(D90:D102)</f>
        <v>5091413.6897981903</v>
      </c>
    </row>
    <row r="97" spans="1:6">
      <c r="A97" s="192">
        <v>42917</v>
      </c>
      <c r="B97" s="197">
        <f t="shared" si="10"/>
        <v>5798095.2300000004</v>
      </c>
      <c r="C97" s="197">
        <f t="shared" si="8"/>
        <v>-715549.53616041411</v>
      </c>
      <c r="D97" s="197">
        <f t="shared" si="9"/>
        <v>5082545.6938395863</v>
      </c>
    </row>
    <row r="98" spans="1:6">
      <c r="A98" s="192">
        <v>42948</v>
      </c>
      <c r="B98" s="197">
        <f t="shared" si="10"/>
        <v>5798095.2300000004</v>
      </c>
      <c r="C98" s="197">
        <f t="shared" si="8"/>
        <v>-724417.53211901768</v>
      </c>
      <c r="D98" s="197">
        <f t="shared" si="9"/>
        <v>5073677.6978809824</v>
      </c>
      <c r="F98" t="s">
        <v>195</v>
      </c>
    </row>
    <row r="99" spans="1:6">
      <c r="A99" s="192">
        <v>42979</v>
      </c>
      <c r="B99" s="197">
        <f t="shared" si="10"/>
        <v>5798095.2300000004</v>
      </c>
      <c r="C99" s="197">
        <f t="shared" si="8"/>
        <v>-733285.52807762125</v>
      </c>
      <c r="D99" s="197">
        <f t="shared" si="9"/>
        <v>5064809.7019223794</v>
      </c>
      <c r="F99">
        <f>+-C102+C90</f>
        <v>106415.95150324283</v>
      </c>
    </row>
    <row r="100" spans="1:6">
      <c r="A100" s="192">
        <v>43009</v>
      </c>
      <c r="B100" s="197">
        <f t="shared" si="10"/>
        <v>5798095.2300000004</v>
      </c>
      <c r="C100" s="197">
        <f t="shared" si="8"/>
        <v>-742153.52403622482</v>
      </c>
      <c r="D100" s="197">
        <f t="shared" si="9"/>
        <v>5055941.7059637755</v>
      </c>
    </row>
    <row r="101" spans="1:6">
      <c r="A101" s="192">
        <v>43040</v>
      </c>
      <c r="B101" s="197">
        <f t="shared" si="10"/>
        <v>5798095.2300000004</v>
      </c>
      <c r="C101" s="197">
        <f t="shared" si="8"/>
        <v>-751021.51999482838</v>
      </c>
      <c r="D101" s="197">
        <f t="shared" si="9"/>
        <v>5047073.7100051716</v>
      </c>
    </row>
    <row r="102" spans="1:6">
      <c r="A102" s="192">
        <v>43070</v>
      </c>
      <c r="B102" s="197">
        <f t="shared" si="10"/>
        <v>5798095.2300000004</v>
      </c>
      <c r="C102" s="197">
        <f t="shared" si="8"/>
        <v>-759889.51595343195</v>
      </c>
      <c r="D102" s="197">
        <f t="shared" si="9"/>
        <v>5038205.7140465686</v>
      </c>
    </row>
    <row r="103" spans="1:6">
      <c r="A103" s="192">
        <v>43101</v>
      </c>
      <c r="B103" s="197">
        <f t="shared" si="10"/>
        <v>5798095.2300000004</v>
      </c>
      <c r="C103" s="197">
        <f t="shared" si="8"/>
        <v>-768757.51191203552</v>
      </c>
      <c r="D103" s="197">
        <f t="shared" si="9"/>
        <v>5029337.7180879647</v>
      </c>
    </row>
    <row r="104" spans="1:6">
      <c r="A104" s="192">
        <v>43132</v>
      </c>
      <c r="B104" s="197">
        <f t="shared" si="10"/>
        <v>5798095.2300000004</v>
      </c>
      <c r="C104" s="197">
        <f t="shared" si="8"/>
        <v>-777625.50787063909</v>
      </c>
      <c r="D104" s="197">
        <f t="shared" si="9"/>
        <v>5020469.7221293617</v>
      </c>
    </row>
    <row r="105" spans="1:6">
      <c r="A105" s="192">
        <v>43160</v>
      </c>
      <c r="B105" s="197">
        <f t="shared" si="10"/>
        <v>5798095.2300000004</v>
      </c>
      <c r="C105" s="197">
        <f t="shared" si="8"/>
        <v>-786493.50382924266</v>
      </c>
      <c r="D105" s="197">
        <f t="shared" si="9"/>
        <v>5011601.7261707578</v>
      </c>
      <c r="F105" t="s">
        <v>196</v>
      </c>
    </row>
    <row r="106" spans="1:6">
      <c r="A106" s="192">
        <v>43191</v>
      </c>
      <c r="B106" s="197">
        <f t="shared" si="10"/>
        <v>5798095.2300000004</v>
      </c>
      <c r="C106" s="197">
        <f t="shared" si="8"/>
        <v>-795361.49978784623</v>
      </c>
      <c r="D106" s="197">
        <f t="shared" si="9"/>
        <v>5002733.7302121539</v>
      </c>
      <c r="F106">
        <f>AVERAGE(B102:B114)</f>
        <v>5798095.2300000023</v>
      </c>
    </row>
    <row r="107" spans="1:6">
      <c r="A107" s="192">
        <v>43221</v>
      </c>
      <c r="B107" s="197">
        <f t="shared" si="10"/>
        <v>5798095.2300000004</v>
      </c>
      <c r="C107" s="197">
        <f t="shared" si="8"/>
        <v>-804229.4957464498</v>
      </c>
      <c r="D107" s="197">
        <f t="shared" si="9"/>
        <v>4993865.7342535509</v>
      </c>
      <c r="F107" t="s">
        <v>197</v>
      </c>
    </row>
    <row r="108" spans="1:6">
      <c r="A108" s="192">
        <v>43252</v>
      </c>
      <c r="B108" s="197">
        <f t="shared" si="10"/>
        <v>5798095.2300000004</v>
      </c>
      <c r="C108" s="197">
        <f t="shared" si="8"/>
        <v>-813097.49170505337</v>
      </c>
      <c r="D108" s="197">
        <f t="shared" si="9"/>
        <v>4984997.738294947</v>
      </c>
      <c r="F108">
        <f>AVERAGE(D102:D114)</f>
        <v>4984997.7382949479</v>
      </c>
    </row>
    <row r="109" spans="1:6">
      <c r="A109" s="192">
        <v>43282</v>
      </c>
      <c r="B109" s="197">
        <f t="shared" si="10"/>
        <v>5798095.2300000004</v>
      </c>
      <c r="C109" s="197">
        <f t="shared" si="8"/>
        <v>-821965.48766365694</v>
      </c>
      <c r="D109" s="197">
        <f t="shared" si="9"/>
        <v>4976129.742336344</v>
      </c>
    </row>
    <row r="110" spans="1:6">
      <c r="A110" s="192">
        <v>43313</v>
      </c>
      <c r="B110" s="197">
        <f t="shared" si="10"/>
        <v>5798095.2300000004</v>
      </c>
      <c r="C110" s="197">
        <f t="shared" si="8"/>
        <v>-830833.48362226051</v>
      </c>
      <c r="D110" s="197">
        <f t="shared" si="9"/>
        <v>4967261.7463777401</v>
      </c>
      <c r="F110" t="s">
        <v>198</v>
      </c>
    </row>
    <row r="111" spans="1:6">
      <c r="A111" s="192">
        <v>43344</v>
      </c>
      <c r="B111" s="197">
        <f t="shared" si="10"/>
        <v>5798095.2300000004</v>
      </c>
      <c r="C111" s="197">
        <f t="shared" si="8"/>
        <v>-839701.47958086408</v>
      </c>
      <c r="D111" s="197">
        <f t="shared" si="9"/>
        <v>4958393.7504191361</v>
      </c>
      <c r="F111">
        <f>+-C114+C102</f>
        <v>106415.95150324283</v>
      </c>
    </row>
    <row r="112" spans="1:6">
      <c r="A112" s="192">
        <v>43374</v>
      </c>
      <c r="B112" s="197">
        <f t="shared" si="10"/>
        <v>5798095.2300000004</v>
      </c>
      <c r="C112" s="197">
        <f t="shared" si="8"/>
        <v>-848569.47553946765</v>
      </c>
      <c r="D112" s="197">
        <f t="shared" si="9"/>
        <v>4949525.7544605331</v>
      </c>
    </row>
    <row r="113" spans="1:6">
      <c r="A113" s="192">
        <v>43405</v>
      </c>
      <c r="B113" s="197">
        <f t="shared" si="10"/>
        <v>5798095.2300000004</v>
      </c>
      <c r="C113" s="197">
        <f t="shared" si="8"/>
        <v>-857437.47149807122</v>
      </c>
      <c r="D113" s="197">
        <f t="shared" si="9"/>
        <v>4940657.7585019292</v>
      </c>
    </row>
    <row r="114" spans="1:6">
      <c r="A114" s="192">
        <v>43435</v>
      </c>
      <c r="B114" s="197">
        <f t="shared" si="10"/>
        <v>5798095.2300000004</v>
      </c>
      <c r="C114" s="197">
        <f t="shared" si="8"/>
        <v>-866305.46745667479</v>
      </c>
      <c r="D114" s="197">
        <f t="shared" si="9"/>
        <v>4931789.7625433253</v>
      </c>
    </row>
    <row r="115" spans="1:6" hidden="1">
      <c r="A115" s="192">
        <v>43466</v>
      </c>
      <c r="B115" s="197">
        <f t="shared" si="10"/>
        <v>5798095.2300000004</v>
      </c>
      <c r="C115" s="197">
        <f t="shared" si="8"/>
        <v>-875173.46341527835</v>
      </c>
      <c r="D115" s="197">
        <f t="shared" si="9"/>
        <v>4922921.7665847223</v>
      </c>
    </row>
    <row r="116" spans="1:6" hidden="1">
      <c r="A116" s="192">
        <v>43497</v>
      </c>
      <c r="B116" s="197">
        <f t="shared" si="10"/>
        <v>5798095.2300000004</v>
      </c>
      <c r="C116" s="197">
        <f t="shared" si="8"/>
        <v>-884041.45937388192</v>
      </c>
      <c r="D116" s="197">
        <f t="shared" si="9"/>
        <v>4914053.7706261184</v>
      </c>
    </row>
    <row r="117" spans="1:6" hidden="1">
      <c r="A117" s="192">
        <v>43525</v>
      </c>
      <c r="B117" s="197">
        <f t="shared" si="10"/>
        <v>5798095.2300000004</v>
      </c>
      <c r="C117" s="197">
        <f t="shared" si="8"/>
        <v>-892909.45533248549</v>
      </c>
      <c r="D117" s="197">
        <f t="shared" si="9"/>
        <v>4905185.7746675145</v>
      </c>
      <c r="F117" t="s">
        <v>199</v>
      </c>
    </row>
    <row r="118" spans="1:6" hidden="1">
      <c r="A118" s="192">
        <v>43556</v>
      </c>
      <c r="B118" s="197">
        <f t="shared" si="10"/>
        <v>5798095.2300000004</v>
      </c>
      <c r="C118" s="197">
        <f t="shared" si="8"/>
        <v>-901777.45129108906</v>
      </c>
      <c r="D118" s="197">
        <f t="shared" si="9"/>
        <v>4896317.7787089115</v>
      </c>
      <c r="F118">
        <f>AVERAGE(B114:B126)</f>
        <v>5798095.2300000023</v>
      </c>
    </row>
    <row r="119" spans="1:6" hidden="1">
      <c r="A119" s="192">
        <v>43586</v>
      </c>
      <c r="B119" s="197">
        <f t="shared" si="10"/>
        <v>5798095.2300000004</v>
      </c>
      <c r="C119" s="197">
        <f t="shared" ref="C119:C138" si="11">+C118-B119*$D$3/12</f>
        <v>-910645.44724969263</v>
      </c>
      <c r="D119" s="197">
        <f t="shared" ref="D119:D138" si="12">+B119+C119</f>
        <v>4887449.7827503076</v>
      </c>
      <c r="F119" t="s">
        <v>200</v>
      </c>
    </row>
    <row r="120" spans="1:6" hidden="1">
      <c r="A120" s="192">
        <v>43617</v>
      </c>
      <c r="B120" s="197">
        <f t="shared" si="10"/>
        <v>5798095.2300000004</v>
      </c>
      <c r="C120" s="197">
        <f t="shared" si="11"/>
        <v>-919513.4432082962</v>
      </c>
      <c r="D120" s="197">
        <f t="shared" si="12"/>
        <v>4878581.7867917046</v>
      </c>
      <c r="F120">
        <f>AVERAGE(D114:D126)</f>
        <v>4878581.7867917037</v>
      </c>
    </row>
    <row r="121" spans="1:6" hidden="1">
      <c r="A121" s="192">
        <v>43647</v>
      </c>
      <c r="B121" s="197">
        <f t="shared" si="10"/>
        <v>5798095.2300000004</v>
      </c>
      <c r="C121" s="197">
        <f t="shared" si="11"/>
        <v>-928381.43916689977</v>
      </c>
      <c r="D121" s="197">
        <f t="shared" si="12"/>
        <v>4869713.7908331007</v>
      </c>
    </row>
    <row r="122" spans="1:6" hidden="1">
      <c r="A122" s="192">
        <v>43678</v>
      </c>
      <c r="B122" s="197">
        <f t="shared" si="10"/>
        <v>5798095.2300000004</v>
      </c>
      <c r="C122" s="197">
        <f t="shared" si="11"/>
        <v>-937249.43512550334</v>
      </c>
      <c r="D122" s="197">
        <f t="shared" si="12"/>
        <v>4860845.7948744968</v>
      </c>
      <c r="F122" t="s">
        <v>201</v>
      </c>
    </row>
    <row r="123" spans="1:6" hidden="1">
      <c r="A123" s="192">
        <v>43709</v>
      </c>
      <c r="B123" s="197">
        <f t="shared" si="10"/>
        <v>5798095.2300000004</v>
      </c>
      <c r="C123" s="197">
        <f t="shared" si="11"/>
        <v>-946117.43108410691</v>
      </c>
      <c r="D123" s="197">
        <f t="shared" si="12"/>
        <v>4851977.7989158938</v>
      </c>
      <c r="F123">
        <f>+-C126+C114</f>
        <v>106415.95150324283</v>
      </c>
    </row>
    <row r="124" spans="1:6" hidden="1">
      <c r="A124" s="192">
        <v>43739</v>
      </c>
      <c r="B124" s="197">
        <f t="shared" si="10"/>
        <v>5798095.2300000004</v>
      </c>
      <c r="C124" s="197">
        <f t="shared" si="11"/>
        <v>-954985.42704271048</v>
      </c>
      <c r="D124" s="197">
        <f t="shared" si="12"/>
        <v>4843109.8029572899</v>
      </c>
    </row>
    <row r="125" spans="1:6" hidden="1">
      <c r="A125" s="192">
        <v>43770</v>
      </c>
      <c r="B125" s="197">
        <f t="shared" si="10"/>
        <v>5798095.2300000004</v>
      </c>
      <c r="C125" s="197">
        <f t="shared" si="11"/>
        <v>-963853.42300131405</v>
      </c>
      <c r="D125" s="197">
        <f t="shared" si="12"/>
        <v>4834241.8069986869</v>
      </c>
    </row>
    <row r="126" spans="1:6" hidden="1">
      <c r="A126" s="192">
        <v>43800</v>
      </c>
      <c r="B126" s="197">
        <f t="shared" si="10"/>
        <v>5798095.2300000004</v>
      </c>
      <c r="C126" s="197">
        <f t="shared" si="11"/>
        <v>-972721.41895991762</v>
      </c>
      <c r="D126" s="197">
        <f t="shared" si="12"/>
        <v>4825373.8110400829</v>
      </c>
    </row>
    <row r="127" spans="1:6" hidden="1">
      <c r="A127" s="192">
        <v>43831</v>
      </c>
      <c r="B127" s="197">
        <f t="shared" si="10"/>
        <v>5798095.2300000004</v>
      </c>
      <c r="C127" s="197">
        <f t="shared" si="11"/>
        <v>-981589.41491852119</v>
      </c>
      <c r="D127" s="197">
        <f t="shared" si="12"/>
        <v>4816505.815081479</v>
      </c>
    </row>
    <row r="128" spans="1:6" hidden="1">
      <c r="A128" s="192">
        <v>43862</v>
      </c>
      <c r="B128" s="197">
        <f t="shared" si="10"/>
        <v>5798095.2300000004</v>
      </c>
      <c r="C128" s="197">
        <f t="shared" si="11"/>
        <v>-990457.41087712476</v>
      </c>
      <c r="D128" s="197">
        <f t="shared" si="12"/>
        <v>4807637.819122876</v>
      </c>
    </row>
    <row r="129" spans="1:6" hidden="1">
      <c r="A129" s="192">
        <v>43891</v>
      </c>
      <c r="B129" s="197">
        <f t="shared" si="10"/>
        <v>5798095.2300000004</v>
      </c>
      <c r="C129" s="197">
        <f t="shared" si="11"/>
        <v>-999325.40683572832</v>
      </c>
      <c r="D129" s="197">
        <f t="shared" si="12"/>
        <v>4798769.8231642721</v>
      </c>
      <c r="F129" t="s">
        <v>202</v>
      </c>
    </row>
    <row r="130" spans="1:6" hidden="1">
      <c r="A130" s="192">
        <v>43922</v>
      </c>
      <c r="B130" s="197">
        <f t="shared" si="10"/>
        <v>5798095.2300000004</v>
      </c>
      <c r="C130" s="197">
        <f t="shared" si="11"/>
        <v>-1008193.4027943319</v>
      </c>
      <c r="D130" s="197">
        <f t="shared" si="12"/>
        <v>4789901.8272056682</v>
      </c>
      <c r="F130">
        <f>AVERAGE(B126:B138)</f>
        <v>5798095.2300000023</v>
      </c>
    </row>
    <row r="131" spans="1:6" hidden="1">
      <c r="A131" s="192">
        <v>43952</v>
      </c>
      <c r="B131" s="197">
        <f t="shared" si="10"/>
        <v>5798095.2300000004</v>
      </c>
      <c r="C131" s="197">
        <f t="shared" si="11"/>
        <v>-1017061.3987529355</v>
      </c>
      <c r="D131" s="197">
        <f t="shared" si="12"/>
        <v>4781033.8312470652</v>
      </c>
      <c r="F131" t="s">
        <v>203</v>
      </c>
    </row>
    <row r="132" spans="1:6" hidden="1">
      <c r="A132" s="192">
        <v>43983</v>
      </c>
      <c r="B132" s="197">
        <f t="shared" si="10"/>
        <v>5798095.2300000004</v>
      </c>
      <c r="C132" s="197">
        <f t="shared" si="11"/>
        <v>-1025929.394711539</v>
      </c>
      <c r="D132" s="197">
        <f t="shared" si="12"/>
        <v>4772165.8352884613</v>
      </c>
      <c r="F132">
        <f>AVERAGE(D126:D138)</f>
        <v>4772165.8352884632</v>
      </c>
    </row>
    <row r="133" spans="1:6" hidden="1">
      <c r="A133" s="192">
        <v>44013</v>
      </c>
      <c r="B133" s="197">
        <f t="shared" si="10"/>
        <v>5798095.2300000004</v>
      </c>
      <c r="C133" s="197">
        <f t="shared" si="11"/>
        <v>-1034797.3906701426</v>
      </c>
      <c r="D133" s="197">
        <f t="shared" si="12"/>
        <v>4763297.8393298574</v>
      </c>
    </row>
    <row r="134" spans="1:6" hidden="1">
      <c r="A134" s="192">
        <v>44044</v>
      </c>
      <c r="B134" s="197">
        <f t="shared" si="10"/>
        <v>5798095.2300000004</v>
      </c>
      <c r="C134" s="197">
        <f t="shared" si="11"/>
        <v>-1043665.3866287462</v>
      </c>
      <c r="D134" s="197">
        <f t="shared" si="12"/>
        <v>4754429.8433712544</v>
      </c>
      <c r="F134" t="s">
        <v>204</v>
      </c>
    </row>
    <row r="135" spans="1:6" hidden="1">
      <c r="A135" s="192">
        <v>44075</v>
      </c>
      <c r="B135" s="197">
        <f t="shared" si="10"/>
        <v>5798095.2300000004</v>
      </c>
      <c r="C135" s="197">
        <f t="shared" si="11"/>
        <v>-1052533.3825873497</v>
      </c>
      <c r="D135" s="197">
        <f t="shared" si="12"/>
        <v>4745561.8474126505</v>
      </c>
      <c r="F135">
        <f>+-C138+C126</f>
        <v>106415.95150324318</v>
      </c>
    </row>
    <row r="136" spans="1:6" hidden="1">
      <c r="A136" s="192">
        <v>44105</v>
      </c>
      <c r="B136" s="197">
        <f t="shared" si="10"/>
        <v>5798095.2300000004</v>
      </c>
      <c r="C136" s="197">
        <f t="shared" si="11"/>
        <v>-1061401.3785459534</v>
      </c>
      <c r="D136" s="197">
        <f t="shared" si="12"/>
        <v>4736693.8514540475</v>
      </c>
    </row>
    <row r="137" spans="1:6" hidden="1">
      <c r="A137" s="192">
        <v>44136</v>
      </c>
      <c r="B137" s="197">
        <f t="shared" si="10"/>
        <v>5798095.2300000004</v>
      </c>
      <c r="C137" s="197">
        <f t="shared" si="11"/>
        <v>-1070269.3745045571</v>
      </c>
      <c r="D137" s="197">
        <f t="shared" si="12"/>
        <v>4727825.8554954436</v>
      </c>
    </row>
    <row r="138" spans="1:6" hidden="1">
      <c r="A138" s="192">
        <v>44166</v>
      </c>
      <c r="B138" s="197">
        <f t="shared" si="10"/>
        <v>5798095.2300000004</v>
      </c>
      <c r="C138" s="197">
        <f t="shared" si="11"/>
        <v>-1079137.3704631608</v>
      </c>
      <c r="D138" s="197">
        <f t="shared" si="12"/>
        <v>4718957.8595368396</v>
      </c>
    </row>
  </sheetData>
  <pageMargins left="0.7" right="0.7" top="0.75" bottom="0.75" header="0.3" footer="0.3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8" max="8" width="11.44140625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4">
      <c r="A3" t="s">
        <v>166</v>
      </c>
      <c r="C3" s="189" t="s">
        <v>148</v>
      </c>
      <c r="D3" s="190">
        <v>2.2344660876325046E-2</v>
      </c>
    </row>
    <row r="4" spans="1:4">
      <c r="A4" t="s">
        <v>167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f>-B7*$D$3/24</f>
        <v>0</v>
      </c>
      <c r="D7" s="193">
        <f t="shared" ref="D7:D70" si="0">+B7+C7</f>
        <v>0</v>
      </c>
    </row>
    <row r="8" spans="1:4" hidden="1">
      <c r="A8" s="192">
        <v>40210</v>
      </c>
      <c r="B8" s="193">
        <v>0</v>
      </c>
      <c r="C8" s="193">
        <f t="shared" ref="C8:C16" si="1">+C7-B8*$D$3/12</f>
        <v>0</v>
      </c>
      <c r="D8" s="193">
        <f t="shared" si="0"/>
        <v>0</v>
      </c>
    </row>
    <row r="9" spans="1:4" hidden="1">
      <c r="A9" s="192">
        <v>40238</v>
      </c>
      <c r="B9" s="193">
        <v>0</v>
      </c>
      <c r="C9" s="193">
        <f t="shared" si="1"/>
        <v>0</v>
      </c>
      <c r="D9" s="193">
        <f t="shared" si="0"/>
        <v>0</v>
      </c>
    </row>
    <row r="10" spans="1:4" hidden="1">
      <c r="A10" s="192">
        <v>40269</v>
      </c>
      <c r="B10" s="193">
        <v>0</v>
      </c>
      <c r="C10" s="193">
        <f t="shared" si="1"/>
        <v>0</v>
      </c>
      <c r="D10" s="193">
        <f t="shared" si="0"/>
        <v>0</v>
      </c>
    </row>
    <row r="11" spans="1:4" hidden="1">
      <c r="A11" s="192">
        <v>40299</v>
      </c>
      <c r="B11" s="193">
        <v>0</v>
      </c>
      <c r="C11" s="193">
        <f t="shared" si="1"/>
        <v>0</v>
      </c>
      <c r="D11" s="193">
        <f t="shared" si="0"/>
        <v>0</v>
      </c>
    </row>
    <row r="12" spans="1:4" hidden="1">
      <c r="A12" s="192">
        <v>40330</v>
      </c>
      <c r="B12" s="193">
        <v>0</v>
      </c>
      <c r="C12" s="193">
        <f t="shared" si="1"/>
        <v>0</v>
      </c>
      <c r="D12" s="193">
        <f t="shared" si="0"/>
        <v>0</v>
      </c>
    </row>
    <row r="13" spans="1:4" hidden="1">
      <c r="A13" s="192">
        <v>40360</v>
      </c>
      <c r="B13" s="193">
        <v>0</v>
      </c>
      <c r="C13" s="193">
        <f t="shared" si="1"/>
        <v>0</v>
      </c>
      <c r="D13" s="193">
        <f t="shared" si="0"/>
        <v>0</v>
      </c>
    </row>
    <row r="14" spans="1:4" hidden="1">
      <c r="A14" s="192">
        <v>40391</v>
      </c>
      <c r="B14" s="193">
        <v>0</v>
      </c>
      <c r="C14" s="193">
        <f t="shared" si="1"/>
        <v>0</v>
      </c>
      <c r="D14" s="193">
        <f t="shared" si="0"/>
        <v>0</v>
      </c>
    </row>
    <row r="15" spans="1:4" hidden="1">
      <c r="A15" s="192">
        <v>40422</v>
      </c>
      <c r="B15" s="193">
        <v>0</v>
      </c>
      <c r="C15" s="193">
        <f t="shared" si="1"/>
        <v>0</v>
      </c>
      <c r="D15" s="193">
        <f t="shared" si="0"/>
        <v>0</v>
      </c>
    </row>
    <row r="16" spans="1:4" hidden="1">
      <c r="A16" s="192">
        <v>40452</v>
      </c>
      <c r="B16" s="193">
        <v>0</v>
      </c>
      <c r="C16" s="193">
        <f t="shared" si="1"/>
        <v>0</v>
      </c>
      <c r="D16" s="193">
        <f t="shared" si="0"/>
        <v>0</v>
      </c>
    </row>
    <row r="17" spans="1:6" hidden="1">
      <c r="A17" s="192">
        <v>40483</v>
      </c>
      <c r="B17" s="193">
        <v>0</v>
      </c>
      <c r="C17" s="193">
        <f>+C16-B17*D3/24</f>
        <v>0</v>
      </c>
      <c r="D17" s="193">
        <f t="shared" si="0"/>
        <v>0</v>
      </c>
    </row>
    <row r="18" spans="1:6" hidden="1">
      <c r="A18" s="192">
        <v>40513</v>
      </c>
      <c r="B18" s="193">
        <v>0</v>
      </c>
      <c r="C18" s="193">
        <f t="shared" ref="C18:C30" si="2">+C17-B18*$D$3/12</f>
        <v>0</v>
      </c>
      <c r="D18" s="193">
        <f t="shared" si="0"/>
        <v>0</v>
      </c>
    </row>
    <row r="19" spans="1:6" hidden="1">
      <c r="A19" s="192">
        <v>40544</v>
      </c>
      <c r="B19" s="193">
        <v>0</v>
      </c>
      <c r="C19" s="193">
        <f t="shared" si="2"/>
        <v>0</v>
      </c>
      <c r="D19" s="193">
        <f t="shared" si="0"/>
        <v>0</v>
      </c>
    </row>
    <row r="20" spans="1:6" hidden="1">
      <c r="A20" s="192">
        <v>40575</v>
      </c>
      <c r="B20" s="193">
        <v>0</v>
      </c>
      <c r="C20" s="193">
        <f t="shared" si="2"/>
        <v>0</v>
      </c>
      <c r="D20" s="193">
        <f t="shared" si="0"/>
        <v>0</v>
      </c>
    </row>
    <row r="21" spans="1:6" hidden="1">
      <c r="A21" s="192">
        <v>40603</v>
      </c>
      <c r="B21" s="193">
        <v>0</v>
      </c>
      <c r="C21" s="193">
        <f t="shared" si="2"/>
        <v>0</v>
      </c>
      <c r="D21" s="193">
        <f t="shared" si="0"/>
        <v>0</v>
      </c>
      <c r="F21" t="s">
        <v>152</v>
      </c>
    </row>
    <row r="22" spans="1:6" hidden="1">
      <c r="A22" s="192">
        <v>40634</v>
      </c>
      <c r="B22" s="193">
        <v>0</v>
      </c>
      <c r="C22" s="193">
        <f t="shared" si="2"/>
        <v>0</v>
      </c>
      <c r="D22" s="193">
        <f t="shared" si="0"/>
        <v>0</v>
      </c>
      <c r="F22">
        <f>AVERAGE(B18:B30)</f>
        <v>0</v>
      </c>
    </row>
    <row r="23" spans="1:6" hidden="1">
      <c r="A23" s="192">
        <v>40664</v>
      </c>
      <c r="B23" s="193">
        <v>0</v>
      </c>
      <c r="C23" s="193">
        <f t="shared" si="2"/>
        <v>0</v>
      </c>
      <c r="D23" s="193">
        <f t="shared" si="0"/>
        <v>0</v>
      </c>
      <c r="F23" t="s">
        <v>153</v>
      </c>
    </row>
    <row r="24" spans="1:6" hidden="1">
      <c r="A24" s="192">
        <v>40695</v>
      </c>
      <c r="B24" s="193">
        <v>0</v>
      </c>
      <c r="C24" s="193">
        <f t="shared" si="2"/>
        <v>0</v>
      </c>
      <c r="D24" s="193">
        <f t="shared" si="0"/>
        <v>0</v>
      </c>
      <c r="F24">
        <f>AVERAGE(D18:D30)</f>
        <v>0</v>
      </c>
    </row>
    <row r="25" spans="1:6" hidden="1">
      <c r="A25" s="192">
        <v>40725</v>
      </c>
      <c r="B25" s="193">
        <v>0</v>
      </c>
      <c r="C25" s="193">
        <f t="shared" si="2"/>
        <v>0</v>
      </c>
      <c r="D25" s="193">
        <f t="shared" si="0"/>
        <v>0</v>
      </c>
    </row>
    <row r="26" spans="1:6" hidden="1">
      <c r="A26" s="192">
        <v>40756</v>
      </c>
      <c r="B26" s="193">
        <v>0</v>
      </c>
      <c r="C26" s="193">
        <f t="shared" si="2"/>
        <v>0</v>
      </c>
      <c r="D26" s="193">
        <f t="shared" si="0"/>
        <v>0</v>
      </c>
      <c r="F26" t="s">
        <v>154</v>
      </c>
    </row>
    <row r="27" spans="1:6" hidden="1">
      <c r="A27" s="192">
        <v>40787</v>
      </c>
      <c r="B27" s="193">
        <v>0</v>
      </c>
      <c r="C27" s="193">
        <f t="shared" si="2"/>
        <v>0</v>
      </c>
      <c r="D27" s="193">
        <f t="shared" si="0"/>
        <v>0</v>
      </c>
      <c r="F27">
        <f>+-C30+C18</f>
        <v>0</v>
      </c>
    </row>
    <row r="28" spans="1:6" hidden="1">
      <c r="A28" s="192">
        <v>40817</v>
      </c>
      <c r="B28" s="193">
        <v>0</v>
      </c>
      <c r="C28" s="193">
        <f t="shared" si="2"/>
        <v>0</v>
      </c>
      <c r="D28" s="193">
        <f t="shared" si="0"/>
        <v>0</v>
      </c>
    </row>
    <row r="29" spans="1:6" hidden="1">
      <c r="A29" s="192">
        <v>40848</v>
      </c>
      <c r="B29" s="193">
        <v>0</v>
      </c>
      <c r="C29" s="193">
        <f t="shared" si="2"/>
        <v>0</v>
      </c>
      <c r="D29" s="193">
        <f t="shared" si="0"/>
        <v>0</v>
      </c>
    </row>
    <row r="30" spans="1:6" hidden="1">
      <c r="A30" s="192">
        <v>40878</v>
      </c>
      <c r="B30" s="193">
        <v>0</v>
      </c>
      <c r="C30" s="193">
        <f t="shared" si="2"/>
        <v>0</v>
      </c>
      <c r="D30" s="193">
        <f t="shared" si="0"/>
        <v>0</v>
      </c>
    </row>
    <row r="31" spans="1:6" hidden="1">
      <c r="A31" s="192">
        <v>40909</v>
      </c>
      <c r="B31" s="193">
        <v>0</v>
      </c>
      <c r="C31" s="193">
        <f t="shared" ref="C31:C94" si="3">+C30-$D$3/12*B31</f>
        <v>0</v>
      </c>
      <c r="D31" s="193">
        <f t="shared" si="0"/>
        <v>0</v>
      </c>
    </row>
    <row r="32" spans="1:6" hidden="1">
      <c r="A32" s="192">
        <v>40940</v>
      </c>
      <c r="B32" s="193">
        <v>0</v>
      </c>
      <c r="C32" s="193">
        <f t="shared" si="3"/>
        <v>0</v>
      </c>
      <c r="D32" s="193">
        <f t="shared" si="0"/>
        <v>0</v>
      </c>
    </row>
    <row r="33" spans="1:6" hidden="1">
      <c r="A33" s="192">
        <v>40969</v>
      </c>
      <c r="B33" s="193">
        <v>0</v>
      </c>
      <c r="C33" s="193">
        <f t="shared" si="3"/>
        <v>0</v>
      </c>
      <c r="D33" s="193">
        <f t="shared" si="0"/>
        <v>0</v>
      </c>
      <c r="F33" t="s">
        <v>155</v>
      </c>
    </row>
    <row r="34" spans="1:6" hidden="1">
      <c r="A34" s="192">
        <v>41000</v>
      </c>
      <c r="B34" s="193">
        <v>0</v>
      </c>
      <c r="C34" s="193">
        <f t="shared" si="3"/>
        <v>0</v>
      </c>
      <c r="D34" s="193">
        <f t="shared" si="0"/>
        <v>0</v>
      </c>
      <c r="F34">
        <f>AVERAGE(B30:B42)</f>
        <v>4114069.5384615385</v>
      </c>
    </row>
    <row r="35" spans="1:6" hidden="1">
      <c r="A35" s="192">
        <v>41030</v>
      </c>
      <c r="B35" s="193">
        <v>0</v>
      </c>
      <c r="C35" s="193">
        <f t="shared" si="3"/>
        <v>0</v>
      </c>
      <c r="D35" s="193">
        <f t="shared" si="0"/>
        <v>0</v>
      </c>
      <c r="F35" t="s">
        <v>156</v>
      </c>
    </row>
    <row r="36" spans="1:6" hidden="1">
      <c r="A36" s="192">
        <v>41061</v>
      </c>
      <c r="B36" s="193">
        <v>0</v>
      </c>
      <c r="C36" s="193">
        <f>+(C35-$D$3/12*B36)/2</f>
        <v>0</v>
      </c>
      <c r="D36" s="193">
        <f t="shared" si="0"/>
        <v>0</v>
      </c>
      <c r="F36">
        <f>AVERAGE(D30:D42)</f>
        <v>4110239.226434099</v>
      </c>
    </row>
    <row r="37" spans="1:6" hidden="1">
      <c r="A37" s="192">
        <v>41091</v>
      </c>
      <c r="B37" s="193">
        <v>0</v>
      </c>
      <c r="C37" s="193">
        <f>+(C36-$D$3/12*B37)/2</f>
        <v>0</v>
      </c>
      <c r="D37" s="193">
        <f t="shared" si="0"/>
        <v>0</v>
      </c>
    </row>
    <row r="38" spans="1:6" hidden="1">
      <c r="A38" s="192">
        <v>41122</v>
      </c>
      <c r="B38" s="193">
        <v>0</v>
      </c>
      <c r="C38" s="193">
        <f t="shared" si="3"/>
        <v>0</v>
      </c>
      <c r="D38" s="193">
        <f t="shared" si="0"/>
        <v>0</v>
      </c>
      <c r="F38" t="s">
        <v>157</v>
      </c>
    </row>
    <row r="39" spans="1:6" hidden="1">
      <c r="A39" s="192">
        <v>41153</v>
      </c>
      <c r="B39" s="193">
        <v>0</v>
      </c>
      <c r="C39" s="193">
        <f t="shared" si="3"/>
        <v>0</v>
      </c>
      <c r="D39" s="193">
        <f t="shared" si="0"/>
        <v>0</v>
      </c>
      <c r="F39">
        <f>+-C42+C30</f>
        <v>49794.056356710345</v>
      </c>
    </row>
    <row r="40" spans="1:6" hidden="1">
      <c r="A40" s="192">
        <v>41183</v>
      </c>
      <c r="B40" s="193">
        <v>0</v>
      </c>
      <c r="C40" s="193">
        <v>0</v>
      </c>
      <c r="D40" s="193">
        <f t="shared" si="0"/>
        <v>0</v>
      </c>
    </row>
    <row r="41" spans="1:6" hidden="1">
      <c r="A41" s="192">
        <v>41214</v>
      </c>
      <c r="B41" s="193">
        <v>0</v>
      </c>
      <c r="C41" s="193">
        <v>0</v>
      </c>
      <c r="D41" s="193">
        <f t="shared" si="0"/>
        <v>0</v>
      </c>
    </row>
    <row r="42" spans="1:6">
      <c r="A42" s="192">
        <v>41244</v>
      </c>
      <c r="B42" s="193">
        <v>53482904</v>
      </c>
      <c r="C42" s="193">
        <f>+C41-$D$3/12*B42/2</f>
        <v>-49794.056356710345</v>
      </c>
      <c r="D42" s="193">
        <f t="shared" si="0"/>
        <v>53433109.943643287</v>
      </c>
    </row>
    <row r="43" spans="1:6" hidden="1">
      <c r="A43" s="192">
        <v>41275</v>
      </c>
      <c r="B43" s="193">
        <v>53099680.469999999</v>
      </c>
      <c r="C43" s="193">
        <f t="shared" si="3"/>
        <v>-148668.5857519912</v>
      </c>
      <c r="D43" s="193">
        <f t="shared" si="0"/>
        <v>52951011.884248011</v>
      </c>
    </row>
    <row r="44" spans="1:6" hidden="1">
      <c r="A44" s="192">
        <v>41306</v>
      </c>
      <c r="B44" s="193">
        <v>53200557.939999998</v>
      </c>
      <c r="C44" s="193">
        <f t="shared" si="3"/>
        <v>-247730.95455203968</v>
      </c>
      <c r="D44" s="193">
        <f t="shared" si="0"/>
        <v>52952826.985447958</v>
      </c>
    </row>
    <row r="45" spans="1:6" hidden="1">
      <c r="A45" s="192">
        <v>41334</v>
      </c>
      <c r="B45" s="193">
        <v>53188881.460000001</v>
      </c>
      <c r="C45" s="193">
        <f t="shared" si="3"/>
        <v>-346771.58110326907</v>
      </c>
      <c r="D45" s="193">
        <f t="shared" si="0"/>
        <v>52842109.878896728</v>
      </c>
      <c r="F45" t="s">
        <v>163</v>
      </c>
    </row>
    <row r="46" spans="1:6" hidden="1">
      <c r="A46" s="192">
        <v>41365</v>
      </c>
      <c r="B46" s="193">
        <v>53202139.439999998</v>
      </c>
      <c r="C46" s="193">
        <f t="shared" si="3"/>
        <v>-445836.89474341553</v>
      </c>
      <c r="D46" s="193">
        <f t="shared" si="0"/>
        <v>52756302.545256585</v>
      </c>
      <c r="F46">
        <f>AVERAGE(B42:B54)</f>
        <v>53603971.963846155</v>
      </c>
    </row>
    <row r="47" spans="1:6" hidden="1">
      <c r="A47" s="192">
        <v>41395</v>
      </c>
      <c r="B47" s="193">
        <v>54051559.030000001</v>
      </c>
      <c r="C47" s="193">
        <f t="shared" si="3"/>
        <v>-546483.8744402501</v>
      </c>
      <c r="D47" s="193">
        <f t="shared" si="0"/>
        <v>53505075.155559748</v>
      </c>
      <c r="F47" t="s">
        <v>164</v>
      </c>
    </row>
    <row r="48" spans="1:6" hidden="1">
      <c r="A48" s="192">
        <v>41426</v>
      </c>
      <c r="B48" s="193">
        <v>53778117.829999998</v>
      </c>
      <c r="C48" s="193">
        <f t="shared" si="3"/>
        <v>-646621.69156345003</v>
      </c>
      <c r="D48" s="193">
        <f t="shared" si="0"/>
        <v>53131496.138436548</v>
      </c>
      <c r="F48">
        <f>AVERAGE(D42:D54)</f>
        <v>52956574.60102991</v>
      </c>
    </row>
    <row r="49" spans="1:6" hidden="1">
      <c r="A49" s="192">
        <v>41456</v>
      </c>
      <c r="B49" s="193">
        <v>53823861.25</v>
      </c>
      <c r="C49" s="193">
        <f t="shared" si="3"/>
        <v>-746844.68545391853</v>
      </c>
      <c r="D49" s="193">
        <f t="shared" si="0"/>
        <v>53077016.564546078</v>
      </c>
    </row>
    <row r="50" spans="1:6" hidden="1">
      <c r="A50" s="192">
        <v>41487</v>
      </c>
      <c r="B50" s="193">
        <v>53826141.600000001</v>
      </c>
      <c r="C50" s="193">
        <f t="shared" si="3"/>
        <v>-847071.92548167286</v>
      </c>
      <c r="D50" s="193">
        <f t="shared" si="0"/>
        <v>52979069.674518332</v>
      </c>
      <c r="F50" t="s">
        <v>165</v>
      </c>
    </row>
    <row r="51" spans="1:6" hidden="1">
      <c r="A51" s="192">
        <v>41518</v>
      </c>
      <c r="B51" s="193">
        <v>53834196.579999998</v>
      </c>
      <c r="C51" s="193">
        <f t="shared" si="3"/>
        <v>-947314.16432579933</v>
      </c>
      <c r="D51" s="193">
        <f t="shared" si="0"/>
        <v>52886882.415674202</v>
      </c>
      <c r="F51">
        <f>+-C54+C42</f>
        <v>1197988.0103724385</v>
      </c>
    </row>
    <row r="52" spans="1:6" hidden="1">
      <c r="A52" s="192">
        <v>41548</v>
      </c>
      <c r="B52" s="193">
        <v>53842887.619999997</v>
      </c>
      <c r="C52" s="193">
        <f t="shared" si="3"/>
        <v>-1047572.5863650476</v>
      </c>
      <c r="D52" s="193">
        <f t="shared" si="0"/>
        <v>52795315.033634953</v>
      </c>
    </row>
    <row r="53" spans="1:6" hidden="1">
      <c r="A53" s="192">
        <v>41579</v>
      </c>
      <c r="B53" s="193">
        <v>53757842.520000003</v>
      </c>
      <c r="C53" s="193">
        <f t="shared" si="3"/>
        <v>-1147672.6497444049</v>
      </c>
      <c r="D53" s="193">
        <f t="shared" si="0"/>
        <v>52610169.870255597</v>
      </c>
    </row>
    <row r="54" spans="1:6" hidden="1">
      <c r="A54" s="192">
        <v>41609</v>
      </c>
      <c r="B54" s="193">
        <v>53762865.789999999</v>
      </c>
      <c r="C54" s="193">
        <f t="shared" si="3"/>
        <v>-1247782.0667291488</v>
      </c>
      <c r="D54" s="193">
        <f t="shared" si="0"/>
        <v>52515083.723270848</v>
      </c>
    </row>
    <row r="55" spans="1:6" hidden="1">
      <c r="A55" s="192">
        <v>41640</v>
      </c>
      <c r="B55" s="193">
        <v>53774269</v>
      </c>
      <c r="C55" s="193">
        <f t="shared" si="3"/>
        <v>-1347912.7171189222</v>
      </c>
      <c r="D55" s="193">
        <f t="shared" si="0"/>
        <v>52426356.282881081</v>
      </c>
    </row>
    <row r="56" spans="1:6" hidden="1">
      <c r="A56" s="192">
        <v>41671</v>
      </c>
      <c r="B56" s="193">
        <v>53821111.090000004</v>
      </c>
      <c r="C56" s="193">
        <f t="shared" si="3"/>
        <v>-1448130.590060011</v>
      </c>
      <c r="D56" s="193">
        <f t="shared" si="0"/>
        <v>52372980.499939993</v>
      </c>
    </row>
    <row r="57" spans="1:6" hidden="1">
      <c r="A57" s="192">
        <v>41699</v>
      </c>
      <c r="B57" s="193">
        <v>53875371.200000003</v>
      </c>
      <c r="C57" s="193">
        <f t="shared" si="3"/>
        <v>-1548449.4983141886</v>
      </c>
      <c r="D57" s="193">
        <f t="shared" si="0"/>
        <v>52326921.701685816</v>
      </c>
      <c r="F57" t="s">
        <v>168</v>
      </c>
    </row>
    <row r="58" spans="1:6" hidden="1">
      <c r="A58" s="192">
        <v>41730</v>
      </c>
      <c r="B58" s="193">
        <v>53879371.130000003</v>
      </c>
      <c r="C58" s="193">
        <f t="shared" si="3"/>
        <v>-1648775.8546583143</v>
      </c>
      <c r="D58" s="193">
        <f t="shared" si="0"/>
        <v>52230595.27534169</v>
      </c>
      <c r="F58">
        <f>AVERAGE(B54:B66)</f>
        <v>53896694.693846159</v>
      </c>
    </row>
    <row r="59" spans="1:6" hidden="1">
      <c r="A59" s="192">
        <v>41760</v>
      </c>
      <c r="B59" s="193">
        <v>53897583.619999997</v>
      </c>
      <c r="C59" s="193">
        <f t="shared" si="3"/>
        <v>-1749136.1236618368</v>
      </c>
      <c r="D59" s="193">
        <f t="shared" si="0"/>
        <v>52148447.496338159</v>
      </c>
      <c r="F59" t="s">
        <v>169</v>
      </c>
    </row>
    <row r="60" spans="1:6" hidden="1">
      <c r="A60" s="192">
        <v>41791</v>
      </c>
      <c r="B60" s="193">
        <v>53899368.560000002</v>
      </c>
      <c r="C60" s="193">
        <f t="shared" si="3"/>
        <v>-1849499.7163219415</v>
      </c>
      <c r="D60" s="193">
        <f t="shared" si="0"/>
        <v>52049868.843678057</v>
      </c>
      <c r="F60">
        <f>AVERAGE(D54:D66)</f>
        <v>52046967.878621906</v>
      </c>
    </row>
    <row r="61" spans="1:6" hidden="1">
      <c r="A61" s="192">
        <v>41821</v>
      </c>
      <c r="B61" s="193">
        <v>53936723.990000002</v>
      </c>
      <c r="C61" s="193">
        <f t="shared" si="3"/>
        <v>-1949932.8668499826</v>
      </c>
      <c r="D61" s="193">
        <f t="shared" si="0"/>
        <v>51986791.123150021</v>
      </c>
    </row>
    <row r="62" spans="1:6" hidden="1">
      <c r="A62" s="192">
        <v>41852</v>
      </c>
      <c r="B62" s="193">
        <v>53956355.479999997</v>
      </c>
      <c r="C62" s="193">
        <f t="shared" si="3"/>
        <v>-2050402.5722935696</v>
      </c>
      <c r="D62" s="193">
        <f t="shared" si="0"/>
        <v>51905952.907706425</v>
      </c>
      <c r="F62" t="s">
        <v>170</v>
      </c>
    </row>
    <row r="63" spans="1:6" hidden="1">
      <c r="A63" s="192">
        <v>41883</v>
      </c>
      <c r="B63" s="193">
        <v>53960486.219999999</v>
      </c>
      <c r="C63" s="193">
        <f t="shared" si="3"/>
        <v>-2150879.9694025288</v>
      </c>
      <c r="D63" s="193">
        <f t="shared" si="0"/>
        <v>51809606.25059747</v>
      </c>
      <c r="F63">
        <f>+-C66+C54</f>
        <v>1204552.5620781444</v>
      </c>
    </row>
    <row r="64" spans="1:6" hidden="1">
      <c r="A64" s="192">
        <v>41913</v>
      </c>
      <c r="B64" s="193">
        <v>53964042.07</v>
      </c>
      <c r="C64" s="193">
        <f t="shared" si="3"/>
        <v>-2251363.9877000195</v>
      </c>
      <c r="D64" s="193">
        <f t="shared" si="0"/>
        <v>51712678.082299978</v>
      </c>
    </row>
    <row r="65" spans="1:6" hidden="1">
      <c r="A65" s="192">
        <v>41944</v>
      </c>
      <c r="B65" s="193">
        <v>53964042.07</v>
      </c>
      <c r="C65" s="193">
        <f t="shared" si="3"/>
        <v>-2351848.0059975102</v>
      </c>
      <c r="D65" s="193">
        <f t="shared" si="0"/>
        <v>51612194.064002492</v>
      </c>
    </row>
    <row r="66" spans="1:6" hidden="1">
      <c r="A66" s="192">
        <v>41974</v>
      </c>
      <c r="B66" s="193">
        <v>53965440.799999997</v>
      </c>
      <c r="C66" s="193">
        <f t="shared" si="3"/>
        <v>-2452334.6288072933</v>
      </c>
      <c r="D66" s="193">
        <f t="shared" si="0"/>
        <v>51513106.171192706</v>
      </c>
    </row>
    <row r="67" spans="1:6" hidden="1">
      <c r="A67" s="192">
        <v>42005</v>
      </c>
      <c r="B67" s="193">
        <f t="shared" ref="B67:B130" si="4">+B66</f>
        <v>53965440.799999997</v>
      </c>
      <c r="C67" s="193">
        <f t="shared" si="3"/>
        <v>-2552821.2516170763</v>
      </c>
      <c r="D67" s="193">
        <f t="shared" si="0"/>
        <v>51412619.548382923</v>
      </c>
    </row>
    <row r="68" spans="1:6" hidden="1">
      <c r="A68" s="192">
        <v>42036</v>
      </c>
      <c r="B68" s="193">
        <f t="shared" si="4"/>
        <v>53965440.799999997</v>
      </c>
      <c r="C68" s="193">
        <f t="shared" si="3"/>
        <v>-2653307.8744268594</v>
      </c>
      <c r="D68" s="193">
        <f t="shared" si="0"/>
        <v>51312132.92557314</v>
      </c>
    </row>
    <row r="69" spans="1:6" hidden="1">
      <c r="A69" s="192">
        <v>42064</v>
      </c>
      <c r="B69" s="193">
        <f t="shared" si="4"/>
        <v>53965440.799999997</v>
      </c>
      <c r="C69" s="193">
        <f t="shared" si="3"/>
        <v>-2753794.4972366425</v>
      </c>
      <c r="D69" s="193">
        <f t="shared" si="0"/>
        <v>51211646.302763358</v>
      </c>
      <c r="F69" t="s">
        <v>171</v>
      </c>
    </row>
    <row r="70" spans="1:6" hidden="1">
      <c r="A70" s="192">
        <v>42095</v>
      </c>
      <c r="B70" s="193">
        <f t="shared" si="4"/>
        <v>53965440.799999997</v>
      </c>
      <c r="C70" s="193">
        <f t="shared" si="3"/>
        <v>-2854281.1200464256</v>
      </c>
      <c r="D70" s="193">
        <f t="shared" si="0"/>
        <v>51111159.679953575</v>
      </c>
      <c r="F70">
        <f>AVERAGE(B66:B78)</f>
        <v>53965637.174615376</v>
      </c>
    </row>
    <row r="71" spans="1:6" hidden="1">
      <c r="A71" s="192">
        <v>42125</v>
      </c>
      <c r="B71" s="193">
        <f t="shared" si="4"/>
        <v>53965440.799999997</v>
      </c>
      <c r="C71" s="193">
        <f t="shared" si="3"/>
        <v>-2954767.7428562087</v>
      </c>
      <c r="D71" s="193">
        <f t="shared" ref="D71:D134" si="5">+B71+C71</f>
        <v>51010673.057143785</v>
      </c>
      <c r="F71" t="s">
        <v>172</v>
      </c>
    </row>
    <row r="72" spans="1:6" hidden="1">
      <c r="A72" s="192">
        <v>42156</v>
      </c>
      <c r="B72" s="193">
        <f t="shared" si="4"/>
        <v>53965440.799999997</v>
      </c>
      <c r="C72" s="193">
        <f t="shared" si="3"/>
        <v>-3055254.3656659918</v>
      </c>
      <c r="D72" s="193">
        <f t="shared" si="5"/>
        <v>50910186.434334002</v>
      </c>
      <c r="F72">
        <f>AVERAGE(D66:D78)</f>
        <v>50910382.443289042</v>
      </c>
    </row>
    <row r="73" spans="1:6" hidden="1">
      <c r="A73" s="192">
        <v>42186</v>
      </c>
      <c r="B73" s="193">
        <f t="shared" si="4"/>
        <v>53965440.799999997</v>
      </c>
      <c r="C73" s="193">
        <f t="shared" si="3"/>
        <v>-3155740.9884757749</v>
      </c>
      <c r="D73" s="193">
        <f t="shared" si="5"/>
        <v>50809699.81152422</v>
      </c>
    </row>
    <row r="74" spans="1:6" hidden="1">
      <c r="A74" s="192">
        <v>42217</v>
      </c>
      <c r="B74" s="193">
        <f t="shared" si="4"/>
        <v>53965440.799999997</v>
      </c>
      <c r="C74" s="193">
        <f t="shared" si="3"/>
        <v>-3256227.611285558</v>
      </c>
      <c r="D74" s="193">
        <f t="shared" si="5"/>
        <v>50709213.188714437</v>
      </c>
      <c r="F74" t="s">
        <v>173</v>
      </c>
    </row>
    <row r="75" spans="1:6" hidden="1">
      <c r="A75" s="192">
        <v>42248</v>
      </c>
      <c r="B75" s="193">
        <f t="shared" si="4"/>
        <v>53965440.799999997</v>
      </c>
      <c r="C75" s="193">
        <f t="shared" si="3"/>
        <v>-3356714.2340953411</v>
      </c>
      <c r="D75" s="193">
        <f t="shared" si="5"/>
        <v>50608726.565904655</v>
      </c>
      <c r="F75">
        <f>+-C78+C66</f>
        <v>1205844.227301931</v>
      </c>
    </row>
    <row r="76" spans="1:6" hidden="1">
      <c r="A76" s="192">
        <v>42278</v>
      </c>
      <c r="B76" s="193">
        <f t="shared" si="4"/>
        <v>53965440.799999997</v>
      </c>
      <c r="C76" s="193">
        <f t="shared" si="3"/>
        <v>-3457200.8569051242</v>
      </c>
      <c r="D76" s="193">
        <f t="shared" si="5"/>
        <v>50508239.943094872</v>
      </c>
    </row>
    <row r="77" spans="1:6" hidden="1">
      <c r="A77" s="192">
        <v>42309</v>
      </c>
      <c r="B77" s="193">
        <f t="shared" si="4"/>
        <v>53965440.799999997</v>
      </c>
      <c r="C77" s="193">
        <f t="shared" si="3"/>
        <v>-3557687.4797149072</v>
      </c>
      <c r="D77" s="193">
        <f t="shared" si="5"/>
        <v>50407753.320285089</v>
      </c>
    </row>
    <row r="78" spans="1:6">
      <c r="A78" s="192">
        <v>42339</v>
      </c>
      <c r="B78" s="193">
        <v>53967993.670000002</v>
      </c>
      <c r="C78" s="193">
        <f t="shared" si="3"/>
        <v>-3658178.8561092243</v>
      </c>
      <c r="D78" s="193">
        <f t="shared" si="5"/>
        <v>50309814.813890778</v>
      </c>
    </row>
    <row r="79" spans="1:6">
      <c r="A79" s="192">
        <v>42370</v>
      </c>
      <c r="B79" s="193">
        <f t="shared" si="4"/>
        <v>53967993.670000002</v>
      </c>
      <c r="C79" s="193">
        <f t="shared" si="3"/>
        <v>-3758670.2325035413</v>
      </c>
      <c r="D79" s="193">
        <f t="shared" si="5"/>
        <v>50209323.437496461</v>
      </c>
    </row>
    <row r="80" spans="1:6">
      <c r="A80" s="192">
        <v>42401</v>
      </c>
      <c r="B80" s="193">
        <f t="shared" si="4"/>
        <v>53967993.670000002</v>
      </c>
      <c r="C80" s="193">
        <f t="shared" si="3"/>
        <v>-3859161.6088978583</v>
      </c>
      <c r="D80" s="193">
        <f t="shared" si="5"/>
        <v>50108832.061102144</v>
      </c>
    </row>
    <row r="81" spans="1:6">
      <c r="A81" s="192">
        <v>42430</v>
      </c>
      <c r="B81" s="193">
        <f t="shared" si="4"/>
        <v>53967993.670000002</v>
      </c>
      <c r="C81" s="193">
        <f t="shared" si="3"/>
        <v>-3959652.9852921753</v>
      </c>
      <c r="D81" s="193">
        <f t="shared" si="5"/>
        <v>50008340.684707828</v>
      </c>
      <c r="F81" t="s">
        <v>190</v>
      </c>
    </row>
    <row r="82" spans="1:6">
      <c r="A82" s="192">
        <v>42461</v>
      </c>
      <c r="B82" s="193">
        <f t="shared" si="4"/>
        <v>53967993.670000002</v>
      </c>
      <c r="C82" s="193">
        <f t="shared" si="3"/>
        <v>-4060144.3616864923</v>
      </c>
      <c r="D82" s="193">
        <f t="shared" si="5"/>
        <v>49907849.308313511</v>
      </c>
      <c r="F82">
        <f>AVERAGE(B78:B90)</f>
        <v>53967993.669999994</v>
      </c>
    </row>
    <row r="83" spans="1:6">
      <c r="A83" s="192">
        <v>42491</v>
      </c>
      <c r="B83" s="193">
        <f t="shared" si="4"/>
        <v>53967993.670000002</v>
      </c>
      <c r="C83" s="193">
        <f t="shared" si="3"/>
        <v>-4160635.7380808094</v>
      </c>
      <c r="D83" s="193">
        <f t="shared" si="5"/>
        <v>49807357.931919195</v>
      </c>
      <c r="F83" t="s">
        <v>191</v>
      </c>
    </row>
    <row r="84" spans="1:6">
      <c r="A84" s="192">
        <v>42522</v>
      </c>
      <c r="B84" s="193">
        <f t="shared" si="4"/>
        <v>53967993.670000002</v>
      </c>
      <c r="C84" s="193">
        <f t="shared" si="3"/>
        <v>-4261127.1144751264</v>
      </c>
      <c r="D84" s="193">
        <f t="shared" si="5"/>
        <v>49706866.555524878</v>
      </c>
      <c r="F84">
        <f>AVERAGE(D78:D90)</f>
        <v>49706866.555524878</v>
      </c>
    </row>
    <row r="85" spans="1:6">
      <c r="A85" s="192">
        <v>42552</v>
      </c>
      <c r="B85" s="193">
        <f t="shared" si="4"/>
        <v>53967993.670000002</v>
      </c>
      <c r="C85" s="193">
        <f t="shared" si="3"/>
        <v>-4361618.4908694439</v>
      </c>
      <c r="D85" s="193">
        <f t="shared" si="5"/>
        <v>49606375.179130554</v>
      </c>
    </row>
    <row r="86" spans="1:6">
      <c r="A86" s="192">
        <v>42583</v>
      </c>
      <c r="B86" s="193">
        <f t="shared" si="4"/>
        <v>53967993.670000002</v>
      </c>
      <c r="C86" s="193">
        <f t="shared" si="3"/>
        <v>-4462109.8672637613</v>
      </c>
      <c r="D86" s="193">
        <f t="shared" si="5"/>
        <v>49505883.802736238</v>
      </c>
      <c r="F86" t="s">
        <v>192</v>
      </c>
    </row>
    <row r="87" spans="1:6">
      <c r="A87" s="192">
        <v>42614</v>
      </c>
      <c r="B87" s="193">
        <f t="shared" si="4"/>
        <v>53967993.670000002</v>
      </c>
      <c r="C87" s="193">
        <f t="shared" si="3"/>
        <v>-4562601.2436580788</v>
      </c>
      <c r="D87" s="193">
        <f t="shared" si="5"/>
        <v>49405392.426341921</v>
      </c>
      <c r="F87">
        <f>+-C90+C78</f>
        <v>1205896.516731807</v>
      </c>
    </row>
    <row r="88" spans="1:6">
      <c r="A88" s="192">
        <v>42644</v>
      </c>
      <c r="B88" s="193">
        <f t="shared" si="4"/>
        <v>53967993.670000002</v>
      </c>
      <c r="C88" s="193">
        <f t="shared" si="3"/>
        <v>-4663092.6200523963</v>
      </c>
      <c r="D88" s="193">
        <f t="shared" si="5"/>
        <v>49304901.049947605</v>
      </c>
    </row>
    <row r="89" spans="1:6">
      <c r="A89" s="192">
        <v>42675</v>
      </c>
      <c r="B89" s="193">
        <f t="shared" si="4"/>
        <v>53967993.670000002</v>
      </c>
      <c r="C89" s="193">
        <f t="shared" si="3"/>
        <v>-4763583.9964467138</v>
      </c>
      <c r="D89" s="193">
        <f t="shared" si="5"/>
        <v>49204409.673553288</v>
      </c>
    </row>
    <row r="90" spans="1:6">
      <c r="A90" s="192">
        <v>42705</v>
      </c>
      <c r="B90" s="193">
        <f t="shared" si="4"/>
        <v>53967993.670000002</v>
      </c>
      <c r="C90" s="193">
        <f t="shared" si="3"/>
        <v>-4864075.3728410313</v>
      </c>
      <c r="D90" s="193">
        <f t="shared" si="5"/>
        <v>49103918.297158971</v>
      </c>
    </row>
    <row r="91" spans="1:6">
      <c r="A91" s="192">
        <v>42736</v>
      </c>
      <c r="B91" s="193">
        <f t="shared" si="4"/>
        <v>53967993.670000002</v>
      </c>
      <c r="C91" s="193">
        <f t="shared" si="3"/>
        <v>-4964566.7492353488</v>
      </c>
      <c r="D91" s="193">
        <f t="shared" si="5"/>
        <v>49003426.920764655</v>
      </c>
    </row>
    <row r="92" spans="1:6">
      <c r="A92" s="192">
        <v>42767</v>
      </c>
      <c r="B92" s="193">
        <f t="shared" si="4"/>
        <v>53967993.670000002</v>
      </c>
      <c r="C92" s="193">
        <f t="shared" si="3"/>
        <v>-5065058.1256296663</v>
      </c>
      <c r="D92" s="193">
        <f t="shared" si="5"/>
        <v>48902935.544370338</v>
      </c>
    </row>
    <row r="93" spans="1:6">
      <c r="A93" s="192">
        <v>42795</v>
      </c>
      <c r="B93" s="193">
        <f t="shared" si="4"/>
        <v>53967993.670000002</v>
      </c>
      <c r="C93" s="193">
        <f t="shared" si="3"/>
        <v>-5165549.5020239837</v>
      </c>
      <c r="D93" s="193">
        <f t="shared" si="5"/>
        <v>48802444.167976022</v>
      </c>
      <c r="F93" t="s">
        <v>193</v>
      </c>
    </row>
    <row r="94" spans="1:6">
      <c r="A94" s="192">
        <v>42826</v>
      </c>
      <c r="B94" s="193">
        <f t="shared" si="4"/>
        <v>53967993.670000002</v>
      </c>
      <c r="C94" s="193">
        <f t="shared" si="3"/>
        <v>-5266040.8784183012</v>
      </c>
      <c r="D94" s="193">
        <f t="shared" si="5"/>
        <v>48701952.791581698</v>
      </c>
      <c r="F94">
        <f>AVERAGE(B90:B102)</f>
        <v>53967993.669999994</v>
      </c>
    </row>
    <row r="95" spans="1:6">
      <c r="A95" s="192">
        <v>42856</v>
      </c>
      <c r="B95" s="193">
        <f t="shared" si="4"/>
        <v>53967993.670000002</v>
      </c>
      <c r="C95" s="193">
        <f t="shared" ref="C95:C138" si="6">+C94-$D$3/12*B95</f>
        <v>-5366532.2548126187</v>
      </c>
      <c r="D95" s="193">
        <f t="shared" si="5"/>
        <v>48601461.415187381</v>
      </c>
      <c r="F95" t="s">
        <v>194</v>
      </c>
    </row>
    <row r="96" spans="1:6">
      <c r="A96" s="192">
        <v>42887</v>
      </c>
      <c r="B96" s="193">
        <f t="shared" si="4"/>
        <v>53967993.670000002</v>
      </c>
      <c r="C96" s="193">
        <f t="shared" si="6"/>
        <v>-5467023.6312069362</v>
      </c>
      <c r="D96" s="193">
        <f t="shared" si="5"/>
        <v>48500970.038793065</v>
      </c>
      <c r="F96">
        <f>AVERAGE(D90:D102)</f>
        <v>48500970.038793072</v>
      </c>
    </row>
    <row r="97" spans="1:6">
      <c r="A97" s="192">
        <v>42917</v>
      </c>
      <c r="B97" s="193">
        <f t="shared" si="4"/>
        <v>53967993.670000002</v>
      </c>
      <c r="C97" s="193">
        <f t="shared" si="6"/>
        <v>-5567515.0076012537</v>
      </c>
      <c r="D97" s="193">
        <f t="shared" si="5"/>
        <v>48400478.662398748</v>
      </c>
    </row>
    <row r="98" spans="1:6">
      <c r="A98" s="192">
        <v>42948</v>
      </c>
      <c r="B98" s="193">
        <f t="shared" si="4"/>
        <v>53967993.670000002</v>
      </c>
      <c r="C98" s="193">
        <f t="shared" si="6"/>
        <v>-5668006.3839955712</v>
      </c>
      <c r="D98" s="193">
        <f t="shared" si="5"/>
        <v>48299987.286004432</v>
      </c>
      <c r="F98" t="s">
        <v>195</v>
      </c>
    </row>
    <row r="99" spans="1:6">
      <c r="A99" s="192">
        <v>42979</v>
      </c>
      <c r="B99" s="193">
        <f t="shared" si="4"/>
        <v>53967993.670000002</v>
      </c>
      <c r="C99" s="193">
        <f t="shared" si="6"/>
        <v>-5768497.7603898887</v>
      </c>
      <c r="D99" s="193">
        <f t="shared" si="5"/>
        <v>48199495.909610115</v>
      </c>
      <c r="F99">
        <f>+-C102+C90</f>
        <v>1205896.5167318098</v>
      </c>
    </row>
    <row r="100" spans="1:6">
      <c r="A100" s="192">
        <v>43009</v>
      </c>
      <c r="B100" s="193">
        <f t="shared" si="4"/>
        <v>53967993.670000002</v>
      </c>
      <c r="C100" s="193">
        <f t="shared" si="6"/>
        <v>-5868989.1367842061</v>
      </c>
      <c r="D100" s="193">
        <f t="shared" si="5"/>
        <v>48099004.533215798</v>
      </c>
    </row>
    <row r="101" spans="1:6">
      <c r="A101" s="192">
        <v>43040</v>
      </c>
      <c r="B101" s="193">
        <f t="shared" si="4"/>
        <v>53967993.670000002</v>
      </c>
      <c r="C101" s="193">
        <f t="shared" si="6"/>
        <v>-5969480.5131785236</v>
      </c>
      <c r="D101" s="193">
        <f t="shared" si="5"/>
        <v>47998513.156821474</v>
      </c>
    </row>
    <row r="102" spans="1:6">
      <c r="A102" s="192">
        <v>43070</v>
      </c>
      <c r="B102" s="193">
        <f t="shared" si="4"/>
        <v>53967993.670000002</v>
      </c>
      <c r="C102" s="193">
        <f t="shared" si="6"/>
        <v>-6069971.8895728411</v>
      </c>
      <c r="D102" s="193">
        <f t="shared" si="5"/>
        <v>47898021.780427158</v>
      </c>
    </row>
    <row r="103" spans="1:6">
      <c r="A103" s="192">
        <v>43101</v>
      </c>
      <c r="B103" s="193">
        <f t="shared" si="4"/>
        <v>53967993.670000002</v>
      </c>
      <c r="C103" s="193">
        <f t="shared" si="6"/>
        <v>-6170463.2659671586</v>
      </c>
      <c r="D103" s="193">
        <f t="shared" si="5"/>
        <v>47797530.404032841</v>
      </c>
    </row>
    <row r="104" spans="1:6">
      <c r="A104" s="192">
        <v>43132</v>
      </c>
      <c r="B104" s="193">
        <f t="shared" si="4"/>
        <v>53967993.670000002</v>
      </c>
      <c r="C104" s="193">
        <f t="shared" si="6"/>
        <v>-6270954.6423614761</v>
      </c>
      <c r="D104" s="193">
        <f t="shared" si="5"/>
        <v>47697039.027638525</v>
      </c>
    </row>
    <row r="105" spans="1:6">
      <c r="A105" s="192">
        <v>43160</v>
      </c>
      <c r="B105" s="193">
        <f t="shared" si="4"/>
        <v>53967993.670000002</v>
      </c>
      <c r="C105" s="193">
        <f t="shared" si="6"/>
        <v>-6371446.0187557936</v>
      </c>
      <c r="D105" s="193">
        <f t="shared" si="5"/>
        <v>47596547.651244208</v>
      </c>
      <c r="F105" t="s">
        <v>196</v>
      </c>
    </row>
    <row r="106" spans="1:6">
      <c r="A106" s="192">
        <v>43191</v>
      </c>
      <c r="B106" s="193">
        <f t="shared" si="4"/>
        <v>53967993.670000002</v>
      </c>
      <c r="C106" s="193">
        <f t="shared" si="6"/>
        <v>-6471937.3951501111</v>
      </c>
      <c r="D106" s="193">
        <f t="shared" si="5"/>
        <v>47496056.274849892</v>
      </c>
      <c r="F106">
        <f>AVERAGE(B102:B114)</f>
        <v>53967993.669999994</v>
      </c>
    </row>
    <row r="107" spans="1:6">
      <c r="A107" s="192">
        <v>43221</v>
      </c>
      <c r="B107" s="193">
        <f t="shared" si="4"/>
        <v>53967993.670000002</v>
      </c>
      <c r="C107" s="193">
        <f t="shared" si="6"/>
        <v>-6572428.7715444285</v>
      </c>
      <c r="D107" s="193">
        <f t="shared" si="5"/>
        <v>47395564.898455575</v>
      </c>
      <c r="F107" t="s">
        <v>197</v>
      </c>
    </row>
    <row r="108" spans="1:6">
      <c r="A108" s="192">
        <v>43252</v>
      </c>
      <c r="B108" s="193">
        <f t="shared" si="4"/>
        <v>53967993.670000002</v>
      </c>
      <c r="C108" s="193">
        <f t="shared" si="6"/>
        <v>-6672920.147938746</v>
      </c>
      <c r="D108" s="193">
        <f t="shared" si="5"/>
        <v>47295073.522061259</v>
      </c>
      <c r="F108">
        <f>AVERAGE(D102:D114)</f>
        <v>47295073.522061259</v>
      </c>
    </row>
    <row r="109" spans="1:6">
      <c r="A109" s="192">
        <v>43282</v>
      </c>
      <c r="B109" s="193">
        <f t="shared" si="4"/>
        <v>53967993.670000002</v>
      </c>
      <c r="C109" s="193">
        <f t="shared" si="6"/>
        <v>-6773411.5243330635</v>
      </c>
      <c r="D109" s="193">
        <f t="shared" si="5"/>
        <v>47194582.145666942</v>
      </c>
    </row>
    <row r="110" spans="1:6">
      <c r="A110" s="192">
        <v>43313</v>
      </c>
      <c r="B110" s="193">
        <f t="shared" si="4"/>
        <v>53967993.670000002</v>
      </c>
      <c r="C110" s="193">
        <f t="shared" si="6"/>
        <v>-6873902.900727381</v>
      </c>
      <c r="D110" s="193">
        <f t="shared" si="5"/>
        <v>47094090.769272618</v>
      </c>
      <c r="F110" t="s">
        <v>198</v>
      </c>
    </row>
    <row r="111" spans="1:6">
      <c r="A111" s="192">
        <v>43344</v>
      </c>
      <c r="B111" s="193">
        <f t="shared" si="4"/>
        <v>53967993.670000002</v>
      </c>
      <c r="C111" s="193">
        <f t="shared" si="6"/>
        <v>-6974394.2771216985</v>
      </c>
      <c r="D111" s="193">
        <f t="shared" si="5"/>
        <v>46993599.392878301</v>
      </c>
      <c r="F111">
        <f>+-C114+C102</f>
        <v>1205896.5167318098</v>
      </c>
    </row>
    <row r="112" spans="1:6">
      <c r="A112" s="192">
        <v>43374</v>
      </c>
      <c r="B112" s="193">
        <f t="shared" si="4"/>
        <v>53967993.670000002</v>
      </c>
      <c r="C112" s="193">
        <f t="shared" si="6"/>
        <v>-7074885.653516016</v>
      </c>
      <c r="D112" s="193">
        <f t="shared" si="5"/>
        <v>46893108.016483985</v>
      </c>
    </row>
    <row r="113" spans="1:6">
      <c r="A113" s="192">
        <v>43405</v>
      </c>
      <c r="B113" s="193">
        <f t="shared" si="4"/>
        <v>53967993.670000002</v>
      </c>
      <c r="C113" s="193">
        <f t="shared" si="6"/>
        <v>-7175377.0299103335</v>
      </c>
      <c r="D113" s="193">
        <f t="shared" si="5"/>
        <v>46792616.640089668</v>
      </c>
    </row>
    <row r="114" spans="1:6">
      <c r="A114" s="192">
        <v>43435</v>
      </c>
      <c r="B114" s="193">
        <f t="shared" si="4"/>
        <v>53967993.670000002</v>
      </c>
      <c r="C114" s="193">
        <f t="shared" si="6"/>
        <v>-7275868.4063046509</v>
      </c>
      <c r="D114" s="193">
        <f t="shared" si="5"/>
        <v>46692125.263695352</v>
      </c>
    </row>
    <row r="115" spans="1:6">
      <c r="A115" s="192">
        <v>43466</v>
      </c>
      <c r="B115" s="193">
        <f t="shared" si="4"/>
        <v>53967993.670000002</v>
      </c>
      <c r="C115" s="193">
        <f t="shared" si="6"/>
        <v>-7376359.7826989684</v>
      </c>
      <c r="D115" s="193">
        <f t="shared" si="5"/>
        <v>46591633.887301035</v>
      </c>
    </row>
    <row r="116" spans="1:6">
      <c r="A116" s="192">
        <v>43497</v>
      </c>
      <c r="B116" s="193">
        <f t="shared" si="4"/>
        <v>53967993.670000002</v>
      </c>
      <c r="C116" s="193">
        <f t="shared" si="6"/>
        <v>-7476851.1590932859</v>
      </c>
      <c r="D116" s="193">
        <f t="shared" si="5"/>
        <v>46491142.510906719</v>
      </c>
    </row>
    <row r="117" spans="1:6">
      <c r="A117" s="192">
        <v>43525</v>
      </c>
      <c r="B117" s="193">
        <f t="shared" si="4"/>
        <v>53967993.670000002</v>
      </c>
      <c r="C117" s="193">
        <f t="shared" si="6"/>
        <v>-7577342.5354876034</v>
      </c>
      <c r="D117" s="193">
        <f t="shared" si="5"/>
        <v>46390651.134512395</v>
      </c>
      <c r="F117" t="s">
        <v>199</v>
      </c>
    </row>
    <row r="118" spans="1:6">
      <c r="A118" s="192">
        <v>43556</v>
      </c>
      <c r="B118" s="193">
        <f t="shared" si="4"/>
        <v>53967993.670000002</v>
      </c>
      <c r="C118" s="193">
        <f t="shared" si="6"/>
        <v>-7677833.9118819209</v>
      </c>
      <c r="D118" s="193">
        <f t="shared" si="5"/>
        <v>46290159.758118078</v>
      </c>
      <c r="F118">
        <f>AVERAGE(B114:B126)</f>
        <v>53967993.669999994</v>
      </c>
    </row>
    <row r="119" spans="1:6">
      <c r="A119" s="192">
        <v>43586</v>
      </c>
      <c r="B119" s="193">
        <f t="shared" si="4"/>
        <v>53967993.670000002</v>
      </c>
      <c r="C119" s="193">
        <f t="shared" si="6"/>
        <v>-7778325.2882762384</v>
      </c>
      <c r="D119" s="193">
        <f t="shared" si="5"/>
        <v>46189668.381723762</v>
      </c>
      <c r="F119" t="s">
        <v>200</v>
      </c>
    </row>
    <row r="120" spans="1:6">
      <c r="A120" s="192">
        <v>43617</v>
      </c>
      <c r="B120" s="193">
        <f t="shared" si="4"/>
        <v>53967993.670000002</v>
      </c>
      <c r="C120" s="193">
        <f t="shared" si="6"/>
        <v>-7878816.6646705559</v>
      </c>
      <c r="D120" s="193">
        <f t="shared" si="5"/>
        <v>46089177.005329445</v>
      </c>
      <c r="F120">
        <f>AVERAGE(D114:D126)</f>
        <v>46089177.005329445</v>
      </c>
    </row>
    <row r="121" spans="1:6">
      <c r="A121" s="192">
        <v>43647</v>
      </c>
      <c r="B121" s="193">
        <f t="shared" si="4"/>
        <v>53967993.670000002</v>
      </c>
      <c r="C121" s="193">
        <f t="shared" si="6"/>
        <v>-7979308.0410648733</v>
      </c>
      <c r="D121" s="193">
        <f t="shared" si="5"/>
        <v>45988685.628935128</v>
      </c>
    </row>
    <row r="122" spans="1:6">
      <c r="A122" s="192">
        <v>43678</v>
      </c>
      <c r="B122" s="193">
        <f t="shared" si="4"/>
        <v>53967993.670000002</v>
      </c>
      <c r="C122" s="193">
        <f t="shared" si="6"/>
        <v>-8079799.4174591908</v>
      </c>
      <c r="D122" s="193">
        <f t="shared" si="5"/>
        <v>45888194.252540812</v>
      </c>
      <c r="F122" t="s">
        <v>201</v>
      </c>
    </row>
    <row r="123" spans="1:6">
      <c r="A123" s="192">
        <v>43709</v>
      </c>
      <c r="B123" s="193">
        <f t="shared" si="4"/>
        <v>53967993.670000002</v>
      </c>
      <c r="C123" s="193">
        <f t="shared" si="6"/>
        <v>-8180290.7938535083</v>
      </c>
      <c r="D123" s="193">
        <f t="shared" si="5"/>
        <v>45787702.876146495</v>
      </c>
      <c r="F123">
        <f>+-C126+C114</f>
        <v>1205896.5167318089</v>
      </c>
    </row>
    <row r="124" spans="1:6">
      <c r="A124" s="192">
        <v>43739</v>
      </c>
      <c r="B124" s="193">
        <f t="shared" si="4"/>
        <v>53967993.670000002</v>
      </c>
      <c r="C124" s="193">
        <f t="shared" si="6"/>
        <v>-8280782.1702478258</v>
      </c>
      <c r="D124" s="193">
        <f t="shared" si="5"/>
        <v>45687211.499752179</v>
      </c>
    </row>
    <row r="125" spans="1:6">
      <c r="A125" s="192">
        <v>43770</v>
      </c>
      <c r="B125" s="193">
        <f t="shared" si="4"/>
        <v>53967993.670000002</v>
      </c>
      <c r="C125" s="193">
        <f t="shared" si="6"/>
        <v>-8381273.5466421433</v>
      </c>
      <c r="D125" s="193">
        <f t="shared" si="5"/>
        <v>45586720.123357862</v>
      </c>
    </row>
    <row r="126" spans="1:6">
      <c r="A126" s="192">
        <v>43800</v>
      </c>
      <c r="B126" s="193">
        <f t="shared" si="4"/>
        <v>53967993.670000002</v>
      </c>
      <c r="C126" s="193">
        <f t="shared" si="6"/>
        <v>-8481764.9230364598</v>
      </c>
      <c r="D126" s="193">
        <f t="shared" si="5"/>
        <v>45486228.746963546</v>
      </c>
    </row>
    <row r="127" spans="1:6">
      <c r="A127" s="192">
        <v>43831</v>
      </c>
      <c r="B127" s="193">
        <f t="shared" si="4"/>
        <v>53967993.670000002</v>
      </c>
      <c r="C127" s="193">
        <f t="shared" si="6"/>
        <v>-8582256.2994307764</v>
      </c>
      <c r="D127" s="193">
        <f t="shared" si="5"/>
        <v>45385737.370569229</v>
      </c>
    </row>
    <row r="128" spans="1:6">
      <c r="A128" s="192">
        <v>43862</v>
      </c>
      <c r="B128" s="193">
        <f t="shared" si="4"/>
        <v>53967993.670000002</v>
      </c>
      <c r="C128" s="193">
        <f t="shared" si="6"/>
        <v>-8682747.6758250929</v>
      </c>
      <c r="D128" s="193">
        <f t="shared" si="5"/>
        <v>45285245.994174913</v>
      </c>
    </row>
    <row r="129" spans="1:6">
      <c r="A129" s="192">
        <v>43891</v>
      </c>
      <c r="B129" s="193">
        <f t="shared" si="4"/>
        <v>53967993.670000002</v>
      </c>
      <c r="C129" s="193">
        <f t="shared" si="6"/>
        <v>-8783239.0522194095</v>
      </c>
      <c r="D129" s="193">
        <f t="shared" si="5"/>
        <v>45184754.617780596</v>
      </c>
      <c r="F129" t="s">
        <v>202</v>
      </c>
    </row>
    <row r="130" spans="1:6">
      <c r="A130" s="192">
        <v>43922</v>
      </c>
      <c r="B130" s="193">
        <f t="shared" si="4"/>
        <v>53967993.670000002</v>
      </c>
      <c r="C130" s="193">
        <f t="shared" si="6"/>
        <v>-8883730.428613726</v>
      </c>
      <c r="D130" s="193">
        <f t="shared" si="5"/>
        <v>45084263.241386279</v>
      </c>
      <c r="F130">
        <f>AVERAGE(B126:B138)</f>
        <v>53967993.669999994</v>
      </c>
    </row>
    <row r="131" spans="1:6">
      <c r="A131" s="192">
        <v>43952</v>
      </c>
      <c r="B131" s="193">
        <f t="shared" ref="B131:B138" si="7">+B130</f>
        <v>53967993.670000002</v>
      </c>
      <c r="C131" s="193">
        <f t="shared" si="6"/>
        <v>-8984221.8050080426</v>
      </c>
      <c r="D131" s="193">
        <f t="shared" si="5"/>
        <v>44983771.864991963</v>
      </c>
      <c r="F131" t="s">
        <v>203</v>
      </c>
    </row>
    <row r="132" spans="1:6">
      <c r="A132" s="192">
        <v>43983</v>
      </c>
      <c r="B132" s="193">
        <f t="shared" si="7"/>
        <v>53967993.670000002</v>
      </c>
      <c r="C132" s="193">
        <f t="shared" si="6"/>
        <v>-9084713.1814023592</v>
      </c>
      <c r="D132" s="193">
        <f t="shared" si="5"/>
        <v>44883280.488597646</v>
      </c>
      <c r="F132">
        <f>AVERAGE(D126:D138)</f>
        <v>44883280.488597639</v>
      </c>
    </row>
    <row r="133" spans="1:6">
      <c r="A133" s="192">
        <v>44013</v>
      </c>
      <c r="B133" s="193">
        <f t="shared" si="7"/>
        <v>53967993.670000002</v>
      </c>
      <c r="C133" s="193">
        <f t="shared" si="6"/>
        <v>-9185204.5577966757</v>
      </c>
      <c r="D133" s="193">
        <f t="shared" si="5"/>
        <v>44782789.11220333</v>
      </c>
    </row>
    <row r="134" spans="1:6">
      <c r="A134" s="192">
        <v>44044</v>
      </c>
      <c r="B134" s="193">
        <f t="shared" si="7"/>
        <v>53967993.670000002</v>
      </c>
      <c r="C134" s="193">
        <f t="shared" si="6"/>
        <v>-9285695.9341909923</v>
      </c>
      <c r="D134" s="193">
        <f t="shared" si="5"/>
        <v>44682297.735809013</v>
      </c>
      <c r="F134" t="s">
        <v>204</v>
      </c>
    </row>
    <row r="135" spans="1:6">
      <c r="A135" s="192">
        <v>44075</v>
      </c>
      <c r="B135" s="193">
        <f t="shared" si="7"/>
        <v>53967993.670000002</v>
      </c>
      <c r="C135" s="193">
        <f t="shared" si="6"/>
        <v>-9386187.3105853088</v>
      </c>
      <c r="D135" s="193">
        <f t="shared" ref="D135:D138" si="8">+B135+C135</f>
        <v>44581806.359414697</v>
      </c>
      <c r="F135">
        <f>+-C138+C126</f>
        <v>1205896.5167317986</v>
      </c>
    </row>
    <row r="136" spans="1:6">
      <c r="A136" s="192">
        <v>44105</v>
      </c>
      <c r="B136" s="193">
        <f t="shared" si="7"/>
        <v>53967993.670000002</v>
      </c>
      <c r="C136" s="193">
        <f t="shared" si="6"/>
        <v>-9486678.6869796254</v>
      </c>
      <c r="D136" s="193">
        <f t="shared" si="8"/>
        <v>44481314.98302038</v>
      </c>
    </row>
    <row r="137" spans="1:6">
      <c r="A137" s="192">
        <v>44136</v>
      </c>
      <c r="B137" s="193">
        <f t="shared" si="7"/>
        <v>53967993.670000002</v>
      </c>
      <c r="C137" s="193">
        <f t="shared" si="6"/>
        <v>-9587170.0633739419</v>
      </c>
      <c r="D137" s="193">
        <f t="shared" si="8"/>
        <v>44380823.606626064</v>
      </c>
    </row>
    <row r="138" spans="1:6">
      <c r="A138" s="192">
        <v>44166</v>
      </c>
      <c r="B138" s="193">
        <f t="shared" si="7"/>
        <v>53967993.670000002</v>
      </c>
      <c r="C138" s="193">
        <f t="shared" si="6"/>
        <v>-9687661.4397682585</v>
      </c>
      <c r="D138" s="193">
        <f t="shared" si="8"/>
        <v>44280332.230231747</v>
      </c>
    </row>
  </sheetData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Attach GG Proj #1- Year 1</vt:lpstr>
      <vt:lpstr>Forward Rate TO Support Data</vt:lpstr>
      <vt:lpstr>Project Descriptions</vt:lpstr>
      <vt:lpstr>1004 Depr</vt:lpstr>
      <vt:lpstr>1259 Depr</vt:lpstr>
      <vt:lpstr>1970 Depr</vt:lpstr>
      <vt:lpstr>345kv Depr</vt:lpstr>
      <vt:lpstr>Brown Subs Depr</vt:lpstr>
      <vt:lpstr>Brown Reid Depr</vt:lpstr>
      <vt:lpstr>Brown Reid DFR Depr</vt:lpstr>
      <vt:lpstr>Wheatland-Breed</vt:lpstr>
      <vt:lpstr>'1004 Depr'!Print_Area</vt:lpstr>
      <vt:lpstr>'1259 Depr'!Print_Area</vt:lpstr>
      <vt:lpstr>'1970 Depr'!Print_Area</vt:lpstr>
      <vt:lpstr>'345kv Depr'!Print_Area</vt:lpstr>
      <vt:lpstr>'Attach GG Proj #1- Year 1'!Print_Area</vt:lpstr>
      <vt:lpstr>'Brown Reid Depr'!Print_Area</vt:lpstr>
      <vt:lpstr>'Brown Reid DFR Depr'!Print_Area</vt:lpstr>
      <vt:lpstr>'Brown Subs Depr'!Print_Area</vt:lpstr>
      <vt:lpstr>'Forward Rate TO Support Data'!Print_Area</vt:lpstr>
      <vt:lpstr>'Wheatland-Breed'!Print_Area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mmcdowell</cp:lastModifiedBy>
  <cp:lastPrinted>2017-08-31T21:22:37Z</cp:lastPrinted>
  <dcterms:created xsi:type="dcterms:W3CDTF">2009-07-01T14:12:33Z</dcterms:created>
  <dcterms:modified xsi:type="dcterms:W3CDTF">2017-09-01T14:11:10Z</dcterms:modified>
</cp:coreProperties>
</file>