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5480" windowHeight="4455"/>
  </bookViews>
  <sheets>
    <sheet name="Sch 1 TU Adj" sheetId="2" r:id="rId1"/>
    <sheet name="Supporting Schedule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P">'[1]DEC 03'!#REF!</definedName>
    <definedName name="_ABB1">#REF!</definedName>
    <definedName name="_ABB2">#REF!</definedName>
    <definedName name="_ABB3">#REF!</definedName>
    <definedName name="_ABB4">#REF!</definedName>
    <definedName name="_BAG1">#REF!</definedName>
    <definedName name="_BAG2">#REF!</definedName>
    <definedName name="_FBC1">#REF!</definedName>
    <definedName name="_FBC2">#REF!</definedName>
    <definedName name="_FBC3">#REF!</definedName>
    <definedName name="_Order1" hidden="1">255</definedName>
    <definedName name="_Order2" hidden="1">255</definedName>
    <definedName name="_pb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b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_pb3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WGS4">#REF!</definedName>
    <definedName name="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a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aaa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1act">#REF!</definedName>
    <definedName name="ABB2_erate">#REF!</definedName>
    <definedName name="ABB2_lm_rate">#REF!</definedName>
    <definedName name="ABB2_sa_rate">#REF!</definedName>
    <definedName name="ABB2act">#REF!</definedName>
    <definedName name="ABB3act">#REF!</definedName>
    <definedName name="ABB4act">#REF!</definedName>
    <definedName name="ACCOUNTEDPERIODTYPE1">#REF!</definedName>
    <definedName name="ACCOUNTSEGMENT1">#REF!</definedName>
    <definedName name="ACwvu.DATABASE." localSheetId="0" hidden="1">[2]DATABASE!#REF!</definedName>
    <definedName name="ACwvu.DATABASE." hidden="1">[2]DATABASE!#REF!</definedName>
    <definedName name="anscount" hidden="1">2</definedName>
    <definedName name="APPSUSERNAME1">#REF!</definedName>
    <definedName name="aprgas">#REF!</definedName>
    <definedName name="AS2DocOpenMode" hidden="1">"AS2DocumentEdit"</definedName>
    <definedName name="auggas">#REF!</definedName>
    <definedName name="b" hidden="1">{#N/A,#N/A,FALSE,"04 Target Calc.";#N/A,#N/A,FALSE,"03 Projection Calc"}</definedName>
    <definedName name="BAG1act">#REF!</definedName>
    <definedName name="BAG2act">#REF!</definedName>
    <definedName name="base_demand_hr1">#REF!</definedName>
    <definedName name="base_gen">#REF!</definedName>
    <definedName name="bb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bbb" hidden="1">{#N/A,#N/A,FALSE,"04 Target Calc.";#N/A,#N/A,FALSE,"03 Projection Calc"}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cc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CH_COS">#REF!</definedName>
    <definedName name="CHARTOFACCOUNTSID1">#REF!</definedName>
    <definedName name="CHES_ANNUAL_BS">#REF!</definedName>
    <definedName name="CHES_ANNUAL_CF">#REF!</definedName>
    <definedName name="CHES_ANNUAL_IS">#REF!</definedName>
    <definedName name="CONNECTSTRING1">#REF!</definedName>
    <definedName name="CREATEGRAPH1">#REF!</definedName>
    <definedName name="CUSTAR">#REF!</definedName>
    <definedName name="CUYAHOGA_FALLS">#REF!</definedName>
    <definedName name="DBNAME1">#REF!</definedName>
    <definedName name="DBUSERNAME1">#REF!</definedName>
    <definedName name="ddd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decgas">#REF!</definedName>
    <definedName name="DELETELOGICTYPE1">#REF!</definedName>
    <definedName name="EA_price">'[3]Hourly Pricing'!$I$4</definedName>
    <definedName name="EA_value">#REF!</definedName>
    <definedName name="EDGERTON">#REF!</definedName>
    <definedName name="eee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Ellwood_City">#REF!</definedName>
    <definedName name="ELMORE">#REF!</definedName>
    <definedName name="ENDPERIODNAME1">#REF!</definedName>
    <definedName name="ENDPERIODNUM1">#REF!</definedName>
    <definedName name="ENDPERIODYEAR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act">#REF!</definedName>
    <definedName name="FBC2act">#REF!</definedName>
    <definedName name="FBC3act">#REF!</definedName>
    <definedName name="febga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NDNAM1">#REF!</definedName>
    <definedName name="FNDUSERID1">#REF!</definedName>
    <definedName name="GALION">#REF!</definedName>
    <definedName name="Gas_hv">#REF!</definedName>
    <definedName name="Gas_lhv">#REF!</definedName>
    <definedName name="Gas_price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GWYUID1">#REF!</definedName>
    <definedName name="HASKINS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our01">#REF!</definedName>
    <definedName name="hourending">#REF!</definedName>
    <definedName name="HUBBARD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jangas">#REF!</definedName>
    <definedName name="julgas">#REF!</definedName>
    <definedName name="jungas">#REF!</definedName>
    <definedName name="limcount" hidden="1">1</definedName>
    <definedName name="lime_price">#REF!</definedName>
    <definedName name="LODI">#REF!</definedName>
    <definedName name="ls_price">#REF!</definedName>
    <definedName name="LUCAS">#REF!</definedName>
    <definedName name="margas">#REF!</definedName>
    <definedName name="maygas">#REF!</definedName>
    <definedName name="MILAN">#REF!</definedName>
    <definedName name="MONROEVILLE">#REF!</definedName>
    <definedName name="NAPOLEON">#REF!</definedName>
    <definedName name="ne1_min">'[3]Hourly Pricing'!$E$22</definedName>
    <definedName name="ne1_mw">'[3]Hourly Pricing'!$D$22</definedName>
    <definedName name="NE1act">#REF!</definedName>
    <definedName name="NE2act">#REF!</definedName>
    <definedName name="NEASG">#REF!</definedName>
    <definedName name="NECT1">#REF!</definedName>
    <definedName name="NECT2">#REF!</definedName>
    <definedName name="New_Wilmington">#REF!</definedName>
    <definedName name="NEWTON_FALLS">#REF!</definedName>
    <definedName name="NILES">#REF!</definedName>
    <definedName name="NOOFFFSEGMENTS1">#REF!</definedName>
    <definedName name="NOOFPERIODS1">#REF!</definedName>
    <definedName name="novgas">#REF!</definedName>
    <definedName name="NSP_COS">#REF!</definedName>
    <definedName name="NWASG">#REF!</definedName>
    <definedName name="OAK_HARBOR">#REF!</definedName>
    <definedName name="OBERLIN">#REF!</definedName>
    <definedName name="octgas">#REF!</definedName>
    <definedName name="pb" hidden="1">{#N/A,#N/A,FALSE,"04 Target Calc.";#N/A,#N/A,FALSE,"03 Projection Calc"}</definedName>
    <definedName name="PEMBERVILLE">#REF!</definedName>
    <definedName name="PERIODSETNAME1">#REF!</definedName>
    <definedName name="PERIODYEAR1">#REF!</definedName>
    <definedName name="PIONEER">#REF!</definedName>
    <definedName name="priceday">#REF!</definedName>
    <definedName name="pricehrend">#REF!</definedName>
    <definedName name="pricehrstart">#REF!</definedName>
    <definedName name="_xlnm.Print_Area">#REF!</definedName>
    <definedName name="Print1">#REF!</definedName>
    <definedName name="Print3">#REF!</definedName>
    <definedName name="Print4">#REF!</definedName>
    <definedName name="Print5">#REF!</definedName>
    <definedName name="PROSPECT">#REF!</definedName>
    <definedName name="PSCo_COS">#REF!</definedName>
    <definedName name="q" hidden="1">{"MATALL",#N/A,FALSE,"Sheet4";"matclass",#N/A,FALSE,"Sheet4"}</definedName>
    <definedName name="RDPstart">#REF!</definedName>
    <definedName name="READONLYBACKCOLOUR1">#REF!</definedName>
    <definedName name="READWRITEBACKCOLOUR1">#REF!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evreq">#REF!</definedName>
    <definedName name="ROWSTOUPLOAD1">#REF!</definedName>
    <definedName name="S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ncount" hidden="1">1</definedName>
    <definedName name="sepgas">#REF!</definedName>
    <definedName name="SETOFBOOKSID1">#REF!</definedName>
    <definedName name="SETOFBOOKSNAME1">#REF!</definedName>
    <definedName name="SEVILLE">#REF!</definedName>
    <definedName name="soda_ash_price">#REF!</definedName>
    <definedName name="SOUTH_VIENNA">#REF!</definedName>
    <definedName name="spinning_max">'[4]Base Case Optimization'!#REF!</definedName>
    <definedName name="spinning_min">'[4]Base Case Optimization'!#REF!</definedName>
    <definedName name="SPS_COS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wvu.DATABASE." localSheetId="0" hidden="1">[2]DATABASE!#REF!</definedName>
    <definedName name="Swvu.DATABASE." hidden="1">[2]DATABASE!#REF!</definedName>
    <definedName name="System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trans_energy">#REF!</definedName>
    <definedName name="trans_pric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3R100C7" hidden="1">'[5]DCS Input Data'!$G$100:$M$100</definedName>
    <definedName name="UNIFORMANCES13R101C7" hidden="1">'[5]DCS Input Data'!$G$101:$M$101</definedName>
    <definedName name="UNIFORMANCES13R102C7" hidden="1">'[5]DCS Input Data'!$G$102:$M$102</definedName>
    <definedName name="UNIFORMANCES13R103C7" hidden="1">'[5]DCS Input Data'!$G$103:$M$103</definedName>
    <definedName name="UNIFORMANCES13R104C7" hidden="1">'[5]DCS Input Data'!$G$104:$M$104</definedName>
    <definedName name="UNIFORMANCES13R105C7" hidden="1">'[5]DCS Input Data'!$G$105:$M$105</definedName>
    <definedName name="UNIFORMANCES13R106C7" hidden="1">'[5]DCS Input Data'!$G$106:$M$106</definedName>
    <definedName name="UNIFORMANCES13R107C7" hidden="1">'[5]DCS Input Data'!$G$107:$M$107</definedName>
    <definedName name="UNIFORMANCES13R108C7" hidden="1">'[5]DCS Input Data'!$G$108:$M$108</definedName>
    <definedName name="UNIFORMANCES13R109C7" hidden="1">'[5]DCS Input Data'!$G$109:$M$109</definedName>
    <definedName name="UNIFORMANCES13R10C7" hidden="1">'[5]DCS Input Data'!$G$10:$M$10</definedName>
    <definedName name="UNIFORMANCES13R110C7" hidden="1">'[5]DCS Input Data'!$G$110:$M$110</definedName>
    <definedName name="UNIFORMANCES13R111C7" hidden="1">'[5]DCS Input Data'!$G$111:$M$111</definedName>
    <definedName name="UNIFORMANCES13R112C7" hidden="1">'[5]DCS Input Data'!$G$112:$M$112</definedName>
    <definedName name="UNIFORMANCES13R113C7" hidden="1">'[5]DCS Input Data'!$G$113:$M$113</definedName>
    <definedName name="UNIFORMANCES13R114C7" hidden="1">'[5]DCS Input Data'!$G$114:$M$114</definedName>
    <definedName name="UNIFORMANCES13R115C7" hidden="1">'[5]DCS Input Data'!$G$115:$M$115</definedName>
    <definedName name="UNIFORMANCES13R116C7" hidden="1">'[5]DCS Input Data'!$G$116:$M$116</definedName>
    <definedName name="UNIFORMANCES13R117C7" hidden="1">'[5]DCS Input Data'!$G$117:$M$117</definedName>
    <definedName name="UNIFORMANCES13R118C7" hidden="1">'[5]DCS Input Data'!$G$118:$M$118</definedName>
    <definedName name="UNIFORMANCES13R119C7" hidden="1">'[5]DCS Input Data'!$G$119:$M$119</definedName>
    <definedName name="UNIFORMANCES13R11C7" hidden="1">'[5]DCS Input Data'!$G$11:$M$11</definedName>
    <definedName name="UNIFORMANCES13R120C7" hidden="1">'[5]DCS Input Data'!$G$120:$M$120</definedName>
    <definedName name="UNIFORMANCES13R121C7" hidden="1">'[5]DCS Input Data'!$G$121:$M$121</definedName>
    <definedName name="UNIFORMANCES13R122C7" hidden="1">'[5]DCS Input Data'!$G$122:$M$122</definedName>
    <definedName name="UNIFORMANCES13R123C7" hidden="1">'[5]DCS Input Data'!$G$123:$M$123</definedName>
    <definedName name="UNIFORMANCES13R124C7" hidden="1">'[5]DCS Input Data'!$G$124:$M$124</definedName>
    <definedName name="UNIFORMANCES13R125C7" hidden="1">'[5]DCS Input Data'!$G$125:$M$125</definedName>
    <definedName name="UNIFORMANCES13R126C7" hidden="1">'[5]DCS Input Data'!$G$126:$M$126</definedName>
    <definedName name="UNIFORMANCES13R127C7" hidden="1">'[5]DCS Input Data'!$G$127:$M$127</definedName>
    <definedName name="UNIFORMANCES13R128C7" hidden="1">'[5]DCS Input Data'!$G$128:$M$128</definedName>
    <definedName name="UNIFORMANCES13R129C7" hidden="1">'[5]DCS Input Data'!$G$129:$M$129</definedName>
    <definedName name="UNIFORMANCES13R12C7" hidden="1">'[5]DCS Input Data'!$G$12:$M$12</definedName>
    <definedName name="UNIFORMANCES13R130C7" hidden="1">'[5]DCS Input Data'!$G$130:$M$130</definedName>
    <definedName name="UNIFORMANCES13R132C7" hidden="1">'[5]DCS Input Data'!$G$132:$M$132</definedName>
    <definedName name="UNIFORMANCES13R133C7" hidden="1">'[5]DCS Input Data'!$G$133:$M$133</definedName>
    <definedName name="UNIFORMANCES13R134C7" hidden="1">'[5]DCS Input Data'!$G$134:$M$134</definedName>
    <definedName name="UNIFORMANCES13R135C7" hidden="1">'[5]DCS Input Data'!$G$135:$M$135</definedName>
    <definedName name="UNIFORMANCES13R136C7" hidden="1">'[5]DCS Input Data'!$G$136:$M$136</definedName>
    <definedName name="UNIFORMANCES13R137C7" hidden="1">'[5]DCS Input Data'!$G$137:$M$137</definedName>
    <definedName name="UNIFORMANCES13R138C7" hidden="1">'[5]DCS Input Data'!$G$138:$M$138</definedName>
    <definedName name="UNIFORMANCES13R139C7" hidden="1">'[5]DCS Input Data'!$G$139:$M$139</definedName>
    <definedName name="UNIFORMANCES13R13C7" hidden="1">'[5]DCS Input Data'!$G$13:$M$13</definedName>
    <definedName name="UNIFORMANCES13R140C7" hidden="1">'[5]DCS Input Data'!$G$140:$M$140</definedName>
    <definedName name="UNIFORMANCES13R141C7" hidden="1">'[5]DCS Input Data'!$G$141:$M$141</definedName>
    <definedName name="UNIFORMANCES13R142C7" hidden="1">'[5]DCS Input Data'!$G$142:$M$142</definedName>
    <definedName name="UNIFORMANCES13R143C7" hidden="1">'[5]DCS Input Data'!$G$143:$M$143</definedName>
    <definedName name="UNIFORMANCES13R144C7" hidden="1">'[5]DCS Input Data'!$G$144:$M$144</definedName>
    <definedName name="UNIFORMANCES13R145C7" hidden="1">'[5]DCS Input Data'!$G$145:$M$145</definedName>
    <definedName name="UNIFORMANCES13R146C7" hidden="1">'[5]DCS Input Data'!$G$146:$M$146</definedName>
    <definedName name="UNIFORMANCES13R147C7" hidden="1">'[5]DCS Input Data'!$G$147:$M$147</definedName>
    <definedName name="UNIFORMANCES13R148C7" hidden="1">'[5]DCS Input Data'!$G$148:$M$148</definedName>
    <definedName name="UNIFORMANCES13R14C7" hidden="1">'[5]DCS Input Data'!$G$14:$M$14</definedName>
    <definedName name="UNIFORMANCES13R15C7" hidden="1">'[5]DCS Input Data'!$G$15:$M$15</definedName>
    <definedName name="UNIFORMANCES13R16C7" hidden="1">'[5]DCS Input Data'!$G$16:$M$16</definedName>
    <definedName name="UNIFORMANCES13R17C7" hidden="1">'[5]DCS Input Data'!$G$17:$M$17</definedName>
    <definedName name="UNIFORMANCES13R18C7" hidden="1">'[5]DCS Input Data'!$G$18:$M$18</definedName>
    <definedName name="UNIFORMANCES13R19C7" hidden="1">'[5]DCS Input Data'!$G$19:$M$19</definedName>
    <definedName name="UNIFORMANCES13R20C7" hidden="1">'[5]DCS Input Data'!$G$20:$M$20</definedName>
    <definedName name="UNIFORMANCES13R21C7" hidden="1">'[5]DCS Input Data'!$G$21:$M$21</definedName>
    <definedName name="UNIFORMANCES13R22C7" hidden="1">'[5]DCS Input Data'!$G$22:$M$22</definedName>
    <definedName name="UNIFORMANCES13R23C7" hidden="1">'[5]DCS Input Data'!$G$23:$M$23</definedName>
    <definedName name="UNIFORMANCES13R24C7" hidden="1">'[5]DCS Input Data'!$G$24:$M$24</definedName>
    <definedName name="UNIFORMANCES13R25C7" hidden="1">'[5]DCS Input Data'!$G$25:$M$25</definedName>
    <definedName name="UNIFORMANCES13R26C7" hidden="1">'[5]DCS Input Data'!$G$26:$M$26</definedName>
    <definedName name="UNIFORMANCES13R27C7" hidden="1">'[5]DCS Input Data'!$G$27:$M$27</definedName>
    <definedName name="UNIFORMANCES13R28C7" hidden="1">'[5]DCS Input Data'!$G$28:$M$28</definedName>
    <definedName name="UNIFORMANCES13R29C7" hidden="1">'[5]DCS Input Data'!$G$29:$M$29</definedName>
    <definedName name="UNIFORMANCES13R30C7" hidden="1">'[5]DCS Input Data'!$G$30:$M$30</definedName>
    <definedName name="UNIFORMANCES13R31C7" hidden="1">'[5]DCS Input Data'!$G$31:$M$31</definedName>
    <definedName name="UNIFORMANCES13R32C7" hidden="1">'[5]DCS Input Data'!$G$32:$M$32</definedName>
    <definedName name="UNIFORMANCES13R33C7" hidden="1">'[5]DCS Input Data'!$G$33:$M$33</definedName>
    <definedName name="UNIFORMANCES13R34C7" hidden="1">'[5]DCS Input Data'!$G$34:$M$34</definedName>
    <definedName name="UNIFORMANCES13R35C7" hidden="1">'[5]DCS Input Data'!$G$35:$M$35</definedName>
    <definedName name="UNIFORMANCES13R36C7" hidden="1">'[5]DCS Input Data'!$G$36:$M$36</definedName>
    <definedName name="UNIFORMANCES13R37C7" hidden="1">'[5]DCS Input Data'!$G$37:$M$37</definedName>
    <definedName name="UNIFORMANCES13R38C7" hidden="1">'[5]DCS Input Data'!$G$38:$M$38</definedName>
    <definedName name="UNIFORMANCES13R39C7" hidden="1">'[5]DCS Input Data'!$G$39:$M$39</definedName>
    <definedName name="UNIFORMANCES13R40C7" hidden="1">'[5]DCS Input Data'!$G$40:$M$40</definedName>
    <definedName name="UNIFORMANCES13R41C7" hidden="1">'[5]DCS Input Data'!$G$41:$M$41</definedName>
    <definedName name="UNIFORMANCES13R42C7" hidden="1">'[5]DCS Input Data'!$G$42:$M$42</definedName>
    <definedName name="UNIFORMANCES13R43C7" hidden="1">'[5]DCS Input Data'!$G$43:$M$43</definedName>
    <definedName name="UNIFORMANCES13R45C7" hidden="1">'[5]DCS Input Data'!$G$45:$M$45</definedName>
    <definedName name="UNIFORMANCES13R46C7" hidden="1">'[5]DCS Input Data'!$G$46:$M$46</definedName>
    <definedName name="UNIFORMANCES13R47C7" hidden="1">'[5]DCS Input Data'!$G$47:$M$47</definedName>
    <definedName name="UNIFORMANCES13R48C7" hidden="1">'[5]DCS Input Data'!$G$48:$M$48</definedName>
    <definedName name="UNIFORMANCES13R49C7" hidden="1">'[5]DCS Input Data'!$G$49:$M$49</definedName>
    <definedName name="UNIFORMANCES13R4C7" hidden="1">'[5]DCS Input Data'!$G$4:$M$4</definedName>
    <definedName name="UNIFORMANCES13R50C7" hidden="1">'[5]DCS Input Data'!$G$50:$M$50</definedName>
    <definedName name="UNIFORMANCES13R51C7" hidden="1">'[5]DCS Input Data'!$G$51:$M$51</definedName>
    <definedName name="UNIFORMANCES13R52C7" hidden="1">'[5]DCS Input Data'!$G$52:$M$52</definedName>
    <definedName name="UNIFORMANCES13R53C7" hidden="1">'[5]DCS Input Data'!$G$53:$M$53</definedName>
    <definedName name="UNIFORMANCES13R54C7" hidden="1">'[5]DCS Input Data'!$G$54:$M$54</definedName>
    <definedName name="UNIFORMANCES13R55C7" hidden="1">'[5]DCS Input Data'!$G$55:$M$55</definedName>
    <definedName name="UNIFORMANCES13R56C7" hidden="1">'[5]DCS Input Data'!$G$56:$M$56</definedName>
    <definedName name="UNIFORMANCES13R57C7" hidden="1">'[5]DCS Input Data'!$G$57:$M$57</definedName>
    <definedName name="UNIFORMANCES13R58C7" hidden="1">'[5]DCS Input Data'!$G$58:$M$58</definedName>
    <definedName name="UNIFORMANCES13R59C7" hidden="1">'[5]DCS Input Data'!$G$59:$M$59</definedName>
    <definedName name="UNIFORMANCES13R5C7" hidden="1">'[5]DCS Input Data'!$G$5:$M$5</definedName>
    <definedName name="UNIFORMANCES13R60C7" hidden="1">'[5]DCS Input Data'!$G$60:$M$60</definedName>
    <definedName name="UNIFORMANCES13R61C7" hidden="1">'[5]DCS Input Data'!$G$61:$M$61</definedName>
    <definedName name="UNIFORMANCES13R62C7" hidden="1">'[5]DCS Input Data'!$G$62:$M$62</definedName>
    <definedName name="UNIFORMANCES13R63C7" hidden="1">'[5]DCS Input Data'!$G$63:$M$63</definedName>
    <definedName name="UNIFORMANCES13R64C7" hidden="1">'[5]DCS Input Data'!$G$64:$M$64</definedName>
    <definedName name="UNIFORMANCES13R65C7" hidden="1">'[5]DCS Input Data'!$G$65:$M$65</definedName>
    <definedName name="UNIFORMANCES13R66C7" hidden="1">'[5]DCS Input Data'!$G$66:$M$66</definedName>
    <definedName name="UNIFORMANCES13R67C7" hidden="1">'[5]DCS Input Data'!$G$67:$M$67</definedName>
    <definedName name="UNIFORMANCES13R68C7" hidden="1">'[5]DCS Input Data'!$G$68:$M$68</definedName>
    <definedName name="UNIFORMANCES13R69C7" hidden="1">'[5]DCS Input Data'!$G$69:$M$69</definedName>
    <definedName name="UNIFORMANCES13R6C7" hidden="1">'[5]DCS Input Data'!$G$6:$M$6</definedName>
    <definedName name="UNIFORMANCES13R70C7" hidden="1">'[5]DCS Input Data'!$G$70:$M$70</definedName>
    <definedName name="UNIFORMANCES13R71C7" hidden="1">'[5]DCS Input Data'!$G$71:$M$71</definedName>
    <definedName name="UNIFORMANCES13R72C7" hidden="1">'[5]DCS Input Data'!$G$72:$M$72</definedName>
    <definedName name="UNIFORMANCES13R73C7" hidden="1">'[5]DCS Input Data'!$G$73:$M$73</definedName>
    <definedName name="UNIFORMANCES13R74C7" hidden="1">'[5]DCS Input Data'!$G$74:$M$74</definedName>
    <definedName name="UNIFORMANCES13R75C7" hidden="1">'[5]DCS Input Data'!$G$75:$M$75</definedName>
    <definedName name="UNIFORMANCES13R76C7" hidden="1">'[5]DCS Input Data'!$G$76:$M$76</definedName>
    <definedName name="UNIFORMANCES13R77C7" hidden="1">'[5]DCS Input Data'!$G$77:$M$77</definedName>
    <definedName name="UNIFORMANCES13R78C7" hidden="1">'[5]DCS Input Data'!$G$78:$M$78</definedName>
    <definedName name="UNIFORMANCES13R79C7" hidden="1">'[5]DCS Input Data'!$G$79:$M$79</definedName>
    <definedName name="UNIFORMANCES13R7C7" hidden="1">'[5]DCS Input Data'!$G$7:$M$7</definedName>
    <definedName name="UNIFORMANCES13R80C7" hidden="1">'[5]DCS Input Data'!$G$80:$M$80</definedName>
    <definedName name="UNIFORMANCES13R81C7" hidden="1">'[5]DCS Input Data'!$G$81:$M$81</definedName>
    <definedName name="UNIFORMANCES13R82C7" hidden="1">'[5]DCS Input Data'!$G$82:$M$82</definedName>
    <definedName name="UNIFORMANCES13R83C7" hidden="1">'[5]DCS Input Data'!$G$83:$M$83</definedName>
    <definedName name="UNIFORMANCES13R84C7" hidden="1">'[5]DCS Input Data'!$G$84:$M$84</definedName>
    <definedName name="UNIFORMANCES13R85C7" hidden="1">'[5]DCS Input Data'!$G$85:$M$85</definedName>
    <definedName name="UNIFORMANCES13R86C7" hidden="1">'[5]DCS Input Data'!$G$86:$M$86</definedName>
    <definedName name="UNIFORMANCES13R87C7" hidden="1">'[5]DCS Input Data'!$G$87:$M$87</definedName>
    <definedName name="UNIFORMANCES13R88C7" hidden="1">'[5]DCS Input Data'!$G$88:$M$88</definedName>
    <definedName name="UNIFORMANCES13R89C7" hidden="1">'[5]DCS Input Data'!$G$89:$M$89</definedName>
    <definedName name="UNIFORMANCES13R8C7" hidden="1">'[5]DCS Input Data'!$G$8:$M$8</definedName>
    <definedName name="UNIFORMANCES13R91C7" hidden="1">'[5]DCS Input Data'!$G$91:$M$91</definedName>
    <definedName name="UNIFORMANCES13R92C7" hidden="1">'[5]DCS Input Data'!$G$92:$M$92</definedName>
    <definedName name="UNIFORMANCES13R93C7" hidden="1">'[5]DCS Input Data'!$G$93:$M$93</definedName>
    <definedName name="UNIFORMANCES13R94C7" hidden="1">'[5]DCS Input Data'!$G$94:$M$94</definedName>
    <definedName name="UNIFORMANCES13R95C7" hidden="1">'[5]DCS Input Data'!$G$95:$M$95</definedName>
    <definedName name="UNIFORMANCES13R98C7" hidden="1">'[5]DCS Input Data'!$G$98:$M$98</definedName>
    <definedName name="UNIFORMANCES13R99C7" hidden="1">'[5]DCS Input Data'!$G$99:$M$99</definedName>
    <definedName name="UNIFORMANCES13R9C7" hidden="1">'[5]DCS Input Data'!$G$9:$M$9</definedName>
    <definedName name="UPDATELOGICTYPE1">#REF!</definedName>
    <definedName name="w" hidden="1">{"MATALL",#N/A,FALSE,"Sheet4";"matclass",#N/A,FALSE,"Sheet4"}</definedName>
    <definedName name="w4_min">'[6]Hourly Pricing'!$E$15</definedName>
    <definedName name="w4_mw">'[6]Hourly Pricing'!$D$15</definedName>
    <definedName name="WADSWORTH">#REF!</definedName>
    <definedName name="WGS4_coal_HV">#REF!</definedName>
    <definedName name="WGS4_coal_price">#REF!</definedName>
    <definedName name="WGS4_coal_S">#REF!</definedName>
    <definedName name="WGS4act">#REF!</definedName>
    <definedName name="WORKCAPa" hidden="1">{"WCCWCLL",#N/A,FALSE,"Sheet3";"PP",#N/A,FALSE,"Sheet3";"MAT1",#N/A,FALSE,"Sheet3";"MAT2",#N/A,FALSE,"Sheet3"}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hidden="1">{#N/A,#N/A,FALSE,"04 Target Calc.";#N/A,#N/A,FALSE,"03 Projection Calc"}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w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Xcel">'[7]Data Entry and Forecaster'!#REF!</definedName>
    <definedName name="Xcel_COS">#REF!</definedName>
  </definedNames>
  <calcPr calcId="145621" calcMode="autoNoTable"/>
</workbook>
</file>

<file path=xl/calcChain.xml><?xml version="1.0" encoding="utf-8"?>
<calcChain xmlns="http://schemas.openxmlformats.org/spreadsheetml/2006/main">
  <c r="B11" i="14" l="1"/>
  <c r="B6" i="14"/>
  <c r="I41" i="2" l="1"/>
  <c r="I32" i="2" l="1"/>
  <c r="I31" i="2"/>
  <c r="I23" i="2"/>
  <c r="I19" i="2"/>
  <c r="G17" i="2"/>
  <c r="G21" i="2" s="1"/>
  <c r="G25" i="2" s="1"/>
  <c r="E17" i="2"/>
  <c r="E21" i="2" s="1"/>
  <c r="E25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G29" i="2" l="1"/>
  <c r="I35" i="2" s="1"/>
  <c r="I33" i="2"/>
  <c r="A22" i="2"/>
  <c r="A23" i="2" s="1"/>
  <c r="A24" i="2" s="1"/>
  <c r="A25" i="2" s="1"/>
  <c r="I21" i="2"/>
  <c r="I25" i="2"/>
  <c r="I17" i="2"/>
  <c r="I37" i="2" l="1"/>
  <c r="I39" i="2" s="1"/>
  <c r="I45" i="2" s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<sst xmlns="http://schemas.openxmlformats.org/spreadsheetml/2006/main" count="54" uniqueCount="54">
  <si>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</si>
  <si>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</si>
  <si>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</si>
  <si>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</si>
  <si>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</si>
  <si>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</si>
  <si>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</si>
  <si>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</si>
  <si>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</si>
  <si>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</si>
  <si>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</si>
  <si>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</si>
  <si>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</si>
  <si>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</si>
  <si>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</si>
  <si>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</si>
  <si>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</si>
  <si>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</si>
  <si>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</si>
  <si>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</si>
  <si>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</si>
  <si>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</si>
  <si>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</si>
  <si>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</si>
  <si>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</si>
  <si>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</si>
  <si>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</si>
  <si>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</si>
  <si>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</si>
  <si>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</si>
  <si>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</si>
  <si>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</si>
  <si>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</si>
  <si>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</si>
  <si>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</si>
  <si>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</si>
  <si>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</si>
  <si>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</si>
  <si>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</si>
  <si>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</si>
  <si>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VECTREN</t>
  </si>
  <si>
    <r>
      <t>(Form 1, p 321, Line 85)</t>
    </r>
    <r>
      <rPr>
        <vertAlign val="superscript"/>
        <sz val="11"/>
        <rFont val="Calibri"/>
        <family val="2"/>
        <scheme val="minor"/>
      </rPr>
      <t>1</t>
    </r>
  </si>
  <si>
    <t>(Form 1, p 321, Line 86)</t>
  </si>
  <si>
    <t>(Form 1, p 321, Line 87)</t>
  </si>
  <si>
    <t>(Form 1, footnote to p 321, Lines 85, 86, &amp; 87)</t>
  </si>
  <si>
    <r>
      <t>(Form 1, page 330, footnote)</t>
    </r>
    <r>
      <rPr>
        <vertAlign val="superscript"/>
        <sz val="11"/>
        <rFont val="Calibri"/>
        <family val="2"/>
        <scheme val="minor"/>
      </rPr>
      <t>4</t>
    </r>
  </si>
  <si>
    <t>(Attachment O, pg 1, line 15)</t>
  </si>
  <si>
    <t>FERC calculated average interest rate</t>
  </si>
  <si>
    <t>561.1 Load Dispatch - Reliability - FERC Form 1, Line 85, Column B</t>
  </si>
  <si>
    <t xml:space="preserve">Account 561.1 Non Balancing Authority </t>
  </si>
  <si>
    <t>Account 561.1 Balancing Authority Labor - Recovered through Schedule 24</t>
  </si>
  <si>
    <t>Revenue included in Attachment O Zonal Rate Divisor</t>
  </si>
  <si>
    <t>Revenue Credits - not included in Attachment O Zonal Rate Divisor</t>
  </si>
  <si>
    <t>Total Schedule 1 Revenue - Footnote to FERC Form 1, Page 328, Line 1, Column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</si>
</sst>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&quot;$&quot;#,##0.00"/>
    <numFmt numFmtId="179" formatCode="#,##0.0"/>
    <numFmt numFmtId="181" formatCode="&quot;$&quot;#,##0"/>
    <numFmt numFmtId="183" formatCode="0.0"/>
    <numFmt numFmtId="184" formatCode="_(* #,##0.0\¢_m;[Red]_(* \-#,##0.0\¢_m;[Green]_(* 0.0\¢_m;_(@_)_%"/>
    <numFmt numFmtId="185" formatCode="_(* #,##0.00\¢_m;[Red]_(* \-#,##0.00\¢_m;[Green]_(* 0.00\¢_m;_(@_)_%"/>
    <numFmt numFmtId="186" formatCode="_(* #,##0.000\¢_m;[Red]_(* \-#,##0.000\¢_m;[Green]_(* 0.000\¢_m;_(@_)_%"/>
    <numFmt numFmtId="187" formatCode="_(_(\£* #,##0_)_%;[Red]_(\(\£* #,##0\)_%;[Green]_(_(\£* #,##0_)_%;_(@_)_%"/>
    <numFmt numFmtId="188" formatCode="_(_(\£* #,##0.0_)_%;[Red]_(\(\£* #,##0.0\)_%;[Green]_(_(\£* #,##0.0_)_%;_(@_)_%"/>
    <numFmt numFmtId="189" formatCode="_(_(\£* #,##0.00_)_%;[Red]_(\(\£* #,##0.00\)_%;[Green]_(_(\£* #,##0.00_)_%;_(@_)_%"/>
    <numFmt numFmtId="190" formatCode="0.0%_);\(0.0%\)"/>
    <numFmt numFmtId="191" formatCode="\•\ \ @"/>
    <numFmt numFmtId="192" formatCode="_(_(\•_ #0_)_%;[Red]_(_(\•_ \-#0\)_%;[Green]_(_(\•_ #0_)_%;_(_(\•_ @_)_%"/>
    <numFmt numFmtId="193" formatCode="_(_(_•_ \•_ #0_)_%;[Red]_(_(_•_ \•_ \-#0\)_%;[Green]_(_(_•_ \•_ #0_)_%;_(_(_•_ \•_ @_)_%"/>
    <numFmt numFmtId="194" formatCode="_(_(_•_ _•_ \•_ #0_)_%;[Red]_(_(_•_ _•_ \•_ \-#0\)_%;[Green]_(_(_•_ _•_ \•_ #0_)_%;_(_(_•_ \•_ @_)_%"/>
    <numFmt numFmtId="195" formatCode="#,##0,_);\(#,##0,\)"/>
    <numFmt numFmtId="196" formatCode="#,##0.0_);\(#,##0.0\)"/>
    <numFmt numFmtId="197" formatCode="0.0,_);\(0.0,\)"/>
    <numFmt numFmtId="198" formatCode="0.00,_);\(0.00,\)"/>
    <numFmt numFmtId="199" formatCode="#,##0.000_);\(#,##0.000\)"/>
    <numFmt numFmtId="200" formatCode="_(_(_$* #,##0.0_)_%;[Red]_(\(_$* #,##0.0\)_%;[Green]_(_(_$* #,##0.0_)_%;_(@_)_%"/>
    <numFmt numFmtId="201" formatCode="_(_(_$* #,##0.00_)_%;[Red]_(\(_$* #,##0.00\)_%;[Green]_(_(_$* #,##0.00_)_%;_(@_)_%"/>
    <numFmt numFmtId="202" formatCode="_(_(_$* #,##0.000_)_%;[Red]_(\(_$* #,##0.000\)_%;[Green]_(_(_$* #,##0.000_)_%;_(@_)_%"/>
    <numFmt numFmtId="203" formatCode="_._.* #,##0.0_)_%;_._.* \(#,##0.0\)_%;_._.* \ ?_)_%"/>
    <numFmt numFmtId="204" formatCode="_._.* #,##0.00_)_%;_._.* \(#,##0.00\)_%;_._.* \ ?_)_%"/>
    <numFmt numFmtId="205" formatCode="_._.* #,##0.000_)_%;_._.* \(#,##0.000\)_%;_._.* \ ?_)_%"/>
    <numFmt numFmtId="206" formatCode="_._.* #,##0.0000_)_%;_._.* \(#,##0.0000\)_%;_._.* \ ?_)_%"/>
    <numFmt numFmtId="207" formatCode="_(_(&quot;$&quot;* #,##0.0_)_%;[Red]_(\(&quot;$&quot;* #,##0.0\)_%;[Green]_(_(&quot;$&quot;* #,##0.0_)_%;_(@_)_%"/>
    <numFmt numFmtId="208" formatCode="_(_(&quot;$&quot;* #,##0.00_)_%;[Red]_(\(&quot;$&quot;* #,##0.00\)_%;[Green]_(_(&quot;$&quot;* #,##0.00_)_%;_(@_)_%"/>
    <numFmt numFmtId="209" formatCode="_(_(&quot;$&quot;* #,##0.000_)_%;[Red]_(\(&quot;$&quot;* #,##0.000\)_%;[Green]_(_(&quot;$&quot;* #,##0.000_)_%;_(@_)_%"/>
    <numFmt numFmtId="210" formatCode="_._.&quot;$&quot;* #,##0.0_)_%;_._.&quot;$&quot;* \(#,##0.0\)_%;_._.&quot;$&quot;* \ ?_)_%"/>
    <numFmt numFmtId="211" formatCode="_._.&quot;$&quot;* #,##0.00_)_%;_._.&quot;$&quot;* \(#,##0.00\)_%;_._.&quot;$&quot;* \ ?_)_%"/>
    <numFmt numFmtId="212" formatCode="_._.&quot;$&quot;* #,##0.000_)_%;_._.&quot;$&quot;* \(#,##0.000\)_%;_._.&quot;$&quot;* \ ?_)_%"/>
    <numFmt numFmtId="213" formatCode="_._.&quot;$&quot;* #,##0.0000_)_%;_._.&quot;$&quot;* \(#,##0.0000\)_%;_._.&quot;$&quot;* \ ?_)_%"/>
    <numFmt numFmtId="214" formatCode="&quot;$&quot;#,##0,_);\(&quot;$&quot;#,##0,\)"/>
    <numFmt numFmtId="215" formatCode="&quot;$&quot;#,##0.0_);\(&quot;$&quot;#,##0.0\)"/>
    <numFmt numFmtId="216" formatCode="&quot;$&quot;0.0,_);\(&quot;$&quot;0.0,\)"/>
    <numFmt numFmtId="217" formatCode="&quot;$&quot;0.00,_);\(&quot;$&quot;0.00,\)"/>
    <numFmt numFmtId="218" formatCode="&quot;$&quot;#,##0.000_);\(&quot;$&quot;#,##0.000\)"/>
    <numFmt numFmtId="219" formatCode="_(* dd\-mmm\-yy_)_%"/>
    <numFmt numFmtId="220" formatCode="_(* dd\ mmmm\ yyyy_)_%"/>
    <numFmt numFmtId="221" formatCode="_(* mmmm\ dd\,\ yyyy_)_%"/>
    <numFmt numFmtId="222" formatCode="_(* dd\.mm\.yyyy_)_%"/>
    <numFmt numFmtId="223" formatCode="_(* mm/dd/yyyy_)_%"/>
    <numFmt numFmtId="224" formatCode="m/d/yy;@"/>
    <numFmt numFmtId="225" formatCode="#,##0.0\x_);\(#,##0.0\x\)"/>
    <numFmt numFmtId="226" formatCode="#,##0.00\x_);\(#,##0.00\x\)"/>
    <numFmt numFmtId="227" formatCode="[$€-2]\ #,##0_);\([$€-2]\ #,##0\)"/>
    <numFmt numFmtId="228" formatCode="[$€-2]\ #,##0.0_);\([$€-2]\ #,##0.0\)"/>
    <numFmt numFmtId="229" formatCode="_([$€-2]* #,##0.00_);_([$€-2]* \(#,##0.00\);_([$€-2]* &quot;-&quot;??_)"/>
    <numFmt numFmtId="230" formatCode="General_)_%"/>
    <numFmt numFmtId="231" formatCode="_(_(#0_)_%;[Red]_(_(\-#0\)_%;[Green]_(_(#0_)_%;_(_(@_)_%"/>
    <numFmt numFmtId="232" formatCode="_(_(_•_ #0_)_%;[Red]_(_(_•_ \-#0\)_%;[Green]_(_(_•_ #0_)_%;_(_(_•_ @_)_%"/>
    <numFmt numFmtId="233" formatCode="_(_(_•_ _•_ #0_)_%;[Red]_(_(_•_ _•_ \-#0\)_%;[Green]_(_(_•_ _•_ #0_)_%;_(_(_•_ _•_ @_)_%"/>
    <numFmt numFmtId="234" formatCode="_(_(_•_ _•_ _•_ #0_)_%;[Red]_(_(_•_ _•_ _•_ \-#0\)_%;[Green]_(_(_•_ _•_ _•_ #0_)_%;_(_(_•_ _•_ _•_ @_)_%"/>
    <numFmt numFmtId="235" formatCode="#,##0\x;\(#,##0\x\)"/>
    <numFmt numFmtId="236" formatCode="0.0\x;\(0.0\x\)"/>
    <numFmt numFmtId="237" formatCode="#,##0.00\x;\(#,##0.00\x\)"/>
    <numFmt numFmtId="238" formatCode="#,##0.000\x;\(#,##0.000\x\)"/>
    <numFmt numFmtId="239" formatCode="0.0_);\(0.0\)"/>
    <numFmt numFmtId="240" formatCode="0%;\(0%\)"/>
    <numFmt numFmtId="241" formatCode="0.00\ \x_);\(0.00\ \x\)"/>
    <numFmt numFmtId="242" formatCode="_(* #,##0_);_(* \(#,##0\);_(* &quot;-&quot;????_);_(@_)"/>
    <numFmt numFmtId="243" formatCode="0__"/>
    <numFmt numFmtId="244" formatCode="h:mmAM/PM"/>
    <numFmt numFmtId="245" formatCode="0&quot; E&quot;"/>
    <numFmt numFmtId="246" formatCode="yyyy"/>
    <numFmt numFmtId="247" formatCode="&quot;$&quot;#,##0.0"/>
    <numFmt numFmtId="248" formatCode="0.0%;\(0.0%\)"/>
    <numFmt numFmtId="249" formatCode="0.00%_);\(0.00%\)"/>
    <numFmt numFmtId="250" formatCode="0.000%_);\(0.000%\)"/>
    <numFmt numFmtId="251" formatCode="_(0_)%;\(0\)%;\ \ ?_)%"/>
    <numFmt numFmtId="252" formatCode="_._._(* 0_)%;_._.* \(0\)%;_._._(* \ ?_)%"/>
    <numFmt numFmtId="253" formatCode="0%_);\(0%\)"/>
    <numFmt numFmtId="254" formatCode="_(* #,##0_)_%;[Red]_(* \(#,##0\)_%;[Green]_(* 0_)_%;_(@_)_%"/>
    <numFmt numFmtId="255" formatCode="_(* #,##0.0%_);[Red]_(* \-#,##0.0%_);[Green]_(* 0.0%_);_(@_)_%"/>
    <numFmt numFmtId="256" formatCode="_(* #,##0.00%_);[Red]_(* \-#,##0.00%_);[Green]_(* 0.00%_);_(@_)_%"/>
    <numFmt numFmtId="257" formatCode="_(* #,##0.000%_);[Red]_(* \-#,##0.000%_);[Green]_(* 0.000%_);_(@_)_%"/>
    <numFmt numFmtId="258" formatCode="_(0.0_)%;\(0.0\)%;\ \ ?_)%"/>
    <numFmt numFmtId="259" formatCode="_._._(* 0.0_)%;_._.* \(0.0\)%;_._._(* \ ?_)%"/>
    <numFmt numFmtId="260" formatCode="_(0.00_)%;\(0.00\)%;\ \ ?_)%"/>
    <numFmt numFmtId="261" formatCode="_._._(* 0.00_)%;_._.* \(0.00\)%;_._._(* \ ?_)%"/>
    <numFmt numFmtId="262" formatCode="_(0.000_)%;\(0.000\)%;\ \ ?_)%"/>
    <numFmt numFmtId="263" formatCode="_._._(* 0.000_)%;_._.* \(0.000\)%;_._._(* \ ?_)%"/>
    <numFmt numFmtId="264" formatCode="_(0.0000_)%;\(0.0000\)%;\ \ ?_)%"/>
    <numFmt numFmtId="265" formatCode="_._._(* 0.0000_)%;_._.* \(0.0000\)%;_._._(* \ ?_)%"/>
    <numFmt numFmtId="266" formatCode="0.0%"/>
    <numFmt numFmtId="267" formatCode="mmmm\ dd\,\ yy"/>
    <numFmt numFmtId="268" formatCode="0.0\x"/>
    <numFmt numFmtId="269" formatCode="_(* #,##0_);_(* \(#,##0\);_(* \ ?_)"/>
    <numFmt numFmtId="270" formatCode="_(* #,##0.0_);_(* \(#,##0.0\);_(* \ ?_)"/>
    <numFmt numFmtId="271" formatCode="_(* #,##0.00_);_(* \(#,##0.00\);_(* \ ?_)"/>
    <numFmt numFmtId="272" formatCode="_(* #,##0.000_);_(* \(#,##0.000\);_(* \ ?_)"/>
    <numFmt numFmtId="273" formatCode="_(&quot;$&quot;* #,##0_);_(&quot;$&quot;* \(#,##0\);_(&quot;$&quot;* \ ?_)"/>
    <numFmt numFmtId="274" formatCode="_(&quot;$&quot;* #,##0.0_);_(&quot;$&quot;* \(#,##0.0\);_(&quot;$&quot;* \ ?_)"/>
    <numFmt numFmtId="275" formatCode="_(&quot;$&quot;* #,##0.00_);_(&quot;$&quot;* \(#,##0.00\);_(&quot;$&quot;* \ ?_)"/>
    <numFmt numFmtId="276" formatCode="_(&quot;$&quot;* #,##0.000_);_(&quot;$&quot;* \(#,##0.000\);_(&quot;$&quot;* \ ?_)"/>
    <numFmt numFmtId="277" formatCode="0000&quot;A&quot;"/>
    <numFmt numFmtId="278" formatCode="0&quot;E&quot;"/>
    <numFmt numFmtId="279" formatCode="0000&quot;E&quot;"/>
    <numFmt numFmtId="280" formatCode="_(* #,##0.00_);_(* \(\ #,##0.00\ \);_(* &quot;-&quot;??_);_(\ @_ \)"/>
    <numFmt numFmtId="281" formatCode="_(&quot;$&quot;* #,##0.00_);_(&quot;$&quot;* \(\ #,##0.00\ \);_(&quot;$&quot;* &quot;-&quot;??_);_(\ @_ \)"/>
    <numFmt numFmtId="282" formatCode="&quot;$&quot;#,##0\ ;\(&quot;$&quot;#,##0\)"/>
    <numFmt numFmtId="283" formatCode="#,###,##0;\(#,###,##0\)"/>
    <numFmt numFmtId="284" formatCode="&quot;$&quot;#,###,##0;\(&quot;$&quot;#,###,##0\)"/>
    <numFmt numFmtId="285" formatCode="#,##0.00%;\(#,##0.00%\)"/>
    <numFmt numFmtId="291" formatCode="#,##0_);\-#,##0_);\-_)"/>
    <numFmt numFmtId="292" formatCode="#,##0.00_);\-#,##0.00_);\-_)"/>
    <numFmt numFmtId="293" formatCode="#,##0.0_);\-#,##0.0_);\-_)"/>
    <numFmt numFmtId="294" formatCode="0.000000"/>
  </numFmts>
  <fonts count="174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MT"/>
    </font>
    <font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19"/>
      <name val="Calibri"/>
      <family val="2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indexed="12"/>
      <name val="Times New Roman"/>
      <family val="1"/>
    </font>
    <font>
      <u/>
      <sz val="10"/>
      <color indexed="56"/>
      <name val="Arial"/>
      <family val="2"/>
    </font>
    <font>
      <u/>
      <sz val="7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 Narrow"/>
      <family val="2"/>
    </font>
    <font>
      <b/>
      <sz val="11"/>
      <color rgb="FF3F3F3F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Helv"/>
    </font>
    <font>
      <sz val="10"/>
      <color indexed="0"/>
      <name val="Arial"/>
      <family val="2"/>
    </font>
    <font>
      <b/>
      <sz val="1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8"/>
      <name val="Arial"/>
      <family val="2"/>
    </font>
    <font>
      <i/>
      <sz val="8.5"/>
      <color indexed="28"/>
      <name val="Arial"/>
      <family val="2"/>
    </font>
    <font>
      <b/>
      <sz val="10"/>
      <color indexed="28"/>
      <name val="Arial"/>
      <family val="2"/>
    </font>
    <font>
      <b/>
      <sz val="9"/>
      <color indexed="2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3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31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5" fillId="20" borderId="1">
      <alignment horizontal="center" vertical="center"/>
    </xf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7" fontId="12" fillId="0" borderId="0">
      <protection locked="0"/>
    </xf>
    <xf numFmtId="0" fontId="13" fillId="4" borderId="0" applyNumberFormat="0" applyBorder="0" applyAlignment="0" applyProtection="0"/>
    <xf numFmtId="38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0" fontId="19" fillId="0" borderId="7" applyNumberFormat="0" applyFill="0" applyAlignment="0" applyProtection="0"/>
    <xf numFmtId="0" fontId="20" fillId="7" borderId="2" applyNumberFormat="0" applyAlignment="0" applyProtection="0"/>
    <xf numFmtId="10" fontId="14" fillId="24" borderId="8" applyNumberFormat="0" applyBorder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37" fontId="23" fillId="0" borderId="0"/>
    <xf numFmtId="165" fontId="24" fillId="0" borderId="0"/>
    <xf numFmtId="0" fontId="9" fillId="0" borderId="0"/>
    <xf numFmtId="0" fontId="25" fillId="0" borderId="0"/>
    <xf numFmtId="0" fontId="2" fillId="0" borderId="0"/>
    <xf numFmtId="38" fontId="26" fillId="0" borderId="0"/>
    <xf numFmtId="0" fontId="27" fillId="26" borderId="10" applyNumberFormat="0" applyFont="0" applyAlignment="0" applyProtection="0"/>
    <xf numFmtId="0" fontId="28" fillId="21" borderId="11" applyNumberFormat="0" applyAlignment="0" applyProtection="0"/>
    <xf numFmtId="1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0" fontId="30" fillId="0" borderId="12">
      <alignment horizontal="center"/>
    </xf>
    <xf numFmtId="0" fontId="31" fillId="0" borderId="13"/>
    <xf numFmtId="0" fontId="32" fillId="0" borderId="14"/>
    <xf numFmtId="0" fontId="12" fillId="0" borderId="0"/>
    <xf numFmtId="0" fontId="33" fillId="0" borderId="0" applyNumberFormat="0" applyFill="0" applyBorder="0" applyAlignment="0" applyProtection="0"/>
    <xf numFmtId="166" fontId="12" fillId="0" borderId="15">
      <protection locked="0"/>
    </xf>
    <xf numFmtId="37" fontId="14" fillId="27" borderId="0" applyNumberFormat="0" applyBorder="0" applyAlignment="0" applyProtection="0"/>
    <xf numFmtId="37" fontId="34" fillId="0" borderId="0"/>
    <xf numFmtId="3" fontId="35" fillId="0" borderId="7" applyProtection="0"/>
    <xf numFmtId="0" fontId="36" fillId="0" borderId="0" applyNumberFormat="0" applyFill="0" applyBorder="0" applyAlignment="0" applyProtection="0"/>
    <xf numFmtId="0" fontId="43" fillId="0" borderId="0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0" fontId="46" fillId="29" borderId="0">
      <alignment horizontal="right"/>
    </xf>
    <xf numFmtId="0" fontId="45" fillId="29" borderId="20"/>
    <xf numFmtId="40" fontId="47" fillId="29" borderId="0">
      <alignment horizontal="right"/>
    </xf>
    <xf numFmtId="174" fontId="48" fillId="0" borderId="0" applyProtection="0"/>
    <xf numFmtId="43" fontId="48" fillId="0" borderId="0" applyFon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174" fontId="50" fillId="0" borderId="23" applyFill="0"/>
    <xf numFmtId="0" fontId="9" fillId="0" borderId="0" applyFont="0" applyAlignment="0"/>
    <xf numFmtId="0" fontId="51" fillId="0" borderId="0" applyFill="0">
      <alignment vertical="top"/>
    </xf>
    <xf numFmtId="0" fontId="50" fillId="0" borderId="0" applyFill="0">
      <alignment horizontal="left" vertical="top"/>
    </xf>
    <xf numFmtId="174" fontId="52" fillId="0" borderId="17" applyFill="0"/>
    <xf numFmtId="0" fontId="9" fillId="0" borderId="0" applyNumberFormat="0" applyFont="0" applyAlignment="0"/>
    <xf numFmtId="0" fontId="51" fillId="0" borderId="0" applyFill="0">
      <alignment wrapText="1"/>
    </xf>
    <xf numFmtId="0" fontId="50" fillId="0" borderId="0" applyFill="0">
      <alignment horizontal="left" vertical="top" wrapText="1"/>
    </xf>
    <xf numFmtId="174" fontId="53" fillId="0" borderId="0" applyFill="0"/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2" fillId="0" borderId="0" applyFill="0">
      <alignment horizontal="left" vertical="top" wrapText="1"/>
    </xf>
    <xf numFmtId="174" fontId="9" fillId="0" borderId="0" applyFill="0"/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2" fillId="0" borderId="0">
      <alignment horizontal="left" vertical="center" wrapText="1"/>
    </xf>
    <xf numFmtId="174" fontId="57" fillId="0" borderId="0" applyFill="0"/>
    <xf numFmtId="0" fontId="54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4" fontId="59" fillId="0" borderId="0" applyFill="0"/>
    <xf numFmtId="0" fontId="54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174" fontId="62" fillId="0" borderId="0" applyFill="0"/>
    <xf numFmtId="0" fontId="54" fillId="0" borderId="0" applyNumberFormat="0" applyFont="0" applyAlignment="0">
      <alignment horizontal="center"/>
    </xf>
    <xf numFmtId="0" fontId="63" fillId="0" borderId="0">
      <alignment horizontal="center" wrapText="1"/>
    </xf>
    <xf numFmtId="0" fontId="59" fillId="0" borderId="0" applyFill="0">
      <alignment horizontal="center" wrapText="1"/>
    </xf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9" fillId="0" borderId="0">
      <alignment horizontal="left" vertical="top"/>
    </xf>
    <xf numFmtId="3" fontId="64" fillId="0" borderId="0" applyFont="0" applyFill="0" applyBorder="0" applyAlignment="0" applyProtection="0"/>
    <xf numFmtId="0" fontId="64" fillId="30" borderId="0" applyNumberFormat="0" applyFont="0" applyBorder="0" applyAlignment="0" applyProtection="0"/>
    <xf numFmtId="3" fontId="9" fillId="0" borderId="0">
      <alignment horizontal="right" vertical="top"/>
    </xf>
    <xf numFmtId="41" fontId="2" fillId="23" borderId="21" applyFill="0"/>
    <xf numFmtId="0" fontId="65" fillId="0" borderId="0">
      <alignment horizontal="left" indent="7"/>
    </xf>
    <xf numFmtId="41" fontId="2" fillId="0" borderId="21" applyFill="0">
      <alignment horizontal="left" indent="2"/>
    </xf>
    <xf numFmtId="174" fontId="66" fillId="0" borderId="19" applyFill="0">
      <alignment horizontal="right"/>
    </xf>
    <xf numFmtId="0" fontId="5" fillId="0" borderId="8" applyNumberFormat="0" applyFont="0" applyBorder="0">
      <alignment horizontal="right"/>
    </xf>
    <xf numFmtId="0" fontId="67" fillId="0" borderId="0" applyFill="0"/>
    <xf numFmtId="0" fontId="52" fillId="0" borderId="0" applyFill="0"/>
    <xf numFmtId="4" fontId="66" fillId="0" borderId="19" applyFill="0"/>
    <xf numFmtId="0" fontId="9" fillId="0" borderId="0" applyNumberFormat="0" applyFont="0" applyBorder="0" applyAlignment="0"/>
    <xf numFmtId="0" fontId="55" fillId="0" borderId="0" applyFill="0">
      <alignment horizontal="left" indent="1"/>
    </xf>
    <xf numFmtId="0" fontId="68" fillId="0" borderId="0" applyFill="0">
      <alignment horizontal="left" indent="1"/>
    </xf>
    <xf numFmtId="4" fontId="57" fillId="0" borderId="0" applyFill="0"/>
    <xf numFmtId="0" fontId="9" fillId="0" borderId="0" applyNumberFormat="0" applyFont="0" applyFill="0" applyBorder="0" applyAlignment="0"/>
    <xf numFmtId="0" fontId="55" fillId="0" borderId="0" applyFill="0">
      <alignment horizontal="left" indent="2"/>
    </xf>
    <xf numFmtId="0" fontId="52" fillId="0" borderId="0" applyFill="0">
      <alignment horizontal="left" indent="2"/>
    </xf>
    <xf numFmtId="4" fontId="57" fillId="0" borderId="0" applyFill="0"/>
    <xf numFmtId="0" fontId="9" fillId="0" borderId="0" applyNumberFormat="0" applyFont="0" applyBorder="0" applyAlignment="0"/>
    <xf numFmtId="0" fontId="69" fillId="0" borderId="0">
      <alignment horizontal="left" indent="3"/>
    </xf>
    <xf numFmtId="0" fontId="70" fillId="0" borderId="0" applyFill="0">
      <alignment horizontal="left" indent="3"/>
    </xf>
    <xf numFmtId="4" fontId="57" fillId="0" borderId="0" applyFill="0"/>
    <xf numFmtId="0" fontId="9" fillId="0" borderId="0" applyNumberFormat="0" applyFont="0" applyBorder="0" applyAlignment="0"/>
    <xf numFmtId="0" fontId="58" fillId="0" borderId="0">
      <alignment horizontal="left" indent="4"/>
    </xf>
    <xf numFmtId="0" fontId="9" fillId="0" borderId="0" applyFill="0">
      <alignment horizontal="left" indent="4"/>
    </xf>
    <xf numFmtId="4" fontId="59" fillId="0" borderId="0" applyFill="0"/>
    <xf numFmtId="0" fontId="9" fillId="0" borderId="0" applyNumberFormat="0" applyFont="0" applyBorder="0" applyAlignment="0"/>
    <xf numFmtId="0" fontId="60" fillId="0" borderId="0">
      <alignment horizontal="left" indent="5"/>
    </xf>
    <xf numFmtId="0" fontId="61" fillId="0" borderId="0" applyFill="0">
      <alignment horizontal="left" indent="5"/>
    </xf>
    <xf numFmtId="4" fontId="62" fillId="0" borderId="0" applyFill="0"/>
    <xf numFmtId="0" fontId="9" fillId="0" borderId="0" applyNumberFormat="0" applyFont="0" applyFill="0" applyBorder="0" applyAlignment="0"/>
    <xf numFmtId="0" fontId="63" fillId="0" borderId="0" applyFill="0">
      <alignment horizontal="left" indent="6"/>
    </xf>
    <xf numFmtId="0" fontId="59" fillId="0" borderId="0" applyFill="0">
      <alignment horizontal="left" indent="6"/>
    </xf>
    <xf numFmtId="0" fontId="71" fillId="0" borderId="0"/>
    <xf numFmtId="44" fontId="71" fillId="0" borderId="0" applyFont="0" applyFill="0" applyBorder="0" applyAlignment="0" applyProtection="0"/>
    <xf numFmtId="0" fontId="27" fillId="2" borderId="0" applyNumberFormat="0" applyBorder="0" applyAlignment="0" applyProtection="0"/>
    <xf numFmtId="37" fontId="9" fillId="31" borderId="0"/>
    <xf numFmtId="2" fontId="9" fillId="31" borderId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41" fontId="72" fillId="0" borderId="0">
      <alignment horizontal="left"/>
    </xf>
    <xf numFmtId="43" fontId="73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84" fontId="81" fillId="0" borderId="0" applyFont="0" applyFill="0" applyBorder="0" applyAlignment="0" applyProtection="0"/>
    <xf numFmtId="185" fontId="81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1" fillId="2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7" fillId="0" borderId="0"/>
    <xf numFmtId="190" fontId="9" fillId="37" borderId="0" applyNumberFormat="0" applyFill="0" applyBorder="0" applyAlignment="0" applyProtection="0">
      <alignment horizontal="right" vertical="center"/>
    </xf>
    <xf numFmtId="190" fontId="19" fillId="0" borderId="0" applyNumberFormat="0" applyFill="0" applyBorder="0" applyAlignment="0" applyProtection="0"/>
    <xf numFmtId="0" fontId="9" fillId="0" borderId="19" applyNumberFormat="0" applyFont="0" applyFill="0" applyAlignment="0" applyProtection="0"/>
    <xf numFmtId="191" fontId="49" fillId="0" borderId="0" applyFont="0" applyFill="0" applyBorder="0" applyAlignment="0" applyProtection="0"/>
    <xf numFmtId="192" fontId="81" fillId="0" borderId="0" applyFont="0" applyFill="0" applyBorder="0" applyProtection="0">
      <alignment horizontal="left"/>
    </xf>
    <xf numFmtId="193" fontId="81" fillId="0" borderId="0" applyFont="0" applyFill="0" applyBorder="0" applyProtection="0">
      <alignment horizontal="left"/>
    </xf>
    <xf numFmtId="194" fontId="81" fillId="0" borderId="0" applyFont="0" applyFill="0" applyBorder="0" applyProtection="0">
      <alignment horizontal="left"/>
    </xf>
    <xf numFmtId="37" fontId="82" fillId="0" borderId="0" applyFont="0" applyFill="0" applyBorder="0" applyAlignment="0" applyProtection="0">
      <alignment vertical="center"/>
      <protection locked="0"/>
    </xf>
    <xf numFmtId="195" fontId="83" fillId="0" borderId="0" applyFont="0" applyFill="0" applyBorder="0" applyAlignment="0" applyProtection="0"/>
    <xf numFmtId="0" fontId="84" fillId="0" borderId="0"/>
    <xf numFmtId="0" fontId="84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96" fontId="85" fillId="0" borderId="0" applyFont="0" applyFill="0" applyBorder="0" applyAlignment="0" applyProtection="0">
      <protection locked="0"/>
    </xf>
    <xf numFmtId="197" fontId="85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98" fontId="86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87" fillId="31" borderId="2" applyNumberFormat="0" applyAlignment="0" applyProtection="0"/>
    <xf numFmtId="0" fontId="7" fillId="21" borderId="2" applyNumberFormat="0" applyAlignment="0" applyProtection="0"/>
    <xf numFmtId="0" fontId="9" fillId="0" borderId="19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8" fillId="22" borderId="3" applyNumberFormat="0" applyAlignment="0" applyProtection="0"/>
    <xf numFmtId="0" fontId="8" fillId="22" borderId="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00" fontId="81" fillId="0" borderId="0" applyFont="0" applyFill="0" applyBorder="0" applyAlignment="0" applyProtection="0"/>
    <xf numFmtId="201" fontId="81" fillId="0" borderId="0" applyFont="0" applyFill="0" applyBorder="0" applyAlignment="0" applyProtection="0"/>
    <xf numFmtId="202" fontId="81" fillId="0" borderId="0" applyFont="0" applyFill="0" applyBorder="0" applyAlignment="0" applyProtection="0"/>
    <xf numFmtId="203" fontId="89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  <xf numFmtId="206" fontId="53" fillId="0" borderId="0" applyFont="0" applyFill="0" applyBorder="0" applyAlignment="0" applyProtection="0">
      <protection locked="0"/>
    </xf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37" fontId="91" fillId="0" borderId="0" applyFill="0" applyBorder="0" applyAlignment="0" applyProtection="0"/>
    <xf numFmtId="37" fontId="9" fillId="31" borderId="0"/>
    <xf numFmtId="0" fontId="50" fillId="0" borderId="0" applyFill="0" applyBorder="0" applyAlignment="0" applyProtection="0">
      <protection locked="0"/>
    </xf>
    <xf numFmtId="44" fontId="9" fillId="0" borderId="0" applyFont="0" applyFill="0" applyBorder="0" applyAlignment="0" applyProtection="0"/>
    <xf numFmtId="207" fontId="81" fillId="0" borderId="0" applyFont="0" applyFill="0" applyBorder="0" applyAlignment="0" applyProtection="0"/>
    <xf numFmtId="208" fontId="81" fillId="0" borderId="0" applyFont="0" applyFill="0" applyBorder="0" applyAlignment="0" applyProtection="0"/>
    <xf numFmtId="209" fontId="81" fillId="0" borderId="0" applyFont="0" applyFill="0" applyBorder="0" applyAlignment="0" applyProtection="0"/>
    <xf numFmtId="210" fontId="90" fillId="0" borderId="0" applyFont="0" applyFill="0" applyBorder="0" applyAlignment="0" applyProtection="0"/>
    <xf numFmtId="211" fontId="90" fillId="0" borderId="0" applyFont="0" applyFill="0" applyBorder="0" applyAlignment="0" applyProtection="0"/>
    <xf numFmtId="212" fontId="90" fillId="0" borderId="0" applyFont="0" applyFill="0" applyBorder="0" applyAlignment="0" applyProtection="0"/>
    <xf numFmtId="213" fontId="53" fillId="0" borderId="0" applyFont="0" applyFill="0" applyBorder="0" applyAlignment="0" applyProtection="0">
      <protection locked="0"/>
    </xf>
    <xf numFmtId="0" fontId="27" fillId="2" borderId="0" applyNumberFormat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1" fillId="0" borderId="0" applyFill="0" applyBorder="0" applyAlignment="0" applyProtection="0"/>
    <xf numFmtId="0" fontId="27" fillId="2" borderId="0" applyNumberFormat="0" applyBorder="0" applyAlignment="0" applyProtection="0"/>
    <xf numFmtId="5" fontId="9" fillId="0" borderId="0" applyFont="0" applyFill="0" applyBorder="0" applyAlignment="0" applyProtection="0"/>
    <xf numFmtId="214" fontId="83" fillId="0" borderId="0" applyFont="0" applyFill="0" applyBorder="0" applyAlignment="0" applyProtection="0"/>
    <xf numFmtId="215" fontId="9" fillId="0" borderId="0" applyFont="0" applyFill="0" applyBorder="0" applyAlignment="0" applyProtection="0"/>
    <xf numFmtId="216" fontId="85" fillId="0" borderId="0" applyFont="0" applyFill="0" applyBorder="0" applyAlignment="0" applyProtection="0">
      <protection locked="0"/>
    </xf>
    <xf numFmtId="7" fontId="14" fillId="0" borderId="0" applyFont="0" applyFill="0" applyBorder="0" applyAlignment="0" applyProtection="0"/>
    <xf numFmtId="217" fontId="86" fillId="0" borderId="0" applyFont="0" applyFill="0" applyBorder="0" applyAlignment="0" applyProtection="0"/>
    <xf numFmtId="218" fontId="92" fillId="0" borderId="0" applyFont="0" applyFill="0" applyBorder="0" applyAlignment="0" applyProtection="0"/>
    <xf numFmtId="0" fontId="93" fillId="38" borderId="24" applyNumberFormat="0" applyFont="0" applyFill="0" applyAlignment="0" applyProtection="0">
      <alignment horizontal="left" indent="1"/>
    </xf>
    <xf numFmtId="14" fontId="9" fillId="0" borderId="0" applyFont="0" applyFill="0" applyBorder="0" applyAlignment="0" applyProtection="0"/>
    <xf numFmtId="219" fontId="81" fillId="0" borderId="0" applyFont="0" applyFill="0" applyBorder="0" applyProtection="0"/>
    <xf numFmtId="220" fontId="81" fillId="0" borderId="0" applyFont="0" applyFill="0" applyBorder="0" applyProtection="0"/>
    <xf numFmtId="221" fontId="81" fillId="0" borderId="0" applyFont="0" applyFill="0" applyBorder="0" applyAlignment="0" applyProtection="0"/>
    <xf numFmtId="222" fontId="81" fillId="0" borderId="0" applyFont="0" applyFill="0" applyBorder="0" applyAlignment="0" applyProtection="0"/>
    <xf numFmtId="223" fontId="81" fillId="0" borderId="0" applyFont="0" applyFill="0" applyBorder="0" applyAlignment="0" applyProtection="0"/>
    <xf numFmtId="224" fontId="94" fillId="0" borderId="0" applyFont="0" applyFill="0" applyBorder="0" applyAlignment="0" applyProtection="0"/>
    <xf numFmtId="5" fontId="95" fillId="0" borderId="0" applyBorder="0"/>
    <xf numFmtId="215" fontId="95" fillId="0" borderId="0" applyBorder="0"/>
    <xf numFmtId="7" fontId="95" fillId="0" borderId="0" applyBorder="0"/>
    <xf numFmtId="37" fontId="95" fillId="0" borderId="0" applyBorder="0"/>
    <xf numFmtId="196" fontId="95" fillId="0" borderId="0" applyBorder="0"/>
    <xf numFmtId="225" fontId="95" fillId="0" borderId="0" applyBorder="0"/>
    <xf numFmtId="39" fontId="95" fillId="0" borderId="0" applyBorder="0"/>
    <xf numFmtId="226" fontId="95" fillId="0" borderId="0" applyBorder="0"/>
    <xf numFmtId="7" fontId="9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Alignment="0" applyProtection="0"/>
    <xf numFmtId="227" fontId="83" fillId="0" borderId="0" applyFont="0" applyFill="0" applyBorder="0" applyAlignment="0" applyProtection="0"/>
    <xf numFmtId="229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9" fillId="31" borderId="0"/>
    <xf numFmtId="0" fontId="96" fillId="0" borderId="0"/>
    <xf numFmtId="196" fontId="97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81" fillId="0" borderId="0" applyFont="0" applyFill="0" applyBorder="0" applyProtection="0">
      <alignment horizontal="center" wrapText="1"/>
    </xf>
    <xf numFmtId="230" fontId="81" fillId="0" borderId="0" applyFont="0" applyFill="0" applyBorder="0" applyProtection="0">
      <alignment horizontal="right"/>
    </xf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39" borderId="0" applyNumberFormat="0" applyFill="0" applyBorder="0" applyAlignment="0" applyProtection="0"/>
    <xf numFmtId="0" fontId="52" fillId="0" borderId="25" applyNumberFormat="0" applyAlignment="0" applyProtection="0">
      <alignment horizontal="left" vertical="center"/>
    </xf>
    <xf numFmtId="0" fontId="52" fillId="0" borderId="18">
      <alignment horizontal="left" vertical="center"/>
    </xf>
    <xf numFmtId="14" fontId="5" fillId="40" borderId="12">
      <alignment horizontal="center" vertical="center" wrapText="1"/>
    </xf>
    <xf numFmtId="0" fontId="99" fillId="0" borderId="26" applyNumberFormat="0" applyFill="0" applyAlignment="0" applyProtection="0"/>
    <xf numFmtId="0" fontId="16" fillId="0" borderId="4" applyNumberFormat="0" applyFill="0" applyAlignment="0" applyProtection="0"/>
    <xf numFmtId="0" fontId="100" fillId="0" borderId="27" applyNumberFormat="0" applyFill="0" applyAlignment="0" applyProtection="0"/>
    <xf numFmtId="0" fontId="17" fillId="0" borderId="5" applyNumberFormat="0" applyFill="0" applyAlignment="0" applyProtection="0"/>
    <xf numFmtId="0" fontId="101" fillId="0" borderId="28" applyNumberFormat="0" applyFill="0" applyAlignment="0" applyProtection="0"/>
    <xf numFmtId="0" fontId="18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19" applyFill="0" applyAlignment="0" applyProtection="0">
      <protection locked="0"/>
    </xf>
    <xf numFmtId="0" fontId="102" fillId="0" borderId="12"/>
    <xf numFmtId="0" fontId="103" fillId="0" borderId="0"/>
    <xf numFmtId="0" fontId="104" fillId="0" borderId="19" applyNumberFormat="0" applyFill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94" fillId="41" borderId="0" applyNumberFormat="0" applyFont="0" applyBorder="0" applyAlignment="0" applyProtection="0"/>
    <xf numFmtId="0" fontId="105" fillId="42" borderId="8" applyNumberFormat="0" applyAlignment="0" applyProtection="0"/>
    <xf numFmtId="231" fontId="81" fillId="0" borderId="0" applyFont="0" applyFill="0" applyBorder="0" applyProtection="0">
      <alignment horizontal="left"/>
    </xf>
    <xf numFmtId="232" fontId="81" fillId="0" borderId="0" applyFont="0" applyFill="0" applyBorder="0" applyProtection="0">
      <alignment horizontal="left"/>
    </xf>
    <xf numFmtId="233" fontId="81" fillId="0" borderId="0" applyFont="0" applyFill="0" applyBorder="0" applyProtection="0">
      <alignment horizontal="left"/>
    </xf>
    <xf numFmtId="234" fontId="81" fillId="0" borderId="0" applyFont="0" applyFill="0" applyBorder="0" applyProtection="0">
      <alignment horizontal="left"/>
    </xf>
    <xf numFmtId="0" fontId="20" fillId="25" borderId="2" applyNumberFormat="0" applyAlignment="0" applyProtection="0"/>
    <xf numFmtId="0" fontId="27" fillId="2" borderId="0" applyNumberFormat="0" applyBorder="0" applyAlignment="0" applyProtection="0"/>
    <xf numFmtId="0" fontId="20" fillId="7" borderId="2" applyNumberFormat="0" applyAlignment="0" applyProtection="0"/>
    <xf numFmtId="5" fontId="106" fillId="0" borderId="0" applyBorder="0"/>
    <xf numFmtId="215" fontId="106" fillId="0" borderId="0" applyBorder="0"/>
    <xf numFmtId="7" fontId="106" fillId="0" borderId="0" applyBorder="0"/>
    <xf numFmtId="37" fontId="106" fillId="0" borderId="0" applyBorder="0"/>
    <xf numFmtId="196" fontId="106" fillId="0" borderId="0" applyBorder="0"/>
    <xf numFmtId="225" fontId="106" fillId="0" borderId="0" applyBorder="0"/>
    <xf numFmtId="39" fontId="106" fillId="0" borderId="0" applyBorder="0"/>
    <xf numFmtId="226" fontId="106" fillId="0" borderId="0" applyBorder="0"/>
    <xf numFmtId="0" fontId="94" fillId="0" borderId="22" applyNumberFormat="0" applyFont="0" applyFill="0" applyAlignment="0" applyProtection="0"/>
    <xf numFmtId="0" fontId="107" fillId="0" borderId="0"/>
    <xf numFmtId="0" fontId="36" fillId="0" borderId="29" applyNumberFormat="0" applyFill="0" applyAlignment="0" applyProtection="0"/>
    <xf numFmtId="0" fontId="21" fillId="0" borderId="9" applyNumberFormat="0" applyFill="0" applyAlignment="0" applyProtection="0"/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9" fontId="9" fillId="0" borderId="0" applyFont="0" applyFill="0" applyBorder="0" applyAlignment="0" applyProtection="0"/>
    <xf numFmtId="0" fontId="108" fillId="25" borderId="0" applyNumberFormat="0" applyBorder="0" applyAlignment="0" applyProtection="0"/>
    <xf numFmtId="0" fontId="22" fillId="25" borderId="0" applyNumberFormat="0" applyBorder="0" applyAlignment="0" applyProtection="0"/>
    <xf numFmtId="37" fontId="109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83" fillId="26" borderId="10" applyNumberFormat="0" applyFont="0" applyAlignment="0" applyProtection="0"/>
    <xf numFmtId="0" fontId="28" fillId="31" borderId="11" applyNumberFormat="0" applyAlignment="0" applyProtection="0"/>
    <xf numFmtId="0" fontId="28" fillId="21" borderId="11" applyNumberFormat="0" applyAlignment="0" applyProtection="0"/>
    <xf numFmtId="0" fontId="49" fillId="43" borderId="0" applyNumberFormat="0" applyFont="0" applyBorder="0" applyAlignment="0"/>
    <xf numFmtId="240" fontId="9" fillId="0" borderId="0" applyFont="0" applyFill="0" applyBorder="0" applyAlignment="0" applyProtection="0"/>
    <xf numFmtId="241" fontId="110" fillId="0" borderId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/>
    <xf numFmtId="243" fontId="83" fillId="0" borderId="0"/>
    <xf numFmtId="243" fontId="83" fillId="0" borderId="0"/>
    <xf numFmtId="241" fontId="110" fillId="0" borderId="0"/>
    <xf numFmtId="0" fontId="83" fillId="0" borderId="0"/>
    <xf numFmtId="241" fontId="91" fillId="0" borderId="0"/>
    <xf numFmtId="242" fontId="9" fillId="0" borderId="0"/>
    <xf numFmtId="243" fontId="83" fillId="0" borderId="0"/>
    <xf numFmtId="243" fontId="83" fillId="0" borderId="0"/>
    <xf numFmtId="0" fontId="83" fillId="0" borderId="0"/>
    <xf numFmtId="0" fontId="83" fillId="0" borderId="0"/>
    <xf numFmtId="244" fontId="83" fillId="0" borderId="0"/>
    <xf numFmtId="181" fontId="83" fillId="0" borderId="0"/>
    <xf numFmtId="245" fontId="83" fillId="0" borderId="0"/>
    <xf numFmtId="244" fontId="83" fillId="0" borderId="0"/>
    <xf numFmtId="181" fontId="83" fillId="0" borderId="0"/>
    <xf numFmtId="246" fontId="83" fillId="0" borderId="0"/>
    <xf numFmtId="246" fontId="83" fillId="0" borderId="0"/>
    <xf numFmtId="247" fontId="83" fillId="0" borderId="0"/>
    <xf numFmtId="245" fontId="83" fillId="0" borderId="0"/>
    <xf numFmtId="170" fontId="83" fillId="0" borderId="0"/>
    <xf numFmtId="247" fontId="83" fillId="0" borderId="0"/>
    <xf numFmtId="247" fontId="83" fillId="0" borderId="0"/>
    <xf numFmtId="0" fontId="83" fillId="0" borderId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110" fillId="0" borderId="0"/>
    <xf numFmtId="241" fontId="110" fillId="0" borderId="0"/>
    <xf numFmtId="240" fontId="9" fillId="0" borderId="0" applyFont="0" applyFill="0" applyBorder="0" applyAlignment="0" applyProtection="0"/>
    <xf numFmtId="241" fontId="110" fillId="0" borderId="0"/>
    <xf numFmtId="241" fontId="110" fillId="0" borderId="0"/>
    <xf numFmtId="244" fontId="83" fillId="0" borderId="0"/>
    <xf numFmtId="181" fontId="83" fillId="0" borderId="0"/>
    <xf numFmtId="245" fontId="83" fillId="0" borderId="0"/>
    <xf numFmtId="244" fontId="83" fillId="0" borderId="0"/>
    <xf numFmtId="181" fontId="83" fillId="0" borderId="0"/>
    <xf numFmtId="246" fontId="83" fillId="0" borderId="0"/>
    <xf numFmtId="246" fontId="83" fillId="0" borderId="0"/>
    <xf numFmtId="247" fontId="83" fillId="0" borderId="0"/>
    <xf numFmtId="245" fontId="83" fillId="0" borderId="0"/>
    <xf numFmtId="170" fontId="83" fillId="0" borderId="0"/>
    <xf numFmtId="247" fontId="83" fillId="0" borderId="0"/>
    <xf numFmtId="247" fontId="83" fillId="0" borderId="0"/>
    <xf numFmtId="248" fontId="57" fillId="29" borderId="0" applyFont="0" applyFill="0" applyBorder="0" applyAlignment="0" applyProtection="0"/>
    <xf numFmtId="249" fontId="57" fillId="29" borderId="0" applyFont="0" applyFill="0" applyBorder="0" applyAlignment="0" applyProtection="0"/>
    <xf numFmtId="250" fontId="9" fillId="0" borderId="0" applyFont="0" applyFill="0" applyBorder="0" applyAlignment="0" applyProtection="0"/>
    <xf numFmtId="251" fontId="90" fillId="0" borderId="0" applyFont="0" applyFill="0" applyBorder="0" applyAlignment="0" applyProtection="0"/>
    <xf numFmtId="252" fontId="89" fillId="0" borderId="0" applyFont="0" applyFill="0" applyBorder="0" applyAlignment="0" applyProtection="0"/>
    <xf numFmtId="253" fontId="9" fillId="0" borderId="0" applyFont="0" applyFill="0" applyBorder="0" applyAlignment="0" applyProtection="0"/>
    <xf numFmtId="254" fontId="81" fillId="0" borderId="0" applyFont="0" applyFill="0" applyBorder="0" applyAlignment="0" applyProtection="0"/>
    <xf numFmtId="255" fontId="81" fillId="0" borderId="0" applyFont="0" applyFill="0" applyBorder="0" applyAlignment="0" applyProtection="0"/>
    <xf numFmtId="256" fontId="81" fillId="0" borderId="0" applyFont="0" applyFill="0" applyBorder="0" applyAlignment="0" applyProtection="0"/>
    <xf numFmtId="257" fontId="81" fillId="0" borderId="0" applyFont="0" applyFill="0" applyBorder="0" applyAlignment="0" applyProtection="0"/>
    <xf numFmtId="258" fontId="90" fillId="0" borderId="0" applyFont="0" applyFill="0" applyBorder="0" applyAlignment="0" applyProtection="0"/>
    <xf numFmtId="259" fontId="89" fillId="0" borderId="0" applyFont="0" applyFill="0" applyBorder="0" applyAlignment="0" applyProtection="0"/>
    <xf numFmtId="260" fontId="90" fillId="0" borderId="0" applyFont="0" applyFill="0" applyBorder="0" applyAlignment="0" applyProtection="0"/>
    <xf numFmtId="261" fontId="89" fillId="0" borderId="0" applyFont="0" applyFill="0" applyBorder="0" applyAlignment="0" applyProtection="0"/>
    <xf numFmtId="262" fontId="90" fillId="0" borderId="0" applyFont="0" applyFill="0" applyBorder="0" applyAlignment="0" applyProtection="0"/>
    <xf numFmtId="263" fontId="89" fillId="0" borderId="0" applyFont="0" applyFill="0" applyBorder="0" applyAlignment="0" applyProtection="0"/>
    <xf numFmtId="264" fontId="53" fillId="0" borderId="0" applyFont="0" applyFill="0" applyBorder="0" applyAlignment="0" applyProtection="0">
      <protection locked="0"/>
    </xf>
    <xf numFmtId="265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0" fontId="91" fillId="0" borderId="0" applyFill="0" applyBorder="0" applyAlignment="0" applyProtection="0"/>
    <xf numFmtId="9" fontId="95" fillId="0" borderId="0" applyBorder="0"/>
    <xf numFmtId="266" fontId="95" fillId="0" borderId="0" applyBorder="0"/>
    <xf numFmtId="10" fontId="95" fillId="0" borderId="0" applyBorder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1" fillId="0" borderId="12">
      <alignment horizontal="center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9" fontId="48" fillId="0" borderId="0" applyFont="0" applyFill="0" applyBorder="0" applyAlignment="0" applyProtection="0"/>
    <xf numFmtId="0" fontId="94" fillId="0" borderId="20" applyNumberFormat="0" applyFont="0" applyFill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3" fillId="0" borderId="0"/>
    <xf numFmtId="0" fontId="114" fillId="0" borderId="12">
      <alignment horizontal="right"/>
    </xf>
    <xf numFmtId="267" fontId="92" fillId="0" borderId="0">
      <alignment horizontal="center"/>
    </xf>
    <xf numFmtId="268" fontId="115" fillId="0" borderId="0">
      <alignment horizontal="center"/>
    </xf>
    <xf numFmtId="0" fontId="116" fillId="0" borderId="0" applyNumberForma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27" fillId="0" borderId="0" applyNumberFormat="0" applyBorder="0" applyAlignment="0"/>
    <xf numFmtId="0" fontId="117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4" fillId="38" borderId="0" applyNumberFormat="0" applyFont="0" applyBorder="0" applyAlignment="0" applyProtection="0"/>
    <xf numFmtId="248" fontId="118" fillId="0" borderId="18" applyNumberFormat="0" applyFont="0" applyFill="0" applyAlignment="0" applyProtection="0"/>
    <xf numFmtId="0" fontId="80" fillId="0" borderId="0" applyFill="0" applyBorder="0" applyProtection="0">
      <alignment horizontal="left" vertical="top"/>
    </xf>
    <xf numFmtId="0" fontId="1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Alignment="0">
      <alignment horizontal="centerContinuous"/>
    </xf>
    <xf numFmtId="0" fontId="9" fillId="0" borderId="17" applyNumberFormat="0" applyFont="0" applyFill="0" applyAlignment="0" applyProtection="0"/>
    <xf numFmtId="0" fontId="121" fillId="0" borderId="30" applyNumberFormat="0" applyFill="0" applyAlignment="0" applyProtection="0"/>
    <xf numFmtId="0" fontId="121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69" fontId="89" fillId="0" borderId="0" applyFont="0" applyFill="0" applyBorder="0" applyAlignment="0" applyProtection="0"/>
    <xf numFmtId="270" fontId="89" fillId="0" borderId="0" applyFont="0" applyFill="0" applyBorder="0" applyAlignment="0" applyProtection="0"/>
    <xf numFmtId="271" fontId="89" fillId="0" borderId="0" applyFont="0" applyFill="0" applyBorder="0" applyAlignment="0" applyProtection="0"/>
    <xf numFmtId="272" fontId="89" fillId="0" borderId="0" applyFont="0" applyFill="0" applyBorder="0" applyAlignment="0" applyProtection="0"/>
    <xf numFmtId="273" fontId="89" fillId="0" borderId="0" applyFont="0" applyFill="0" applyBorder="0" applyAlignment="0" applyProtection="0"/>
    <xf numFmtId="274" fontId="89" fillId="0" borderId="0" applyFont="0" applyFill="0" applyBorder="0" applyAlignment="0" applyProtection="0"/>
    <xf numFmtId="275" fontId="89" fillId="0" borderId="0" applyFont="0" applyFill="0" applyBorder="0" applyAlignment="0" applyProtection="0"/>
    <xf numFmtId="276" fontId="89" fillId="0" borderId="0" applyFont="0" applyFill="0" applyBorder="0" applyAlignment="0" applyProtection="0"/>
    <xf numFmtId="277" fontId="78" fillId="38" borderId="32" applyFont="0" applyFill="0" applyBorder="0" applyAlignment="0" applyProtection="0"/>
    <xf numFmtId="277" fontId="83" fillId="0" borderId="0" applyFont="0" applyFill="0" applyBorder="0" applyAlignment="0" applyProtection="0"/>
    <xf numFmtId="278" fontId="86" fillId="0" borderId="0" applyFont="0" applyFill="0" applyBorder="0" applyAlignment="0" applyProtection="0"/>
    <xf numFmtId="279" fontId="92" fillId="0" borderId="18" applyFont="0" applyFill="0" applyBorder="0" applyAlignment="0" applyProtection="0">
      <alignment horizontal="right"/>
      <protection locked="0"/>
    </xf>
    <xf numFmtId="2" fontId="9" fillId="0" borderId="0" applyFont="0" applyFill="0" applyBorder="0" applyAlignment="0" applyProtection="0"/>
    <xf numFmtId="0" fontId="71" fillId="0" borderId="0"/>
    <xf numFmtId="0" fontId="9" fillId="0" borderId="0" applyNumberFormat="0" applyFont="0" applyFill="0" applyBorder="0" applyProtection="0">
      <alignment horizontal="left"/>
    </xf>
    <xf numFmtId="0" fontId="9" fillId="0" borderId="0"/>
    <xf numFmtId="44" fontId="71" fillId="0" borderId="0" applyFont="0" applyFill="0" applyBorder="0" applyAlignment="0" applyProtection="0"/>
    <xf numFmtId="0" fontId="3" fillId="5" borderId="0" applyNumberFormat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/>
    <xf numFmtId="0" fontId="9" fillId="0" borderId="12" applyNumberFormat="0" applyFont="0" applyFill="0" applyAlignment="0" applyProtection="0"/>
    <xf numFmtId="183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9" fillId="0" borderId="0" applyNumberFormat="0" applyFont="0" applyFill="0" applyBorder="0" applyProtection="0">
      <alignment horizontal="left"/>
    </xf>
    <xf numFmtId="0" fontId="9" fillId="0" borderId="0" applyNumberFormat="0" applyFill="0" applyBorder="0" applyProtection="0">
      <alignment horizontal="justify" vertical="top" wrapText="1"/>
    </xf>
    <xf numFmtId="0" fontId="9" fillId="0" borderId="0" applyNumberFormat="0" applyFill="0" applyBorder="0" applyProtection="0">
      <alignment wrapText="1"/>
    </xf>
    <xf numFmtId="2" fontId="9" fillId="31" borderId="0"/>
    <xf numFmtId="37" fontId="9" fillId="31" borderId="0"/>
    <xf numFmtId="43" fontId="9" fillId="0" borderId="0" applyFont="0" applyFill="0" applyBorder="0" applyAlignment="0" applyProtection="0"/>
    <xf numFmtId="0" fontId="7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44" fontId="7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1" fillId="21" borderId="0" applyNumberFormat="0" applyBorder="0" applyAlignment="0" applyProtection="0"/>
    <xf numFmtId="43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0" fontId="71" fillId="0" borderId="0"/>
    <xf numFmtId="44" fontId="71" fillId="0" borderId="0" applyFont="0" applyFill="0" applyBorder="0" applyAlignment="0" applyProtection="0"/>
    <xf numFmtId="37" fontId="9" fillId="31" borderId="0"/>
    <xf numFmtId="2" fontId="9" fillId="31" borderId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0" fontId="9" fillId="0" borderId="0" applyFont="0" applyAlignment="0"/>
    <xf numFmtId="0" fontId="9" fillId="0" borderId="0" applyNumberFormat="0" applyFont="0" applyAlignment="0"/>
    <xf numFmtId="174" fontId="9" fillId="0" borderId="0" applyFill="0"/>
    <xf numFmtId="0" fontId="9" fillId="0" borderId="0" applyNumberFormat="0" applyFont="0" applyFill="0" applyBorder="0" applyProtection="0">
      <alignment horizontal="right"/>
    </xf>
    <xf numFmtId="44" fontId="71" fillId="0" borderId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7" fontId="14" fillId="0" borderId="0" applyFont="0" applyFill="0" applyBorder="0" applyAlignment="0" applyProtection="0"/>
    <xf numFmtId="14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2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24" borderId="8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242" fontId="9" fillId="0" borderId="0"/>
    <xf numFmtId="242" fontId="9" fillId="0" borderId="0"/>
    <xf numFmtId="253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77" fontId="78" fillId="38" borderId="32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ill="0"/>
    <xf numFmtId="0" fontId="3" fillId="5" borderId="0" applyNumberFormat="0" applyBorder="0" applyAlignment="0" applyProtection="0"/>
    <xf numFmtId="0" fontId="9" fillId="0" borderId="0"/>
    <xf numFmtId="0" fontId="9" fillId="0" borderId="12" applyNumberFormat="0" applyFont="0" applyFill="0" applyAlignment="0" applyProtection="0"/>
    <xf numFmtId="2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34" borderId="0" applyNumberFormat="0" applyFon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ill="0" applyBorder="0" applyProtection="0">
      <alignment wrapText="1"/>
    </xf>
    <xf numFmtId="2" fontId="9" fillId="31" borderId="0"/>
    <xf numFmtId="37" fontId="9" fillId="31" borderId="0"/>
    <xf numFmtId="0" fontId="9" fillId="0" borderId="0"/>
    <xf numFmtId="0" fontId="5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 applyFont="0" applyFill="0" applyBorder="0" applyAlignment="0" applyProtection="0">
      <alignment horizontal="right"/>
    </xf>
    <xf numFmtId="0" fontId="71" fillId="0" borderId="0"/>
    <xf numFmtId="0" fontId="9" fillId="0" borderId="0" applyNumberFormat="0" applyFill="0" applyBorder="0" applyProtection="0">
      <alignment horizontal="justify" vertical="top" wrapText="1"/>
    </xf>
    <xf numFmtId="0" fontId="20" fillId="25" borderId="2" applyNumberFormat="0" applyAlignment="0" applyProtection="0"/>
    <xf numFmtId="0" fontId="9" fillId="0" borderId="0"/>
    <xf numFmtId="0" fontId="9" fillId="0" borderId="0" applyNumberFormat="0" applyFill="0" applyBorder="0" applyProtection="0">
      <alignment horizontal="justify" vertical="top" wrapText="1"/>
    </xf>
    <xf numFmtId="44" fontId="9" fillId="0" borderId="0" applyFont="0" applyFill="0" applyBorder="0" applyAlignment="0" applyProtection="0"/>
    <xf numFmtId="0" fontId="9" fillId="0" borderId="0"/>
    <xf numFmtId="37" fontId="9" fillId="31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Font="0" applyAlignment="0"/>
    <xf numFmtId="18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Protection="0">
      <alignment horizontal="left"/>
    </xf>
    <xf numFmtId="0" fontId="9" fillId="0" borderId="0" applyNumberFormat="0" applyFill="0" applyBorder="0" applyProtection="0">
      <alignment horizontal="justify" vertical="top" wrapText="1"/>
    </xf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20" fillId="25" borderId="2" applyNumberFormat="0" applyAlignment="0" applyProtection="0"/>
    <xf numFmtId="0" fontId="9" fillId="0" borderId="0"/>
    <xf numFmtId="5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" fontId="9" fillId="31" borderId="0"/>
    <xf numFmtId="242" fontId="9" fillId="0" borderId="0"/>
    <xf numFmtId="0" fontId="20" fillId="25" borderId="2" applyNumberFormat="0" applyAlignment="0" applyProtection="0"/>
    <xf numFmtId="0" fontId="9" fillId="0" borderId="0" applyNumberFormat="0" applyFill="0" applyBorder="0" applyProtection="0">
      <alignment wrapText="1"/>
    </xf>
    <xf numFmtId="43" fontId="9" fillId="0" borderId="0" applyFon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/>
    <xf numFmtId="0" fontId="20" fillId="25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1" fillId="0" borderId="0"/>
    <xf numFmtId="0" fontId="9" fillId="0" borderId="0" applyNumberFormat="0" applyFont="0" applyAlignment="0"/>
    <xf numFmtId="37" fontId="9" fillId="31" borderId="0"/>
    <xf numFmtId="43" fontId="9" fillId="0" borderId="0" applyFont="0" applyFill="0" applyBorder="0" applyAlignment="0" applyProtection="0"/>
    <xf numFmtId="0" fontId="7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2" fontId="9" fillId="31" borderId="0"/>
    <xf numFmtId="0" fontId="9" fillId="0" borderId="0"/>
    <xf numFmtId="0" fontId="9" fillId="0" borderId="0"/>
    <xf numFmtId="0" fontId="9" fillId="0" borderId="0"/>
    <xf numFmtId="0" fontId="20" fillId="25" borderId="2" applyNumberFormat="0" applyAlignment="0" applyProtection="0"/>
    <xf numFmtId="0" fontId="20" fillId="25" borderId="2" applyNumberFormat="0" applyAlignment="0" applyProtection="0"/>
    <xf numFmtId="0" fontId="9" fillId="26" borderId="10" applyNumberFormat="0" applyFont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0" fillId="25" borderId="2" applyNumberFormat="0" applyAlignment="0" applyProtection="0"/>
    <xf numFmtId="0" fontId="9" fillId="0" borderId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242" fontId="9" fillId="0" borderId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253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71" fillId="0" borderId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44" fontId="71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4" fontId="9" fillId="0" borderId="0" applyFont="0" applyFill="0" applyBorder="0" applyAlignment="0" applyProtection="0"/>
    <xf numFmtId="0" fontId="9" fillId="0" borderId="0"/>
    <xf numFmtId="0" fontId="9" fillId="0" borderId="0" applyFont="0" applyAlignment="0"/>
    <xf numFmtId="0" fontId="9" fillId="0" borderId="0" applyNumberFormat="0" applyFont="0" applyAlignment="0"/>
    <xf numFmtId="174" fontId="9" fillId="0" borderId="0" applyFill="0"/>
    <xf numFmtId="0" fontId="9" fillId="0" borderId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42" fontId="9" fillId="0" borderId="0"/>
    <xf numFmtId="242" fontId="9" fillId="0" borderId="0"/>
    <xf numFmtId="253" fontId="9" fillId="0" borderId="0" applyFont="0" applyFill="0" applyBorder="0" applyAlignment="0" applyProtection="0"/>
    <xf numFmtId="3" fontId="9" fillId="0" borderId="0">
      <alignment horizontal="left" vertical="top"/>
    </xf>
    <xf numFmtId="3" fontId="9" fillId="0" borderId="0">
      <alignment horizontal="right" vertical="top"/>
    </xf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0" fillId="25" borderId="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23" fillId="0" borderId="0" applyNumberFormat="0" applyFill="0" applyBorder="0" applyAlignment="0" applyProtection="0">
      <alignment vertical="top"/>
      <protection locked="0"/>
    </xf>
    <xf numFmtId="0" fontId="1" fillId="51" borderId="0" applyNumberFormat="0" applyBorder="0" applyAlignment="0" applyProtection="0"/>
    <xf numFmtId="0" fontId="3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52" borderId="0" applyNumberFormat="0" applyBorder="0" applyAlignment="0" applyProtection="0"/>
    <xf numFmtId="0" fontId="3" fillId="8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3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3" fillId="11" borderId="0" applyNumberFormat="0" applyBorder="0" applyAlignment="0" applyProtection="0"/>
    <xf numFmtId="0" fontId="125" fillId="53" borderId="0" applyNumberFormat="0" applyBorder="0" applyAlignment="0" applyProtection="0"/>
    <xf numFmtId="0" fontId="4" fillId="12" borderId="0" applyNumberFormat="0" applyBorder="0" applyAlignment="0" applyProtection="0"/>
    <xf numFmtId="0" fontId="125" fillId="57" borderId="0" applyNumberFormat="0" applyBorder="0" applyAlignment="0" applyProtection="0"/>
    <xf numFmtId="0" fontId="125" fillId="61" borderId="0" applyNumberFormat="0" applyBorder="0" applyAlignment="0" applyProtection="0"/>
    <xf numFmtId="0" fontId="4" fillId="10" borderId="0" applyNumberFormat="0" applyBorder="0" applyAlignment="0" applyProtection="0"/>
    <xf numFmtId="0" fontId="125" fillId="64" borderId="0" applyNumberFormat="0" applyBorder="0" applyAlignment="0" applyProtection="0"/>
    <xf numFmtId="0" fontId="4" fillId="13" borderId="0" applyNumberFormat="0" applyBorder="0" applyAlignment="0" applyProtection="0"/>
    <xf numFmtId="0" fontId="125" fillId="68" borderId="0" applyNumberFormat="0" applyBorder="0" applyAlignment="0" applyProtection="0"/>
    <xf numFmtId="0" fontId="125" fillId="72" borderId="0" applyNumberFormat="0" applyBorder="0" applyAlignment="0" applyProtection="0"/>
    <xf numFmtId="0" fontId="125" fillId="50" borderId="0" applyNumberFormat="0" applyBorder="0" applyAlignment="0" applyProtection="0"/>
    <xf numFmtId="0" fontId="4" fillId="16" borderId="0" applyNumberFormat="0" applyBorder="0" applyAlignment="0" applyProtection="0"/>
    <xf numFmtId="0" fontId="125" fillId="54" borderId="0" applyNumberFormat="0" applyBorder="0" applyAlignment="0" applyProtection="0"/>
    <xf numFmtId="0" fontId="125" fillId="58" borderId="0" applyNumberFormat="0" applyBorder="0" applyAlignment="0" applyProtection="0"/>
    <xf numFmtId="0" fontId="125" fillId="62" borderId="0" applyNumberFormat="0" applyBorder="0" applyAlignment="0" applyProtection="0"/>
    <xf numFmtId="0" fontId="125" fillId="65" borderId="0" applyNumberFormat="0" applyBorder="0" applyAlignment="0" applyProtection="0"/>
    <xf numFmtId="0" fontId="125" fillId="69" borderId="0" applyNumberFormat="0" applyBorder="0" applyAlignment="0" applyProtection="0"/>
    <xf numFmtId="0" fontId="126" fillId="45" borderId="0" applyNumberFormat="0" applyBorder="0" applyAlignment="0" applyProtection="0"/>
    <xf numFmtId="0" fontId="57" fillId="0" borderId="0"/>
    <xf numFmtId="190" fontId="9" fillId="37" borderId="0" applyNumberFormat="0" applyFill="0" applyBorder="0" applyAlignment="0" applyProtection="0">
      <alignment horizontal="right" vertical="center"/>
    </xf>
    <xf numFmtId="190" fontId="19" fillId="0" borderId="0" applyNumberFormat="0" applyFill="0" applyBorder="0" applyAlignment="0" applyProtection="0"/>
    <xf numFmtId="0" fontId="9" fillId="0" borderId="19" applyNumberFormat="0" applyFont="0" applyFill="0" applyAlignment="0" applyProtection="0"/>
    <xf numFmtId="174" fontId="50" fillId="0" borderId="23" applyFill="0"/>
    <xf numFmtId="0" fontId="50" fillId="0" borderId="0" applyFill="0">
      <alignment horizontal="left" vertical="top"/>
    </xf>
    <xf numFmtId="0" fontId="50" fillId="0" borderId="0" applyFill="0">
      <alignment horizontal="left" vertical="top" wrapText="1"/>
    </xf>
    <xf numFmtId="174" fontId="53" fillId="0" borderId="0" applyFill="0"/>
    <xf numFmtId="0" fontId="2" fillId="0" borderId="0">
      <alignment horizontal="left" vertical="center" wrapText="1"/>
    </xf>
    <xf numFmtId="174" fontId="57" fillId="0" borderId="0" applyFill="0"/>
    <xf numFmtId="0" fontId="5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39" fontId="9" fillId="0" borderId="0" applyFont="0" applyFill="0" applyBorder="0" applyAlignment="0" applyProtection="0"/>
    <xf numFmtId="0" fontId="127" fillId="48" borderId="36" applyNumberFormat="0" applyAlignment="0" applyProtection="0"/>
    <xf numFmtId="0" fontId="7" fillId="21" borderId="2" applyNumberFormat="0" applyAlignment="0" applyProtection="0"/>
    <xf numFmtId="0" fontId="9" fillId="0" borderId="19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128" fillId="49" borderId="39" applyNumberFormat="0" applyAlignment="0" applyProtection="0"/>
    <xf numFmtId="206" fontId="53" fillId="0" borderId="0" applyFont="0" applyFill="0" applyBorder="0" applyAlignment="0" applyProtection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213" fontId="53" fillId="0" borderId="0" applyFont="0" applyFill="0" applyBorder="0" applyAlignment="0" applyProtection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4" borderId="0" applyNumberFormat="0" applyBorder="0" applyAlignment="0" applyProtection="0"/>
    <xf numFmtId="0" fontId="131" fillId="0" borderId="33" applyNumberFormat="0" applyFill="0" applyAlignment="0" applyProtection="0"/>
    <xf numFmtId="0" fontId="16" fillId="0" borderId="4" applyNumberFormat="0" applyFill="0" applyAlignment="0" applyProtection="0"/>
    <xf numFmtId="0" fontId="132" fillId="0" borderId="34" applyNumberFormat="0" applyFill="0" applyAlignment="0" applyProtection="0"/>
    <xf numFmtId="0" fontId="17" fillId="0" borderId="5" applyNumberFormat="0" applyFill="0" applyAlignment="0" applyProtection="0"/>
    <xf numFmtId="0" fontId="133" fillId="0" borderId="35" applyNumberFormat="0" applyFill="0" applyAlignment="0" applyProtection="0"/>
    <xf numFmtId="0" fontId="18" fillId="0" borderId="6" applyNumberFormat="0" applyFill="0" applyAlignment="0" applyProtection="0"/>
    <xf numFmtId="0" fontId="133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19" applyFill="0" applyAlignment="0" applyProtection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0" fillId="25" borderId="2" applyNumberFormat="0" applyAlignment="0" applyProtection="0"/>
    <xf numFmtId="0" fontId="20" fillId="25" borderId="2" applyNumberFormat="0" applyAlignment="0" applyProtection="0"/>
    <xf numFmtId="0" fontId="137" fillId="47" borderId="36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7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20" fillId="25" borderId="2" applyNumberFormat="0" applyAlignment="0" applyProtection="0"/>
    <xf numFmtId="0" fontId="138" fillId="0" borderId="38" applyNumberFormat="0" applyFill="0" applyAlignment="0" applyProtection="0"/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0" fontId="139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41" fillId="48" borderId="37" applyNumberFormat="0" applyAlignment="0" applyProtection="0"/>
    <xf numFmtId="0" fontId="142" fillId="29" borderId="0">
      <alignment horizontal="center" vertical="center"/>
    </xf>
    <xf numFmtId="0" fontId="117" fillId="29" borderId="20"/>
    <xf numFmtId="0" fontId="142" fillId="29" borderId="0" applyBorder="0">
      <alignment horizontal="centerContinuous"/>
    </xf>
    <xf numFmtId="0" fontId="143" fillId="29" borderId="0" applyBorder="0">
      <alignment horizontal="centerContinuous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8" fontId="57" fillId="29" borderId="0" applyFont="0" applyFill="0" applyBorder="0" applyAlignment="0" applyProtection="0"/>
    <xf numFmtId="249" fontId="57" fillId="29" borderId="0" applyFont="0" applyFill="0" applyBorder="0" applyAlignment="0" applyProtection="0"/>
    <xf numFmtId="250" fontId="9" fillId="0" borderId="0" applyFont="0" applyFill="0" applyBorder="0" applyAlignment="0" applyProtection="0"/>
    <xf numFmtId="264" fontId="53" fillId="0" borderId="0" applyFont="0" applyFill="0" applyBorder="0" applyAlignment="0" applyProtection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2" fillId="23" borderId="21" applyFill="0"/>
    <xf numFmtId="41" fontId="2" fillId="0" borderId="21" applyFill="0">
      <alignment horizontal="left" indent="2"/>
    </xf>
    <xf numFmtId="174" fontId="66" fillId="0" borderId="19" applyFill="0">
      <alignment horizontal="right"/>
    </xf>
    <xf numFmtId="4" fontId="66" fillId="0" borderId="19" applyFill="0"/>
    <xf numFmtId="4" fontId="57" fillId="0" borderId="0" applyFill="0"/>
    <xf numFmtId="4" fontId="57" fillId="0" borderId="0" applyFill="0"/>
    <xf numFmtId="4" fontId="57" fillId="0" borderId="0" applyFill="0"/>
    <xf numFmtId="0" fontId="58" fillId="0" borderId="0">
      <alignment horizontal="left" indent="4"/>
    </xf>
    <xf numFmtId="0" fontId="9" fillId="0" borderId="0" applyFill="0">
      <alignment horizontal="left" indent="4"/>
    </xf>
    <xf numFmtId="0" fontId="78" fillId="0" borderId="0" applyNumberFormat="0" applyFill="0" applyBorder="0" applyAlignment="0" applyProtection="0"/>
    <xf numFmtId="0" fontId="27" fillId="0" borderId="0" applyNumberFormat="0" applyBorder="0" applyAlignment="0"/>
    <xf numFmtId="0" fontId="9" fillId="0" borderId="0"/>
    <xf numFmtId="0" fontId="9" fillId="0" borderId="17" applyNumberFormat="0" applyFont="0" applyFill="0" applyAlignment="0" applyProtection="0"/>
    <xf numFmtId="0" fontId="144" fillId="0" borderId="40" applyNumberFormat="0" applyFill="0" applyAlignment="0" applyProtection="0"/>
    <xf numFmtId="0" fontId="121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1" borderId="0" applyNumberFormat="0" applyBorder="0" applyAlignment="0" applyProtection="0"/>
    <xf numFmtId="0" fontId="3" fillId="5" borderId="0" applyNumberFormat="0" applyBorder="0" applyAlignment="0" applyProtection="0"/>
    <xf numFmtId="0" fontId="1" fillId="21" borderId="0" applyNumberFormat="0" applyBorder="0" applyAlignment="0" applyProtection="0"/>
    <xf numFmtId="0" fontId="3" fillId="31" borderId="0" applyNumberFormat="0" applyBorder="0" applyAlignment="0" applyProtection="0"/>
    <xf numFmtId="0" fontId="1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7" fillId="0" borderId="0"/>
    <xf numFmtId="190" fontId="19" fillId="0" borderId="0" applyNumberFormat="0" applyFill="0" applyBorder="0" applyAlignment="0" applyProtection="0"/>
    <xf numFmtId="174" fontId="14" fillId="0" borderId="0" applyFill="0"/>
    <xf numFmtId="174" fontId="14" fillId="0" borderId="0">
      <alignment horizontal="center"/>
    </xf>
    <xf numFmtId="0" fontId="14" fillId="0" borderId="0" applyFill="0">
      <alignment horizontal="center"/>
    </xf>
    <xf numFmtId="174" fontId="57" fillId="0" borderId="0" applyFill="0"/>
    <xf numFmtId="0" fontId="87" fillId="31" borderId="2" applyNumberFormat="0" applyAlignment="0" applyProtection="0"/>
    <xf numFmtId="0" fontId="87" fillId="31" borderId="2" applyNumberFormat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37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80" fontId="1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80" fontId="1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5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37" fontId="9" fillId="31" borderId="0"/>
    <xf numFmtId="37" fontId="9" fillId="31" borderId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7" fontId="9" fillId="31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31" borderId="0"/>
    <xf numFmtId="0" fontId="146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1" fontId="1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7" fontId="14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9" fontId="14" fillId="0" borderId="0" applyFont="0" applyFill="0" applyBorder="0" applyAlignment="0" applyProtection="0"/>
    <xf numFmtId="2" fontId="9" fillId="31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31" borderId="0"/>
    <xf numFmtId="2" fontId="9" fillId="31" borderId="0"/>
    <xf numFmtId="283" fontId="147" fillId="0" borderId="0"/>
    <xf numFmtId="283" fontId="147" fillId="0" borderId="0"/>
    <xf numFmtId="284" fontId="147" fillId="0" borderId="0"/>
    <xf numFmtId="285" fontId="147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99" fillId="0" borderId="26" applyNumberFormat="0" applyFill="0" applyAlignment="0" applyProtection="0"/>
    <xf numFmtId="0" fontId="16" fillId="0" borderId="4" applyNumberFormat="0" applyFill="0" applyAlignment="0" applyProtection="0"/>
    <xf numFmtId="0" fontId="148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7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9" fillId="0" borderId="0" applyNumberFormat="0" applyFill="0" applyBorder="0" applyProtection="0">
      <alignment horizontal="justify" vertical="top" wrapText="1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10" fontId="14" fillId="24" borderId="8" applyNumberFormat="0" applyBorder="0" applyAlignment="0" applyProtection="0"/>
    <xf numFmtId="0" fontId="20" fillId="25" borderId="2" applyNumberFormat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9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0" applyNumberFormat="0" applyFont="0" applyAlignment="0" applyProtection="0"/>
    <xf numFmtId="0" fontId="3" fillId="26" borderId="10" applyNumberFormat="0" applyFont="0" applyAlignment="0" applyProtection="0"/>
    <xf numFmtId="0" fontId="9" fillId="26" borderId="10" applyNumberFormat="0" applyFont="0" applyAlignment="0" applyProtection="0"/>
    <xf numFmtId="0" fontId="28" fillId="31" borderId="11" applyNumberFormat="0" applyAlignment="0" applyProtection="0"/>
    <xf numFmtId="0" fontId="28" fillId="31" borderId="11" applyNumberFormat="0" applyAlignment="0" applyProtection="0"/>
    <xf numFmtId="0" fontId="28" fillId="31" borderId="11" applyNumberFormat="0" applyAlignment="0" applyProtection="0"/>
    <xf numFmtId="4" fontId="27" fillId="29" borderId="0">
      <alignment horizontal="right"/>
    </xf>
    <xf numFmtId="4" fontId="27" fillId="29" borderId="0">
      <alignment horizontal="right"/>
    </xf>
    <xf numFmtId="40" fontId="27" fillId="29" borderId="0">
      <alignment horizontal="right"/>
    </xf>
    <xf numFmtId="40" fontId="47" fillId="29" borderId="0">
      <alignment horizontal="right"/>
    </xf>
    <xf numFmtId="0" fontId="142" fillId="29" borderId="0">
      <alignment horizontal="center" vertical="center"/>
    </xf>
    <xf numFmtId="0" fontId="142" fillId="24" borderId="0">
      <alignment horizontal="center"/>
    </xf>
    <xf numFmtId="0" fontId="46" fillId="29" borderId="0">
      <alignment horizontal="right"/>
    </xf>
    <xf numFmtId="0" fontId="46" fillId="29" borderId="0">
      <alignment horizontal="right"/>
    </xf>
    <xf numFmtId="0" fontId="117" fillId="29" borderId="20"/>
    <xf numFmtId="0" fontId="45" fillId="29" borderId="20"/>
    <xf numFmtId="0" fontId="142" fillId="29" borderId="0" applyBorder="0">
      <alignment horizontal="centerContinuous"/>
    </xf>
    <xf numFmtId="0" fontId="149" fillId="0" borderId="0" applyBorder="0">
      <alignment horizontal="centerContinuous"/>
    </xf>
    <xf numFmtId="0" fontId="45" fillId="0" borderId="0" applyBorder="0">
      <alignment horizontal="centerContinuous"/>
    </xf>
    <xf numFmtId="0" fontId="45" fillId="0" borderId="0" applyBorder="0">
      <alignment horizontal="centerContinuous"/>
    </xf>
    <xf numFmtId="0" fontId="143" fillId="29" borderId="0" applyBorder="0">
      <alignment horizontal="centerContinuous"/>
    </xf>
    <xf numFmtId="0" fontId="150" fillId="0" borderId="0" applyBorder="0">
      <alignment horizontal="centerContinuous"/>
    </xf>
    <xf numFmtId="0" fontId="44" fillId="0" borderId="0" applyBorder="0">
      <alignment horizontal="centerContinuous"/>
    </xf>
    <xf numFmtId="0" fontId="44" fillId="0" borderId="0" applyBorder="0">
      <alignment horizontal="centerContinuous"/>
    </xf>
    <xf numFmtId="248" fontId="57" fillId="29" borderId="0" applyFont="0" applyFill="0" applyBorder="0" applyAlignment="0" applyProtection="0"/>
    <xf numFmtId="249" fontId="57" fillId="29" borderId="0" applyFont="0" applyFill="0" applyBorder="0" applyAlignment="0" applyProtection="0"/>
    <xf numFmtId="0" fontId="146" fillId="0" borderId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4" fontId="57" fillId="0" borderId="0" applyFill="0"/>
    <xf numFmtId="4" fontId="57" fillId="0" borderId="0" applyFill="0"/>
    <xf numFmtId="4" fontId="57" fillId="0" borderId="0" applyFill="0"/>
    <xf numFmtId="0" fontId="116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" fillId="34" borderId="0" applyNumberFormat="0" applyFont="0" applyBorder="0" applyAlignment="0" applyProtection="0"/>
    <xf numFmtId="17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12" applyNumberFormat="0" applyFont="0" applyFill="0" applyAlignment="0" applyProtection="0"/>
    <xf numFmtId="0" fontId="27" fillId="0" borderId="0" applyNumberFormat="0" applyBorder="0" applyAlignment="0"/>
    <xf numFmtId="0" fontId="27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23" applyNumberFormat="0" applyFont="0" applyFill="0" applyAlignment="0" applyProtection="0"/>
    <xf numFmtId="0" fontId="121" fillId="0" borderId="30" applyNumberFormat="0" applyFill="0" applyAlignment="0" applyProtection="0"/>
    <xf numFmtId="0" fontId="121" fillId="0" borderId="31" applyNumberFormat="0" applyFill="0" applyAlignment="0" applyProtection="0"/>
    <xf numFmtId="0" fontId="9" fillId="0" borderId="23" applyNumberFormat="0" applyFont="0" applyFill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4" fillId="12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4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151" fillId="10" borderId="0" applyNumberFormat="0" applyBorder="0" applyAlignment="0" applyProtection="0"/>
    <xf numFmtId="0" fontId="4" fillId="10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4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4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4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4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4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151" fillId="18" borderId="0" applyNumberFormat="0" applyBorder="0" applyAlignment="0" applyProtection="0"/>
    <xf numFmtId="0" fontId="4" fillId="18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4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15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151" fillId="19" borderId="0" applyNumberFormat="0" applyBorder="0" applyAlignment="0" applyProtection="0"/>
    <xf numFmtId="0" fontId="4" fillId="19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6" fillId="3" borderId="0" applyNumberFormat="0" applyBorder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153" fillId="21" borderId="2" applyNumberFormat="0" applyAlignment="0" applyProtection="0"/>
    <xf numFmtId="0" fontId="7" fillId="21" borderId="2" applyNumberFormat="0" applyAlignment="0" applyProtection="0"/>
    <xf numFmtId="0" fontId="67" fillId="0" borderId="0">
      <alignment horizontal="center" vertical="center" wrapText="1"/>
    </xf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76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1" fontId="154" fillId="0" borderId="41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155" fillId="0" borderId="0"/>
    <xf numFmtId="179" fontId="155" fillId="0" borderId="0"/>
    <xf numFmtId="179" fontId="155" fillId="0" borderId="0"/>
    <xf numFmtId="0" fontId="75" fillId="0" borderId="0" applyNumberFormat="0" applyFill="0" applyBorder="0"/>
    <xf numFmtId="0" fontId="75" fillId="0" borderId="0" applyNumberFormat="0" applyFill="0" applyBorder="0"/>
    <xf numFmtId="0" fontId="75" fillId="0" borderId="0" applyNumberFormat="0" applyFill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4" fillId="0" borderId="0"/>
    <xf numFmtId="179" fontId="14" fillId="0" borderId="0"/>
    <xf numFmtId="179" fontId="14" fillId="0" borderId="0"/>
    <xf numFmtId="0" fontId="157" fillId="0" borderId="0">
      <alignment horizontal="right"/>
    </xf>
    <xf numFmtId="0" fontId="157" fillId="0" borderId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3" fillId="4" borderId="0" applyNumberFormat="0" applyBorder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16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60" fillId="0" borderId="5" applyNumberFormat="0" applyFill="0" applyAlignment="0" applyProtection="0"/>
    <xf numFmtId="0" fontId="17" fillId="0" borderId="5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61" fillId="0" borderId="6" applyNumberFormat="0" applyFill="0" applyAlignment="0" applyProtection="0"/>
    <xf numFmtId="0" fontId="18" fillId="0" borderId="6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163" fillId="0" borderId="9" applyNumberFormat="0" applyFill="0" applyAlignment="0" applyProtection="0"/>
    <xf numFmtId="0" fontId="21" fillId="0" borderId="9" applyNumberFormat="0" applyFill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164" fillId="25" borderId="0" applyNumberFormat="0" applyBorder="0" applyAlignment="0" applyProtection="0"/>
    <xf numFmtId="0" fontId="22" fillId="25" borderId="0" applyNumberFormat="0" applyBorder="0" applyAlignment="0" applyProtection="0"/>
    <xf numFmtId="291" fontId="14" fillId="0" borderId="0"/>
    <xf numFmtId="291" fontId="14" fillId="0" borderId="0"/>
    <xf numFmtId="291" fontId="14" fillId="0" borderId="0"/>
    <xf numFmtId="292" fontId="14" fillId="0" borderId="0"/>
    <xf numFmtId="292" fontId="14" fillId="0" borderId="0"/>
    <xf numFmtId="292" fontId="14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5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2" fillId="0" borderId="0"/>
    <xf numFmtId="0" fontId="165" fillId="0" borderId="0"/>
    <xf numFmtId="0" fontId="2" fillId="0" borderId="0"/>
    <xf numFmtId="0" fontId="165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27" fillId="0" borderId="0"/>
    <xf numFmtId="0" fontId="27" fillId="0" borderId="0"/>
    <xf numFmtId="0" fontId="27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0" fontId="165" fillId="0" borderId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83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27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167" fillId="21" borderId="11" applyNumberFormat="0" applyAlignment="0" applyProtection="0"/>
    <xf numFmtId="0" fontId="28" fillId="21" borderId="11" applyNumberFormat="0" applyAlignment="0" applyProtection="0"/>
    <xf numFmtId="4" fontId="27" fillId="29" borderId="0">
      <alignment horizontal="right"/>
    </xf>
    <xf numFmtId="4" fontId="27" fillId="29" borderId="0">
      <alignment horizontal="right"/>
    </xf>
    <xf numFmtId="293" fontId="168" fillId="0" borderId="0"/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294" fontId="9" fillId="0" borderId="0">
      <alignment horizontal="left" wrapText="1"/>
    </xf>
    <xf numFmtId="0" fontId="74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Protection="0">
      <alignment horizontal="center"/>
    </xf>
    <xf numFmtId="0" fontId="77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93" fontId="169" fillId="0" borderId="0"/>
    <xf numFmtId="179" fontId="52" fillId="0" borderId="0"/>
    <xf numFmtId="179" fontId="52" fillId="0" borderId="0"/>
    <xf numFmtId="179" fontId="52" fillId="0" borderId="0"/>
    <xf numFmtId="293" fontId="170" fillId="73" borderId="0" applyFont="0" applyBorder="0" applyAlignment="0">
      <alignment vertical="top" wrapText="1"/>
    </xf>
    <xf numFmtId="293" fontId="171" fillId="73" borderId="0" applyFont="0" applyAlignment="0">
      <alignment horizontal="justify" vertical="top" wrapText="1"/>
    </xf>
    <xf numFmtId="293" fontId="172" fillId="73" borderId="0">
      <alignment vertical="top" wrapText="1"/>
    </xf>
    <xf numFmtId="293" fontId="173" fillId="73" borderId="42" applyBorder="0">
      <alignment horizontal="right" vertical="top" wrapText="1"/>
    </xf>
    <xf numFmtId="293" fontId="154" fillId="0" borderId="43" applyAlignment="0">
      <alignment horizontal="right"/>
    </xf>
    <xf numFmtId="291" fontId="154" fillId="0" borderId="43" applyAlignment="0"/>
    <xf numFmtId="292" fontId="154" fillId="0" borderId="43" applyAlignment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43" applyFont="0" applyFill="0" applyBorder="0" applyAlignment="0" applyProtection="0"/>
    <xf numFmtId="0" fontId="75" fillId="33" borderId="44">
      <alignment horizontal="center" vertical="top"/>
    </xf>
    <xf numFmtId="0" fontId="75" fillId="33" borderId="44">
      <alignment horizontal="center" vertical="top"/>
    </xf>
    <xf numFmtId="0" fontId="75" fillId="33" borderId="44">
      <alignment horizontal="center"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7" fillId="0" borderId="0" xfId="0" applyFont="1" applyFill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53" applyFont="1" applyAlignment="1">
      <alignment horizontal="left"/>
    </xf>
    <xf numFmtId="0" fontId="38" fillId="0" borderId="0" xfId="54" applyFont="1" applyAlignment="1">
      <alignment horizontal="left" vertical="center"/>
    </xf>
    <xf numFmtId="0" fontId="38" fillId="28" borderId="0" xfId="54" applyFont="1" applyFill="1" applyAlignment="1">
      <alignment horizontal="center" vertical="center"/>
    </xf>
    <xf numFmtId="164" fontId="38" fillId="0" borderId="0" xfId="55" applyNumberFormat="1" applyFont="1" applyAlignment="1" applyProtection="1">
      <alignment horizontal="right"/>
    </xf>
    <xf numFmtId="0" fontId="38" fillId="0" borderId="0" xfId="0" applyFont="1" applyFill="1" applyAlignment="1"/>
    <xf numFmtId="0" fontId="38" fillId="0" borderId="0" xfId="53" applyFont="1" applyFill="1" applyAlignment="1">
      <alignment horizontal="left"/>
    </xf>
    <xf numFmtId="0" fontId="38" fillId="28" borderId="0" xfId="53" applyFont="1" applyFill="1" applyAlignment="1">
      <alignment horizontal="center"/>
    </xf>
    <xf numFmtId="0" fontId="37" fillId="0" borderId="0" xfId="53" applyFont="1" applyFill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8" fillId="0" borderId="0" xfId="53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7" fillId="28" borderId="0" xfId="0" applyFont="1" applyFill="1" applyAlignment="1"/>
    <xf numFmtId="42" fontId="37" fillId="0" borderId="0" xfId="29" applyNumberFormat="1" applyFont="1" applyFill="1" applyAlignment="1"/>
    <xf numFmtId="42" fontId="37" fillId="0" borderId="0" xfId="29" applyNumberFormat="1" applyFont="1" applyFill="1" applyAlignment="1">
      <alignment horizontal="right"/>
    </xf>
    <xf numFmtId="169" fontId="37" fillId="28" borderId="0" xfId="29" applyNumberFormat="1" applyFont="1" applyFill="1" applyAlignment="1"/>
    <xf numFmtId="169" fontId="37" fillId="0" borderId="0" xfId="29" applyNumberFormat="1" applyFont="1" applyFill="1" applyAlignment="1"/>
    <xf numFmtId="169" fontId="37" fillId="0" borderId="0" xfId="29" applyNumberFormat="1" applyFont="1" applyFill="1" applyAlignment="1">
      <alignment horizontal="right"/>
    </xf>
    <xf numFmtId="0" fontId="37" fillId="28" borderId="0" xfId="0" applyFont="1" applyFill="1"/>
    <xf numFmtId="42" fontId="37" fillId="28" borderId="0" xfId="29" applyNumberFormat="1" applyFont="1" applyFill="1"/>
    <xf numFmtId="42" fontId="37" fillId="0" borderId="0" xfId="29" applyNumberFormat="1" applyFont="1"/>
    <xf numFmtId="169" fontId="37" fillId="0" borderId="0" xfId="29" applyNumberFormat="1" applyFont="1"/>
    <xf numFmtId="42" fontId="37" fillId="0" borderId="0" xfId="0" applyNumberFormat="1" applyFont="1"/>
    <xf numFmtId="42" fontId="37" fillId="0" borderId="0" xfId="0" applyNumberFormat="1" applyFont="1" applyFill="1" applyAlignment="1"/>
    <xf numFmtId="0" fontId="37" fillId="0" borderId="0" xfId="0" applyFont="1" applyFill="1" applyAlignment="1">
      <alignment horizontal="right"/>
    </xf>
    <xf numFmtId="0" fontId="37" fillId="0" borderId="0" xfId="0" applyNumberFormat="1" applyFont="1" applyFill="1" applyAlignment="1"/>
    <xf numFmtId="42" fontId="37" fillId="0" borderId="16" xfId="0" applyNumberFormat="1" applyFont="1" applyFill="1" applyBorder="1" applyAlignment="1">
      <alignment horizontal="right"/>
    </xf>
    <xf numFmtId="0" fontId="37" fillId="0" borderId="0" xfId="0" applyNumberFormat="1" applyFont="1" applyFill="1"/>
    <xf numFmtId="0" fontId="37" fillId="28" borderId="0" xfId="0" applyNumberFormat="1" applyFont="1" applyFill="1" applyAlignment="1"/>
    <xf numFmtId="3" fontId="37" fillId="28" borderId="18" xfId="0" applyNumberFormat="1" applyFont="1" applyFill="1" applyBorder="1"/>
    <xf numFmtId="169" fontId="37" fillId="0" borderId="0" xfId="29" applyNumberFormat="1" applyFont="1" applyFill="1" applyBorder="1"/>
    <xf numFmtId="171" fontId="37" fillId="0" borderId="0" xfId="0" applyNumberFormat="1" applyFont="1" applyFill="1"/>
    <xf numFmtId="173" fontId="37" fillId="0" borderId="0" xfId="29" applyNumberFormat="1" applyFont="1" applyFill="1" applyBorder="1"/>
    <xf numFmtId="3" fontId="37" fillId="0" borderId="0" xfId="0" applyNumberFormat="1" applyFont="1" applyFill="1" applyAlignment="1"/>
    <xf numFmtId="3" fontId="37" fillId="0" borderId="0" xfId="0" applyNumberFormat="1" applyFont="1" applyFill="1" applyBorder="1" applyAlignment="1"/>
    <xf numFmtId="169" fontId="37" fillId="0" borderId="17" xfId="29" applyNumberFormat="1" applyFont="1" applyFill="1" applyBorder="1"/>
    <xf numFmtId="172" fontId="37" fillId="0" borderId="16" xfId="31" applyNumberFormat="1" applyFont="1" applyFill="1" applyBorder="1" applyAlignment="1"/>
    <xf numFmtId="172" fontId="37" fillId="0" borderId="16" xfId="0" applyNumberFormat="1" applyFont="1" applyFill="1" applyBorder="1" applyAlignment="1"/>
    <xf numFmtId="170" fontId="37" fillId="28" borderId="0" xfId="0" applyNumberFormat="1" applyFont="1" applyFill="1" applyAlignment="1"/>
    <xf numFmtId="170" fontId="37" fillId="0" borderId="0" xfId="0" applyNumberFormat="1" applyFont="1" applyFill="1" applyAlignment="1"/>
    <xf numFmtId="1" fontId="37" fillId="0" borderId="0" xfId="0" applyNumberFormat="1" applyFont="1" applyFill="1" applyAlignment="1"/>
    <xf numFmtId="172" fontId="38" fillId="0" borderId="16" xfId="0" applyNumberFormat="1" applyFont="1" applyFill="1" applyBorder="1" applyAlignment="1"/>
    <xf numFmtId="0" fontId="42" fillId="0" borderId="0" xfId="0" applyFont="1" applyFill="1" applyAlignment="1"/>
    <xf numFmtId="172" fontId="37" fillId="28" borderId="0" xfId="31" applyNumberFormat="1" applyFont="1" applyFill="1" applyAlignment="1"/>
    <xf numFmtId="172" fontId="0" fillId="0" borderId="0" xfId="31" applyNumberFormat="1" applyFont="1"/>
    <xf numFmtId="172" fontId="0" fillId="0" borderId="19" xfId="31" applyNumberFormat="1" applyFont="1" applyBorder="1"/>
    <xf numFmtId="0" fontId="37" fillId="0" borderId="0" xfId="0" applyFont="1" applyFill="1"/>
  </cellXfs>
  <cellStyles count="3170">
    <cellStyle name="¢ Currency [1]" xfId="185"/>
    <cellStyle name="¢ Currency [2]" xfId="186"/>
    <cellStyle name="¢ Currency [3]" xfId="187"/>
    <cellStyle name="£ Currency [0]" xfId="188"/>
    <cellStyle name="£ Currency [1]" xfId="189"/>
    <cellStyle name="£ Currency [2]" xfId="190"/>
    <cellStyle name="=C:\WINNT35\SYSTEM32\COMMAND.COM" xfId="184"/>
    <cellStyle name="=C:\WINNT35\SYSTEM32\COMMAND.COM 2" xfId="626"/>
    <cellStyle name="=C:\WINNT35\SYSTEM32\COMMAND.COM 2 2" xfId="792"/>
    <cellStyle name="=C:\WINNT35\SYSTEM32\COMMAND.COM 3" xfId="689"/>
    <cellStyle name="20% - Accent1" xfId="1" builtinId="30" customBuiltin="1"/>
    <cellStyle name="20% - Accent1 2" xfId="192"/>
    <cellStyle name="20% - Accent1 2 10" xfId="518"/>
    <cellStyle name="20% - Accent1 2 11" xfId="517"/>
    <cellStyle name="20% - Accent1 2 2" xfId="848"/>
    <cellStyle name="20% - Accent1 2 2 2" xfId="516"/>
    <cellStyle name="20% - Accent1 2 2 3" xfId="514"/>
    <cellStyle name="20% - Accent1 2 3" xfId="1100"/>
    <cellStyle name="20% - Accent1 2 3 2" xfId="513"/>
    <cellStyle name="20% - Accent1 2 3 3" xfId="163"/>
    <cellStyle name="20% - Accent1 2 4" xfId="162"/>
    <cellStyle name="20% - Accent1 2 4 2" xfId="161"/>
    <cellStyle name="20% - Accent1 2 4 3" xfId="160"/>
    <cellStyle name="20% - Accent1 2 5" xfId="159"/>
    <cellStyle name="20% - Accent1 2 5 2" xfId="158"/>
    <cellStyle name="20% - Accent1 2 5 3" xfId="151"/>
    <cellStyle name="20% - Accent1 2 6" xfId="400"/>
    <cellStyle name="20% - Accent1 2 6 2" xfId="334"/>
    <cellStyle name="20% - Accent1 2 6 3" xfId="328"/>
    <cellStyle name="20% - Accent1 2 7" xfId="284"/>
    <cellStyle name="20% - Accent1 2 7 2" xfId="283"/>
    <cellStyle name="20% - Accent1 2 7 3" xfId="282"/>
    <cellStyle name="20% - Accent1 2 8" xfId="281"/>
    <cellStyle name="20% - Accent1 2 8 2" xfId="280"/>
    <cellStyle name="20% - Accent1 2 8 3" xfId="279"/>
    <cellStyle name="20% - Accent1 2 9" xfId="278"/>
    <cellStyle name="20% - Accent1 2 9 2" xfId="277"/>
    <cellStyle name="20% - Accent1 2 9 3" xfId="276"/>
    <cellStyle name="20% - Accent1 2_Gen Cost" xfId="275"/>
    <cellStyle name="20% - Accent1 3" xfId="191"/>
    <cellStyle name="20% - Accent1 3 10" xfId="274"/>
    <cellStyle name="20% - Accent1 3 11" xfId="273"/>
    <cellStyle name="20% - Accent1 3 2" xfId="1101"/>
    <cellStyle name="20% - Accent1 3 2 2" xfId="272"/>
    <cellStyle name="20% - Accent1 3 2 3" xfId="271"/>
    <cellStyle name="20% - Accent1 3 3" xfId="270"/>
    <cellStyle name="20% - Accent1 3 3 2" xfId="269"/>
    <cellStyle name="20% - Accent1 3 3 3" xfId="268"/>
    <cellStyle name="20% - Accent1 3 4" xfId="267"/>
    <cellStyle name="20% - Accent1 3 4 2" xfId="266"/>
    <cellStyle name="20% - Accent1 3 4 3" xfId="265"/>
    <cellStyle name="20% - Accent1 3 5" xfId="264"/>
    <cellStyle name="20% - Accent1 3 5 2" xfId="263"/>
    <cellStyle name="20% - Accent1 3 5 3" xfId="262"/>
    <cellStyle name="20% - Accent1 3 6" xfId="261"/>
    <cellStyle name="20% - Accent1 3 6 2" xfId="260"/>
    <cellStyle name="20% - Accent1 3 6 3" xfId="259"/>
    <cellStyle name="20% - Accent1 3 7" xfId="258"/>
    <cellStyle name="20% - Accent1 3 7 2" xfId="257"/>
    <cellStyle name="20% - Accent1 3 7 3" xfId="256"/>
    <cellStyle name="20% - Accent1 3 8" xfId="255"/>
    <cellStyle name="20% - Accent1 3 8 2" xfId="254"/>
    <cellStyle name="20% - Accent1 3 8 3" xfId="1790"/>
    <cellStyle name="20% - Accent1 3 9" xfId="1791"/>
    <cellStyle name="20% - Accent1 3 9 2" xfId="1792"/>
    <cellStyle name="20% - Accent1 3 9 3" xfId="1793"/>
    <cellStyle name="20% - Accent1 3_Gen Cost" xfId="1794"/>
    <cellStyle name="20% - Accent1 4" xfId="849"/>
    <cellStyle name="20% - Accent1 5" xfId="1795"/>
    <cellStyle name="20% - Accent1 6" xfId="1796"/>
    <cellStyle name="20% - Accent1 7" xfId="1797"/>
    <cellStyle name="20% - Accent1 8" xfId="1798"/>
    <cellStyle name="20% - Accent2" xfId="2" builtinId="34" customBuiltin="1"/>
    <cellStyle name="20% - Accent2 2" xfId="194"/>
    <cellStyle name="20% - Accent2 2 10" xfId="1799"/>
    <cellStyle name="20% - Accent2 2 11" xfId="1800"/>
    <cellStyle name="20% - Accent2 2 2" xfId="850"/>
    <cellStyle name="20% - Accent2 2 2 2" xfId="1801"/>
    <cellStyle name="20% - Accent2 2 2 3" xfId="1802"/>
    <cellStyle name="20% - Accent2 2 3" xfId="1102"/>
    <cellStyle name="20% - Accent2 2 3 2" xfId="1803"/>
    <cellStyle name="20% - Accent2 2 3 3" xfId="1804"/>
    <cellStyle name="20% - Accent2 2 4" xfId="1805"/>
    <cellStyle name="20% - Accent2 2 4 2" xfId="1806"/>
    <cellStyle name="20% - Accent2 2 4 3" xfId="1807"/>
    <cellStyle name="20% - Accent2 2 5" xfId="1808"/>
    <cellStyle name="20% - Accent2 2 5 2" xfId="1809"/>
    <cellStyle name="20% - Accent2 2 5 3" xfId="1810"/>
    <cellStyle name="20% - Accent2 2 6" xfId="1811"/>
    <cellStyle name="20% - Accent2 2 6 2" xfId="1812"/>
    <cellStyle name="20% - Accent2 2 6 3" xfId="1813"/>
    <cellStyle name="20% - Accent2 2 7" xfId="1814"/>
    <cellStyle name="20% - Accent2 2 7 2" xfId="1815"/>
    <cellStyle name="20% - Accent2 2 7 3" xfId="1816"/>
    <cellStyle name="20% - Accent2 2 8" xfId="1817"/>
    <cellStyle name="20% - Accent2 2 8 2" xfId="1818"/>
    <cellStyle name="20% - Accent2 2 8 3" xfId="1819"/>
    <cellStyle name="20% - Accent2 2 9" xfId="1820"/>
    <cellStyle name="20% - Accent2 2 9 2" xfId="1821"/>
    <cellStyle name="20% - Accent2 2 9 3" xfId="1822"/>
    <cellStyle name="20% - Accent2 2_Gen Cost" xfId="1823"/>
    <cellStyle name="20% - Accent2 3" xfId="193"/>
    <cellStyle name="20% - Accent2 3 10" xfId="1824"/>
    <cellStyle name="20% - Accent2 3 11" xfId="1825"/>
    <cellStyle name="20% - Accent2 3 2" xfId="1103"/>
    <cellStyle name="20% - Accent2 3 2 2" xfId="1826"/>
    <cellStyle name="20% - Accent2 3 2 3" xfId="1827"/>
    <cellStyle name="20% - Accent2 3 3" xfId="1828"/>
    <cellStyle name="20% - Accent2 3 3 2" xfId="1829"/>
    <cellStyle name="20% - Accent2 3 3 3" xfId="1830"/>
    <cellStyle name="20% - Accent2 3 4" xfId="1831"/>
    <cellStyle name="20% - Accent2 3 4 2" xfId="1832"/>
    <cellStyle name="20% - Accent2 3 4 3" xfId="1833"/>
    <cellStyle name="20% - Accent2 3 5" xfId="1834"/>
    <cellStyle name="20% - Accent2 3 5 2" xfId="1835"/>
    <cellStyle name="20% - Accent2 3 5 3" xfId="1836"/>
    <cellStyle name="20% - Accent2 3 6" xfId="1837"/>
    <cellStyle name="20% - Accent2 3 6 2" xfId="1838"/>
    <cellStyle name="20% - Accent2 3 6 3" xfId="1839"/>
    <cellStyle name="20% - Accent2 3 7" xfId="1840"/>
    <cellStyle name="20% - Accent2 3 7 2" xfId="1841"/>
    <cellStyle name="20% - Accent2 3 7 3" xfId="1842"/>
    <cellStyle name="20% - Accent2 3 8" xfId="1843"/>
    <cellStyle name="20% - Accent2 3 8 2" xfId="1844"/>
    <cellStyle name="20% - Accent2 3 8 3" xfId="1845"/>
    <cellStyle name="20% - Accent2 3 9" xfId="1846"/>
    <cellStyle name="20% - Accent2 3 9 2" xfId="1847"/>
    <cellStyle name="20% - Accent2 3 9 3" xfId="1848"/>
    <cellStyle name="20% - Accent2 3_Gen Cost" xfId="1849"/>
    <cellStyle name="20% - Accent2 4" xfId="1104"/>
    <cellStyle name="20% - Accent2 5" xfId="1850"/>
    <cellStyle name="20% - Accent2 6" xfId="1851"/>
    <cellStyle name="20% - Accent2 7" xfId="1852"/>
    <cellStyle name="20% - Accent2 8" xfId="1853"/>
    <cellStyle name="20% - Accent3" xfId="3" builtinId="38" customBuiltin="1"/>
    <cellStyle name="20% - Accent3 2" xfId="196"/>
    <cellStyle name="20% - Accent3 2 10" xfId="1854"/>
    <cellStyle name="20% - Accent3 2 11" xfId="1855"/>
    <cellStyle name="20% - Accent3 2 2" xfId="851"/>
    <cellStyle name="20% - Accent3 2 2 2" xfId="1856"/>
    <cellStyle name="20% - Accent3 2 2 3" xfId="1857"/>
    <cellStyle name="20% - Accent3 2 3" xfId="1105"/>
    <cellStyle name="20% - Accent3 2 3 2" xfId="1858"/>
    <cellStyle name="20% - Accent3 2 3 3" xfId="1859"/>
    <cellStyle name="20% - Accent3 2 4" xfId="1860"/>
    <cellStyle name="20% - Accent3 2 4 2" xfId="1861"/>
    <cellStyle name="20% - Accent3 2 4 3" xfId="1862"/>
    <cellStyle name="20% - Accent3 2 5" xfId="1863"/>
    <cellStyle name="20% - Accent3 2 5 2" xfId="1864"/>
    <cellStyle name="20% - Accent3 2 5 3" xfId="1865"/>
    <cellStyle name="20% - Accent3 2 6" xfId="1866"/>
    <cellStyle name="20% - Accent3 2 6 2" xfId="1867"/>
    <cellStyle name="20% - Accent3 2 6 3" xfId="1868"/>
    <cellStyle name="20% - Accent3 2 7" xfId="1869"/>
    <cellStyle name="20% - Accent3 2 7 2" xfId="1870"/>
    <cellStyle name="20% - Accent3 2 7 3" xfId="1871"/>
    <cellStyle name="20% - Accent3 2 8" xfId="1872"/>
    <cellStyle name="20% - Accent3 2 8 2" xfId="1873"/>
    <cellStyle name="20% - Accent3 2 8 3" xfId="1874"/>
    <cellStyle name="20% - Accent3 2 9" xfId="1875"/>
    <cellStyle name="20% - Accent3 2 9 2" xfId="1876"/>
    <cellStyle name="20% - Accent3 2 9 3" xfId="1877"/>
    <cellStyle name="20% - Accent3 2_Gen Cost" xfId="1878"/>
    <cellStyle name="20% - Accent3 3" xfId="195"/>
    <cellStyle name="20% - Accent3 3 10" xfId="1879"/>
    <cellStyle name="20% - Accent3 3 11" xfId="1880"/>
    <cellStyle name="20% - Accent3 3 2" xfId="1106"/>
    <cellStyle name="20% - Accent3 3 2 2" xfId="1881"/>
    <cellStyle name="20% - Accent3 3 2 3" xfId="1882"/>
    <cellStyle name="20% - Accent3 3 3" xfId="1883"/>
    <cellStyle name="20% - Accent3 3 3 2" xfId="1884"/>
    <cellStyle name="20% - Accent3 3 3 3" xfId="1885"/>
    <cellStyle name="20% - Accent3 3 4" xfId="1886"/>
    <cellStyle name="20% - Accent3 3 4 2" xfId="1887"/>
    <cellStyle name="20% - Accent3 3 4 3" xfId="1888"/>
    <cellStyle name="20% - Accent3 3 5" xfId="1889"/>
    <cellStyle name="20% - Accent3 3 5 2" xfId="1890"/>
    <cellStyle name="20% - Accent3 3 5 3" xfId="1891"/>
    <cellStyle name="20% - Accent3 3 6" xfId="1892"/>
    <cellStyle name="20% - Accent3 3 6 2" xfId="1893"/>
    <cellStyle name="20% - Accent3 3 6 3" xfId="1894"/>
    <cellStyle name="20% - Accent3 3 7" xfId="1895"/>
    <cellStyle name="20% - Accent3 3 7 2" xfId="1896"/>
    <cellStyle name="20% - Accent3 3 7 3" xfId="1897"/>
    <cellStyle name="20% - Accent3 3 8" xfId="1898"/>
    <cellStyle name="20% - Accent3 3 8 2" xfId="1899"/>
    <cellStyle name="20% - Accent3 3 8 3" xfId="1900"/>
    <cellStyle name="20% - Accent3 3 9" xfId="1901"/>
    <cellStyle name="20% - Accent3 3 9 2" xfId="1902"/>
    <cellStyle name="20% - Accent3 3 9 3" xfId="1903"/>
    <cellStyle name="20% - Accent3 3_Gen Cost" xfId="1904"/>
    <cellStyle name="20% - Accent3 4" xfId="1107"/>
    <cellStyle name="20% - Accent3 5" xfId="1905"/>
    <cellStyle name="20% - Accent3 6" xfId="1906"/>
    <cellStyle name="20% - Accent3 7" xfId="1907"/>
    <cellStyle name="20% - Accent3 8" xfId="1908"/>
    <cellStyle name="20% - Accent4" xfId="4" builtinId="42" customBuiltin="1"/>
    <cellStyle name="20% - Accent4 2" xfId="198"/>
    <cellStyle name="20% - Accent4 2 10" xfId="1909"/>
    <cellStyle name="20% - Accent4 2 11" xfId="1910"/>
    <cellStyle name="20% - Accent4 2 2" xfId="605"/>
    <cellStyle name="20% - Accent4 2 2 2" xfId="1108"/>
    <cellStyle name="20% - Accent4 2 2 3" xfId="1911"/>
    <cellStyle name="20% - Accent4 2 3" xfId="575"/>
    <cellStyle name="20% - Accent4 2 3 2" xfId="1912"/>
    <cellStyle name="20% - Accent4 2 3 3" xfId="1913"/>
    <cellStyle name="20% - Accent4 2 4" xfId="665"/>
    <cellStyle name="20% - Accent4 2 4 2" xfId="1914"/>
    <cellStyle name="20% - Accent4 2 4 3" xfId="1915"/>
    <cellStyle name="20% - Accent4 2 5" xfId="1109"/>
    <cellStyle name="20% - Accent4 2 5 2" xfId="1916"/>
    <cellStyle name="20% - Accent4 2 5 3" xfId="1917"/>
    <cellStyle name="20% - Accent4 2 6" xfId="1110"/>
    <cellStyle name="20% - Accent4 2 6 2" xfId="1918"/>
    <cellStyle name="20% - Accent4 2 6 3" xfId="1919"/>
    <cellStyle name="20% - Accent4 2 7" xfId="1111"/>
    <cellStyle name="20% - Accent4 2 7 2" xfId="1920"/>
    <cellStyle name="20% - Accent4 2 7 3" xfId="1921"/>
    <cellStyle name="20% - Accent4 2 8" xfId="1922"/>
    <cellStyle name="20% - Accent4 2 8 2" xfId="1923"/>
    <cellStyle name="20% - Accent4 2 8 3" xfId="1924"/>
    <cellStyle name="20% - Accent4 2 9" xfId="1925"/>
    <cellStyle name="20% - Accent4 2 9 2" xfId="1926"/>
    <cellStyle name="20% - Accent4 2 9 3" xfId="1927"/>
    <cellStyle name="20% - Accent4 2_Gen Cost" xfId="1928"/>
    <cellStyle name="20% - Accent4 3" xfId="199"/>
    <cellStyle name="20% - Accent4 3 10" xfId="1929"/>
    <cellStyle name="20% - Accent4 3 11" xfId="1930"/>
    <cellStyle name="20% - Accent4 3 2" xfId="1112"/>
    <cellStyle name="20% - Accent4 3 2 2" xfId="1931"/>
    <cellStyle name="20% - Accent4 3 2 3" xfId="1932"/>
    <cellStyle name="20% - Accent4 3 3" xfId="1113"/>
    <cellStyle name="20% - Accent4 3 3 2" xfId="1933"/>
    <cellStyle name="20% - Accent4 3 3 3" xfId="1934"/>
    <cellStyle name="20% - Accent4 3 4" xfId="1935"/>
    <cellStyle name="20% - Accent4 3 4 2" xfId="1936"/>
    <cellStyle name="20% - Accent4 3 4 3" xfId="1937"/>
    <cellStyle name="20% - Accent4 3 5" xfId="1938"/>
    <cellStyle name="20% - Accent4 3 5 2" xfId="1939"/>
    <cellStyle name="20% - Accent4 3 5 3" xfId="1940"/>
    <cellStyle name="20% - Accent4 3 6" xfId="1941"/>
    <cellStyle name="20% - Accent4 3 6 2" xfId="1942"/>
    <cellStyle name="20% - Accent4 3 6 3" xfId="1943"/>
    <cellStyle name="20% - Accent4 3 7" xfId="1944"/>
    <cellStyle name="20% - Accent4 3 7 2" xfId="1945"/>
    <cellStyle name="20% - Accent4 3 7 3" xfId="1946"/>
    <cellStyle name="20% - Accent4 3 8" xfId="1947"/>
    <cellStyle name="20% - Accent4 3 8 2" xfId="1948"/>
    <cellStyle name="20% - Accent4 3 8 3" xfId="1949"/>
    <cellStyle name="20% - Accent4 3 9" xfId="1950"/>
    <cellStyle name="20% - Accent4 3 9 2" xfId="1951"/>
    <cellStyle name="20% - Accent4 3 9 3" xfId="1952"/>
    <cellStyle name="20% - Accent4 3_Gen Cost" xfId="1953"/>
    <cellStyle name="20% - Accent4 4" xfId="197"/>
    <cellStyle name="20% - Accent4 5" xfId="1114"/>
    <cellStyle name="20% - Accent4 6" xfId="1954"/>
    <cellStyle name="20% - Accent4 7" xfId="1955"/>
    <cellStyle name="20% - Accent4 8" xfId="1956"/>
    <cellStyle name="20% - Accent5" xfId="5" builtinId="46" customBuiltin="1"/>
    <cellStyle name="20% - Accent5 2" xfId="201"/>
    <cellStyle name="20% - Accent5 2 10" xfId="1957"/>
    <cellStyle name="20% - Accent5 2 11" xfId="1958"/>
    <cellStyle name="20% - Accent5 2 2" xfId="852"/>
    <cellStyle name="20% - Accent5 2 2 2" xfId="1959"/>
    <cellStyle name="20% - Accent5 2 2 3" xfId="1960"/>
    <cellStyle name="20% - Accent5 2 3" xfId="1961"/>
    <cellStyle name="20% - Accent5 2 3 2" xfId="1962"/>
    <cellStyle name="20% - Accent5 2 3 3" xfId="1963"/>
    <cellStyle name="20% - Accent5 2 4" xfId="1964"/>
    <cellStyle name="20% - Accent5 2 4 2" xfId="1965"/>
    <cellStyle name="20% - Accent5 2 4 3" xfId="1966"/>
    <cellStyle name="20% - Accent5 2 5" xfId="1967"/>
    <cellStyle name="20% - Accent5 2 5 2" xfId="1968"/>
    <cellStyle name="20% - Accent5 2 5 3" xfId="1969"/>
    <cellStyle name="20% - Accent5 2 6" xfId="1970"/>
    <cellStyle name="20% - Accent5 2 6 2" xfId="1971"/>
    <cellStyle name="20% - Accent5 2 6 3" xfId="1972"/>
    <cellStyle name="20% - Accent5 2 7" xfId="1973"/>
    <cellStyle name="20% - Accent5 2 7 2" xfId="1974"/>
    <cellStyle name="20% - Accent5 2 7 3" xfId="1975"/>
    <cellStyle name="20% - Accent5 2 8" xfId="1976"/>
    <cellStyle name="20% - Accent5 2 8 2" xfId="1977"/>
    <cellStyle name="20% - Accent5 2 8 3" xfId="1978"/>
    <cellStyle name="20% - Accent5 2 9" xfId="1979"/>
    <cellStyle name="20% - Accent5 2 9 2" xfId="1980"/>
    <cellStyle name="20% - Accent5 2 9 3" xfId="1981"/>
    <cellStyle name="20% - Accent5 2_Gen Cost" xfId="1982"/>
    <cellStyle name="20% - Accent5 3" xfId="200"/>
    <cellStyle name="20% - Accent5 3 10" xfId="1983"/>
    <cellStyle name="20% - Accent5 3 11" xfId="1984"/>
    <cellStyle name="20% - Accent5 3 2" xfId="1985"/>
    <cellStyle name="20% - Accent5 3 2 2" xfId="1986"/>
    <cellStyle name="20% - Accent5 3 2 3" xfId="1987"/>
    <cellStyle name="20% - Accent5 3 3" xfId="1988"/>
    <cellStyle name="20% - Accent5 3 3 2" xfId="1989"/>
    <cellStyle name="20% - Accent5 3 3 3" xfId="1990"/>
    <cellStyle name="20% - Accent5 3 4" xfId="1991"/>
    <cellStyle name="20% - Accent5 3 4 2" xfId="1992"/>
    <cellStyle name="20% - Accent5 3 4 3" xfId="1993"/>
    <cellStyle name="20% - Accent5 3 5" xfId="1994"/>
    <cellStyle name="20% - Accent5 3 5 2" xfId="1995"/>
    <cellStyle name="20% - Accent5 3 5 3" xfId="1996"/>
    <cellStyle name="20% - Accent5 3 6" xfId="1997"/>
    <cellStyle name="20% - Accent5 3 6 2" xfId="1998"/>
    <cellStyle name="20% - Accent5 3 6 3" xfId="1999"/>
    <cellStyle name="20% - Accent5 3 7" xfId="2000"/>
    <cellStyle name="20% - Accent5 3 7 2" xfId="2001"/>
    <cellStyle name="20% - Accent5 3 7 3" xfId="2002"/>
    <cellStyle name="20% - Accent5 3 8" xfId="2003"/>
    <cellStyle name="20% - Accent5 3 8 2" xfId="2004"/>
    <cellStyle name="20% - Accent5 3 8 3" xfId="2005"/>
    <cellStyle name="20% - Accent5 3 9" xfId="2006"/>
    <cellStyle name="20% - Accent5 3 9 2" xfId="2007"/>
    <cellStyle name="20% - Accent5 3 9 3" xfId="2008"/>
    <cellStyle name="20% - Accent5 3_Gen Cost" xfId="2009"/>
    <cellStyle name="20% - Accent5 4" xfId="2010"/>
    <cellStyle name="20% - Accent5 5" xfId="2011"/>
    <cellStyle name="20% - Accent5 6" xfId="2012"/>
    <cellStyle name="20% - Accent5 7" xfId="2013"/>
    <cellStyle name="20% - Accent5 8" xfId="2014"/>
    <cellStyle name="20% - Accent6" xfId="6" builtinId="50" customBuiltin="1"/>
    <cellStyle name="20% - Accent6 2" xfId="203"/>
    <cellStyle name="20% - Accent6 2 10" xfId="2015"/>
    <cellStyle name="20% - Accent6 2 11" xfId="2016"/>
    <cellStyle name="20% - Accent6 2 2" xfId="853"/>
    <cellStyle name="20% - Accent6 2 2 2" xfId="2017"/>
    <cellStyle name="20% - Accent6 2 2 3" xfId="2018"/>
    <cellStyle name="20% - Accent6 2 3" xfId="2019"/>
    <cellStyle name="20% - Accent6 2 3 2" xfId="2020"/>
    <cellStyle name="20% - Accent6 2 3 3" xfId="2021"/>
    <cellStyle name="20% - Accent6 2 4" xfId="2022"/>
    <cellStyle name="20% - Accent6 2 4 2" xfId="2023"/>
    <cellStyle name="20% - Accent6 2 4 3" xfId="2024"/>
    <cellStyle name="20% - Accent6 2 5" xfId="2025"/>
    <cellStyle name="20% - Accent6 2 5 2" xfId="2026"/>
    <cellStyle name="20% - Accent6 2 5 3" xfId="2027"/>
    <cellStyle name="20% - Accent6 2 6" xfId="2028"/>
    <cellStyle name="20% - Accent6 2 6 2" xfId="2029"/>
    <cellStyle name="20% - Accent6 2 6 3" xfId="2030"/>
    <cellStyle name="20% - Accent6 2 7" xfId="2031"/>
    <cellStyle name="20% - Accent6 2 7 2" xfId="2032"/>
    <cellStyle name="20% - Accent6 2 7 3" xfId="2033"/>
    <cellStyle name="20% - Accent6 2 8" xfId="2034"/>
    <cellStyle name="20% - Accent6 2 8 2" xfId="2035"/>
    <cellStyle name="20% - Accent6 2 8 3" xfId="2036"/>
    <cellStyle name="20% - Accent6 2 9" xfId="2037"/>
    <cellStyle name="20% - Accent6 2 9 2" xfId="2038"/>
    <cellStyle name="20% - Accent6 2 9 3" xfId="2039"/>
    <cellStyle name="20% - Accent6 2_Gen Cost" xfId="2040"/>
    <cellStyle name="20% - Accent6 3" xfId="202"/>
    <cellStyle name="20% - Accent6 3 10" xfId="2041"/>
    <cellStyle name="20% - Accent6 3 11" xfId="2042"/>
    <cellStyle name="20% - Accent6 3 2" xfId="1115"/>
    <cellStyle name="20% - Accent6 3 2 2" xfId="2043"/>
    <cellStyle name="20% - Accent6 3 2 3" xfId="2044"/>
    <cellStyle name="20% - Accent6 3 3" xfId="2045"/>
    <cellStyle name="20% - Accent6 3 3 2" xfId="2046"/>
    <cellStyle name="20% - Accent6 3 3 3" xfId="2047"/>
    <cellStyle name="20% - Accent6 3 4" xfId="2048"/>
    <cellStyle name="20% - Accent6 3 4 2" xfId="2049"/>
    <cellStyle name="20% - Accent6 3 4 3" xfId="2050"/>
    <cellStyle name="20% - Accent6 3 5" xfId="2051"/>
    <cellStyle name="20% - Accent6 3 5 2" xfId="2052"/>
    <cellStyle name="20% - Accent6 3 5 3" xfId="2053"/>
    <cellStyle name="20% - Accent6 3 6" xfId="2054"/>
    <cellStyle name="20% - Accent6 3 6 2" xfId="2055"/>
    <cellStyle name="20% - Accent6 3 6 3" xfId="2056"/>
    <cellStyle name="20% - Accent6 3 7" xfId="2057"/>
    <cellStyle name="20% - Accent6 3 7 2" xfId="2058"/>
    <cellStyle name="20% - Accent6 3 7 3" xfId="2059"/>
    <cellStyle name="20% - Accent6 3 8" xfId="2060"/>
    <cellStyle name="20% - Accent6 3 8 2" xfId="2061"/>
    <cellStyle name="20% - Accent6 3 8 3" xfId="2062"/>
    <cellStyle name="20% - Accent6 3 9" xfId="2063"/>
    <cellStyle name="20% - Accent6 3 9 2" xfId="2064"/>
    <cellStyle name="20% - Accent6 3 9 3" xfId="2065"/>
    <cellStyle name="20% - Accent6 3_Gen Cost" xfId="2066"/>
    <cellStyle name="20% - Accent6 4" xfId="1116"/>
    <cellStyle name="20% - Accent6 5" xfId="2067"/>
    <cellStyle name="20% - Accent6 6" xfId="2068"/>
    <cellStyle name="20% - Accent6 7" xfId="2069"/>
    <cellStyle name="20% - Accent6 8" xfId="2070"/>
    <cellStyle name="40% - Accent1" xfId="7" builtinId="31" customBuiltin="1"/>
    <cellStyle name="40% - Accent1 2" xfId="205"/>
    <cellStyle name="40% - Accent1 2 10" xfId="2071"/>
    <cellStyle name="40% - Accent1 2 11" xfId="2072"/>
    <cellStyle name="40% - Accent1 2 2" xfId="854"/>
    <cellStyle name="40% - Accent1 2 2 2" xfId="2073"/>
    <cellStyle name="40% - Accent1 2 2 3" xfId="2074"/>
    <cellStyle name="40% - Accent1 2 3" xfId="1117"/>
    <cellStyle name="40% - Accent1 2 3 2" xfId="2075"/>
    <cellStyle name="40% - Accent1 2 3 3" xfId="2076"/>
    <cellStyle name="40% - Accent1 2 4" xfId="2077"/>
    <cellStyle name="40% - Accent1 2 4 2" xfId="2078"/>
    <cellStyle name="40% - Accent1 2 4 3" xfId="2079"/>
    <cellStyle name="40% - Accent1 2 5" xfId="2080"/>
    <cellStyle name="40% - Accent1 2 5 2" xfId="2081"/>
    <cellStyle name="40% - Accent1 2 5 3" xfId="2082"/>
    <cellStyle name="40% - Accent1 2 6" xfId="2083"/>
    <cellStyle name="40% - Accent1 2 6 2" xfId="2084"/>
    <cellStyle name="40% - Accent1 2 6 3" xfId="2085"/>
    <cellStyle name="40% - Accent1 2 7" xfId="2086"/>
    <cellStyle name="40% - Accent1 2 7 2" xfId="2087"/>
    <cellStyle name="40% - Accent1 2 7 3" xfId="2088"/>
    <cellStyle name="40% - Accent1 2 8" xfId="2089"/>
    <cellStyle name="40% - Accent1 2 8 2" xfId="2090"/>
    <cellStyle name="40% - Accent1 2 8 3" xfId="2091"/>
    <cellStyle name="40% - Accent1 2 9" xfId="2092"/>
    <cellStyle name="40% - Accent1 2 9 2" xfId="2093"/>
    <cellStyle name="40% - Accent1 2 9 3" xfId="2094"/>
    <cellStyle name="40% - Accent1 2_Gen Cost" xfId="2095"/>
    <cellStyle name="40% - Accent1 3" xfId="204"/>
    <cellStyle name="40% - Accent1 3 10" xfId="2096"/>
    <cellStyle name="40% - Accent1 3 11" xfId="2097"/>
    <cellStyle name="40% - Accent1 3 2" xfId="1118"/>
    <cellStyle name="40% - Accent1 3 2 2" xfId="2098"/>
    <cellStyle name="40% - Accent1 3 2 3" xfId="2099"/>
    <cellStyle name="40% - Accent1 3 3" xfId="2100"/>
    <cellStyle name="40% - Accent1 3 3 2" xfId="2101"/>
    <cellStyle name="40% - Accent1 3 3 3" xfId="2102"/>
    <cellStyle name="40% - Accent1 3 4" xfId="2103"/>
    <cellStyle name="40% - Accent1 3 4 2" xfId="2104"/>
    <cellStyle name="40% - Accent1 3 4 3" xfId="2105"/>
    <cellStyle name="40% - Accent1 3 5" xfId="2106"/>
    <cellStyle name="40% - Accent1 3 5 2" xfId="2107"/>
    <cellStyle name="40% - Accent1 3 5 3" xfId="2108"/>
    <cellStyle name="40% - Accent1 3 6" xfId="2109"/>
    <cellStyle name="40% - Accent1 3 6 2" xfId="2110"/>
    <cellStyle name="40% - Accent1 3 6 3" xfId="2111"/>
    <cellStyle name="40% - Accent1 3 7" xfId="2112"/>
    <cellStyle name="40% - Accent1 3 7 2" xfId="2113"/>
    <cellStyle name="40% - Accent1 3 7 3" xfId="2114"/>
    <cellStyle name="40% - Accent1 3 8" xfId="2115"/>
    <cellStyle name="40% - Accent1 3 8 2" xfId="2116"/>
    <cellStyle name="40% - Accent1 3 8 3" xfId="2117"/>
    <cellStyle name="40% - Accent1 3 9" xfId="2118"/>
    <cellStyle name="40% - Accent1 3 9 2" xfId="2119"/>
    <cellStyle name="40% - Accent1 3 9 3" xfId="2120"/>
    <cellStyle name="40% - Accent1 3_Gen Cost" xfId="2121"/>
    <cellStyle name="40% - Accent1 4" xfId="855"/>
    <cellStyle name="40% - Accent1 5" xfId="2122"/>
    <cellStyle name="40% - Accent1 6" xfId="2123"/>
    <cellStyle name="40% - Accent1 7" xfId="2124"/>
    <cellStyle name="40% - Accent1 8" xfId="2125"/>
    <cellStyle name="40% - Accent2" xfId="8" builtinId="35" customBuiltin="1"/>
    <cellStyle name="40% - Accent2 2" xfId="207"/>
    <cellStyle name="40% - Accent2 2 10" xfId="2126"/>
    <cellStyle name="40% - Accent2 2 11" xfId="2127"/>
    <cellStyle name="40% - Accent2 2 2" xfId="856"/>
    <cellStyle name="40% - Accent2 2 2 2" xfId="2128"/>
    <cellStyle name="40% - Accent2 2 2 3" xfId="2129"/>
    <cellStyle name="40% - Accent2 2 3" xfId="2130"/>
    <cellStyle name="40% - Accent2 2 3 2" xfId="2131"/>
    <cellStyle name="40% - Accent2 2 3 3" xfId="2132"/>
    <cellStyle name="40% - Accent2 2 4" xfId="2133"/>
    <cellStyle name="40% - Accent2 2 4 2" xfId="2134"/>
    <cellStyle name="40% - Accent2 2 4 3" xfId="2135"/>
    <cellStyle name="40% - Accent2 2 5" xfId="2136"/>
    <cellStyle name="40% - Accent2 2 5 2" xfId="2137"/>
    <cellStyle name="40% - Accent2 2 5 3" xfId="2138"/>
    <cellStyle name="40% - Accent2 2 6" xfId="2139"/>
    <cellStyle name="40% - Accent2 2 6 2" xfId="2140"/>
    <cellStyle name="40% - Accent2 2 6 3" xfId="2141"/>
    <cellStyle name="40% - Accent2 2 7" xfId="2142"/>
    <cellStyle name="40% - Accent2 2 7 2" xfId="2143"/>
    <cellStyle name="40% - Accent2 2 7 3" xfId="2144"/>
    <cellStyle name="40% - Accent2 2 8" xfId="2145"/>
    <cellStyle name="40% - Accent2 2 8 2" xfId="2146"/>
    <cellStyle name="40% - Accent2 2 8 3" xfId="2147"/>
    <cellStyle name="40% - Accent2 2 9" xfId="2148"/>
    <cellStyle name="40% - Accent2 2 9 2" xfId="2149"/>
    <cellStyle name="40% - Accent2 2 9 3" xfId="2150"/>
    <cellStyle name="40% - Accent2 2_Gen Cost" xfId="2151"/>
    <cellStyle name="40% - Accent2 3" xfId="206"/>
    <cellStyle name="40% - Accent2 3 10" xfId="2152"/>
    <cellStyle name="40% - Accent2 3 11" xfId="2153"/>
    <cellStyle name="40% - Accent2 3 2" xfId="2154"/>
    <cellStyle name="40% - Accent2 3 2 2" xfId="2155"/>
    <cellStyle name="40% - Accent2 3 2 3" xfId="2156"/>
    <cellStyle name="40% - Accent2 3 3" xfId="2157"/>
    <cellStyle name="40% - Accent2 3 3 2" xfId="2158"/>
    <cellStyle name="40% - Accent2 3 3 3" xfId="2159"/>
    <cellStyle name="40% - Accent2 3 4" xfId="2160"/>
    <cellStyle name="40% - Accent2 3 4 2" xfId="2161"/>
    <cellStyle name="40% - Accent2 3 4 3" xfId="2162"/>
    <cellStyle name="40% - Accent2 3 5" xfId="2163"/>
    <cellStyle name="40% - Accent2 3 5 2" xfId="2164"/>
    <cellStyle name="40% - Accent2 3 5 3" xfId="2165"/>
    <cellStyle name="40% - Accent2 3 6" xfId="2166"/>
    <cellStyle name="40% - Accent2 3 6 2" xfId="2167"/>
    <cellStyle name="40% - Accent2 3 6 3" xfId="2168"/>
    <cellStyle name="40% - Accent2 3 7" xfId="2169"/>
    <cellStyle name="40% - Accent2 3 7 2" xfId="2170"/>
    <cellStyle name="40% - Accent2 3 7 3" xfId="2171"/>
    <cellStyle name="40% - Accent2 3 8" xfId="2172"/>
    <cellStyle name="40% - Accent2 3 8 2" xfId="2173"/>
    <cellStyle name="40% - Accent2 3 8 3" xfId="2174"/>
    <cellStyle name="40% - Accent2 3 9" xfId="2175"/>
    <cellStyle name="40% - Accent2 3 9 2" xfId="2176"/>
    <cellStyle name="40% - Accent2 3 9 3" xfId="2177"/>
    <cellStyle name="40% - Accent2 3_Gen Cost" xfId="2178"/>
    <cellStyle name="40% - Accent2 4" xfId="2179"/>
    <cellStyle name="40% - Accent2 5" xfId="2180"/>
    <cellStyle name="40% - Accent2 6" xfId="2181"/>
    <cellStyle name="40% - Accent2 7" xfId="2182"/>
    <cellStyle name="40% - Accent2 8" xfId="2183"/>
    <cellStyle name="40% - Accent3" xfId="9" builtinId="39" customBuiltin="1"/>
    <cellStyle name="40% - Accent3 2" xfId="209"/>
    <cellStyle name="40% - Accent3 2 10" xfId="2184"/>
    <cellStyle name="40% - Accent3 2 11" xfId="2185"/>
    <cellStyle name="40% - Accent3 2 2" xfId="857"/>
    <cellStyle name="40% - Accent3 2 2 2" xfId="2186"/>
    <cellStyle name="40% - Accent3 2 2 3" xfId="2187"/>
    <cellStyle name="40% - Accent3 2 3" xfId="1119"/>
    <cellStyle name="40% - Accent3 2 3 2" xfId="2188"/>
    <cellStyle name="40% - Accent3 2 3 3" xfId="2189"/>
    <cellStyle name="40% - Accent3 2 4" xfId="2190"/>
    <cellStyle name="40% - Accent3 2 4 2" xfId="2191"/>
    <cellStyle name="40% - Accent3 2 4 3" xfId="2192"/>
    <cellStyle name="40% - Accent3 2 5" xfId="2193"/>
    <cellStyle name="40% - Accent3 2 5 2" xfId="2194"/>
    <cellStyle name="40% - Accent3 2 5 3" xfId="2195"/>
    <cellStyle name="40% - Accent3 2 6" xfId="2196"/>
    <cellStyle name="40% - Accent3 2 6 2" xfId="2197"/>
    <cellStyle name="40% - Accent3 2 6 3" xfId="2198"/>
    <cellStyle name="40% - Accent3 2 7" xfId="2199"/>
    <cellStyle name="40% - Accent3 2 7 2" xfId="2200"/>
    <cellStyle name="40% - Accent3 2 7 3" xfId="2201"/>
    <cellStyle name="40% - Accent3 2 8" xfId="2202"/>
    <cellStyle name="40% - Accent3 2 8 2" xfId="2203"/>
    <cellStyle name="40% - Accent3 2 8 3" xfId="2204"/>
    <cellStyle name="40% - Accent3 2 9" xfId="2205"/>
    <cellStyle name="40% - Accent3 2 9 2" xfId="2206"/>
    <cellStyle name="40% - Accent3 2 9 3" xfId="2207"/>
    <cellStyle name="40% - Accent3 2_Gen Cost" xfId="2208"/>
    <cellStyle name="40% - Accent3 3" xfId="208"/>
    <cellStyle name="40% - Accent3 3 10" xfId="2209"/>
    <cellStyle name="40% - Accent3 3 11" xfId="2210"/>
    <cellStyle name="40% - Accent3 3 2" xfId="1120"/>
    <cellStyle name="40% - Accent3 3 2 2" xfId="2211"/>
    <cellStyle name="40% - Accent3 3 2 3" xfId="2212"/>
    <cellStyle name="40% - Accent3 3 3" xfId="2213"/>
    <cellStyle name="40% - Accent3 3 3 2" xfId="2214"/>
    <cellStyle name="40% - Accent3 3 3 3" xfId="2215"/>
    <cellStyle name="40% - Accent3 3 4" xfId="2216"/>
    <cellStyle name="40% - Accent3 3 4 2" xfId="2217"/>
    <cellStyle name="40% - Accent3 3 4 3" xfId="2218"/>
    <cellStyle name="40% - Accent3 3 5" xfId="2219"/>
    <cellStyle name="40% - Accent3 3 5 2" xfId="2220"/>
    <cellStyle name="40% - Accent3 3 5 3" xfId="2221"/>
    <cellStyle name="40% - Accent3 3 6" xfId="2222"/>
    <cellStyle name="40% - Accent3 3 6 2" xfId="2223"/>
    <cellStyle name="40% - Accent3 3 6 3" xfId="2224"/>
    <cellStyle name="40% - Accent3 3 7" xfId="2225"/>
    <cellStyle name="40% - Accent3 3 7 2" xfId="2226"/>
    <cellStyle name="40% - Accent3 3 7 3" xfId="2227"/>
    <cellStyle name="40% - Accent3 3 8" xfId="2228"/>
    <cellStyle name="40% - Accent3 3 8 2" xfId="2229"/>
    <cellStyle name="40% - Accent3 3 8 3" xfId="2230"/>
    <cellStyle name="40% - Accent3 3 9" xfId="2231"/>
    <cellStyle name="40% - Accent3 3 9 2" xfId="2232"/>
    <cellStyle name="40% - Accent3 3 9 3" xfId="2233"/>
    <cellStyle name="40% - Accent3 3_Gen Cost" xfId="2234"/>
    <cellStyle name="40% - Accent3 4" xfId="1121"/>
    <cellStyle name="40% - Accent3 5" xfId="2235"/>
    <cellStyle name="40% - Accent3 6" xfId="2236"/>
    <cellStyle name="40% - Accent3 7" xfId="2237"/>
    <cellStyle name="40% - Accent3 8" xfId="2238"/>
    <cellStyle name="40% - Accent4" xfId="10" builtinId="43" customBuiltin="1"/>
    <cellStyle name="40% - Accent4 2" xfId="211"/>
    <cellStyle name="40% - Accent4 2 10" xfId="2239"/>
    <cellStyle name="40% - Accent4 2 11" xfId="2240"/>
    <cellStyle name="40% - Accent4 2 2" xfId="858"/>
    <cellStyle name="40% - Accent4 2 2 2" xfId="2241"/>
    <cellStyle name="40% - Accent4 2 2 3" xfId="2242"/>
    <cellStyle name="40% - Accent4 2 3" xfId="1122"/>
    <cellStyle name="40% - Accent4 2 3 2" xfId="2243"/>
    <cellStyle name="40% - Accent4 2 3 3" xfId="2244"/>
    <cellStyle name="40% - Accent4 2 4" xfId="2245"/>
    <cellStyle name="40% - Accent4 2 4 2" xfId="2246"/>
    <cellStyle name="40% - Accent4 2 4 3" xfId="2247"/>
    <cellStyle name="40% - Accent4 2 5" xfId="2248"/>
    <cellStyle name="40% - Accent4 2 5 2" xfId="2249"/>
    <cellStyle name="40% - Accent4 2 5 3" xfId="2250"/>
    <cellStyle name="40% - Accent4 2 6" xfId="2251"/>
    <cellStyle name="40% - Accent4 2 6 2" xfId="2252"/>
    <cellStyle name="40% - Accent4 2 6 3" xfId="2253"/>
    <cellStyle name="40% - Accent4 2 7" xfId="2254"/>
    <cellStyle name="40% - Accent4 2 7 2" xfId="2255"/>
    <cellStyle name="40% - Accent4 2 7 3" xfId="2256"/>
    <cellStyle name="40% - Accent4 2 8" xfId="2257"/>
    <cellStyle name="40% - Accent4 2 8 2" xfId="2258"/>
    <cellStyle name="40% - Accent4 2 8 3" xfId="2259"/>
    <cellStyle name="40% - Accent4 2 9" xfId="2260"/>
    <cellStyle name="40% - Accent4 2 9 2" xfId="2261"/>
    <cellStyle name="40% - Accent4 2 9 3" xfId="2262"/>
    <cellStyle name="40% - Accent4 2_Gen Cost" xfId="2263"/>
    <cellStyle name="40% - Accent4 3" xfId="210"/>
    <cellStyle name="40% - Accent4 3 10" xfId="2264"/>
    <cellStyle name="40% - Accent4 3 11" xfId="2265"/>
    <cellStyle name="40% - Accent4 3 2" xfId="1123"/>
    <cellStyle name="40% - Accent4 3 2 2" xfId="2266"/>
    <cellStyle name="40% - Accent4 3 2 3" xfId="2267"/>
    <cellStyle name="40% - Accent4 3 3" xfId="2268"/>
    <cellStyle name="40% - Accent4 3 3 2" xfId="2269"/>
    <cellStyle name="40% - Accent4 3 3 3" xfId="2270"/>
    <cellStyle name="40% - Accent4 3 4" xfId="2271"/>
    <cellStyle name="40% - Accent4 3 4 2" xfId="2272"/>
    <cellStyle name="40% - Accent4 3 4 3" xfId="2273"/>
    <cellStyle name="40% - Accent4 3 5" xfId="2274"/>
    <cellStyle name="40% - Accent4 3 5 2" xfId="2275"/>
    <cellStyle name="40% - Accent4 3 5 3" xfId="2276"/>
    <cellStyle name="40% - Accent4 3 6" xfId="2277"/>
    <cellStyle name="40% - Accent4 3 6 2" xfId="2278"/>
    <cellStyle name="40% - Accent4 3 6 3" xfId="2279"/>
    <cellStyle name="40% - Accent4 3 7" xfId="2280"/>
    <cellStyle name="40% - Accent4 3 7 2" xfId="2281"/>
    <cellStyle name="40% - Accent4 3 7 3" xfId="2282"/>
    <cellStyle name="40% - Accent4 3 8" xfId="2283"/>
    <cellStyle name="40% - Accent4 3 8 2" xfId="2284"/>
    <cellStyle name="40% - Accent4 3 8 3" xfId="2285"/>
    <cellStyle name="40% - Accent4 3 9" xfId="2286"/>
    <cellStyle name="40% - Accent4 3 9 2" xfId="2287"/>
    <cellStyle name="40% - Accent4 3 9 3" xfId="2288"/>
    <cellStyle name="40% - Accent4 3_Gen Cost" xfId="2289"/>
    <cellStyle name="40% - Accent4 4" xfId="859"/>
    <cellStyle name="40% - Accent4 5" xfId="2290"/>
    <cellStyle name="40% - Accent4 6" xfId="2291"/>
    <cellStyle name="40% - Accent4 7" xfId="2292"/>
    <cellStyle name="40% - Accent4 8" xfId="2293"/>
    <cellStyle name="40% - Accent5" xfId="11" builtinId="47" customBuiltin="1"/>
    <cellStyle name="40% - Accent5 2" xfId="213"/>
    <cellStyle name="40% - Accent5 2 10" xfId="2294"/>
    <cellStyle name="40% - Accent5 2 11" xfId="2295"/>
    <cellStyle name="40% - Accent5 2 2" xfId="860"/>
    <cellStyle name="40% - Accent5 2 2 2" xfId="2296"/>
    <cellStyle name="40% - Accent5 2 2 3" xfId="2297"/>
    <cellStyle name="40% - Accent5 2 3" xfId="1124"/>
    <cellStyle name="40% - Accent5 2 3 2" xfId="2298"/>
    <cellStyle name="40% - Accent5 2 3 3" xfId="2299"/>
    <cellStyle name="40% - Accent5 2 4" xfId="2300"/>
    <cellStyle name="40% - Accent5 2 4 2" xfId="2301"/>
    <cellStyle name="40% - Accent5 2 4 3" xfId="2302"/>
    <cellStyle name="40% - Accent5 2 5" xfId="2303"/>
    <cellStyle name="40% - Accent5 2 5 2" xfId="2304"/>
    <cellStyle name="40% - Accent5 2 5 3" xfId="2305"/>
    <cellStyle name="40% - Accent5 2 6" xfId="2306"/>
    <cellStyle name="40% - Accent5 2 6 2" xfId="2307"/>
    <cellStyle name="40% - Accent5 2 6 3" xfId="2308"/>
    <cellStyle name="40% - Accent5 2 7" xfId="2309"/>
    <cellStyle name="40% - Accent5 2 7 2" xfId="2310"/>
    <cellStyle name="40% - Accent5 2 7 3" xfId="2311"/>
    <cellStyle name="40% - Accent5 2 8" xfId="2312"/>
    <cellStyle name="40% - Accent5 2 8 2" xfId="2313"/>
    <cellStyle name="40% - Accent5 2 8 3" xfId="2314"/>
    <cellStyle name="40% - Accent5 2 9" xfId="2315"/>
    <cellStyle name="40% - Accent5 2 9 2" xfId="2316"/>
    <cellStyle name="40% - Accent5 2 9 3" xfId="2317"/>
    <cellStyle name="40% - Accent5 2_Gen Cost" xfId="2318"/>
    <cellStyle name="40% - Accent5 3" xfId="212"/>
    <cellStyle name="40% - Accent5 3 10" xfId="2319"/>
    <cellStyle name="40% - Accent5 3 11" xfId="2320"/>
    <cellStyle name="40% - Accent5 3 2" xfId="1125"/>
    <cellStyle name="40% - Accent5 3 2 2" xfId="2321"/>
    <cellStyle name="40% - Accent5 3 2 3" xfId="2322"/>
    <cellStyle name="40% - Accent5 3 3" xfId="2323"/>
    <cellStyle name="40% - Accent5 3 3 2" xfId="2324"/>
    <cellStyle name="40% - Accent5 3 3 3" xfId="2325"/>
    <cellStyle name="40% - Accent5 3 4" xfId="2326"/>
    <cellStyle name="40% - Accent5 3 4 2" xfId="2327"/>
    <cellStyle name="40% - Accent5 3 4 3" xfId="2328"/>
    <cellStyle name="40% - Accent5 3 5" xfId="2329"/>
    <cellStyle name="40% - Accent5 3 5 2" xfId="2330"/>
    <cellStyle name="40% - Accent5 3 5 3" xfId="2331"/>
    <cellStyle name="40% - Accent5 3 6" xfId="2332"/>
    <cellStyle name="40% - Accent5 3 6 2" xfId="2333"/>
    <cellStyle name="40% - Accent5 3 6 3" xfId="2334"/>
    <cellStyle name="40% - Accent5 3 7" xfId="2335"/>
    <cellStyle name="40% - Accent5 3 7 2" xfId="2336"/>
    <cellStyle name="40% - Accent5 3 7 3" xfId="2337"/>
    <cellStyle name="40% - Accent5 3 8" xfId="2338"/>
    <cellStyle name="40% - Accent5 3 8 2" xfId="2339"/>
    <cellStyle name="40% - Accent5 3 8 3" xfId="2340"/>
    <cellStyle name="40% - Accent5 3 9" xfId="2341"/>
    <cellStyle name="40% - Accent5 3 9 2" xfId="2342"/>
    <cellStyle name="40% - Accent5 3 9 3" xfId="2343"/>
    <cellStyle name="40% - Accent5 3_Gen Cost" xfId="2344"/>
    <cellStyle name="40% - Accent5 4" xfId="1126"/>
    <cellStyle name="40% - Accent5 5" xfId="2345"/>
    <cellStyle name="40% - Accent5 6" xfId="2346"/>
    <cellStyle name="40% - Accent5 7" xfId="2347"/>
    <cellStyle name="40% - Accent5 8" xfId="2348"/>
    <cellStyle name="40% - Accent6" xfId="12" builtinId="51" customBuiltin="1"/>
    <cellStyle name="40% - Accent6 2" xfId="215"/>
    <cellStyle name="40% - Accent6 2 10" xfId="2349"/>
    <cellStyle name="40% - Accent6 2 11" xfId="2350"/>
    <cellStyle name="40% - Accent6 2 2" xfId="861"/>
    <cellStyle name="40% - Accent6 2 2 2" xfId="2351"/>
    <cellStyle name="40% - Accent6 2 2 3" xfId="2352"/>
    <cellStyle name="40% - Accent6 2 3" xfId="1127"/>
    <cellStyle name="40% - Accent6 2 3 2" xfId="2353"/>
    <cellStyle name="40% - Accent6 2 3 3" xfId="2354"/>
    <cellStyle name="40% - Accent6 2 4" xfId="2355"/>
    <cellStyle name="40% - Accent6 2 4 2" xfId="2356"/>
    <cellStyle name="40% - Accent6 2 4 3" xfId="2357"/>
    <cellStyle name="40% - Accent6 2 5" xfId="2358"/>
    <cellStyle name="40% - Accent6 2 5 2" xfId="2359"/>
    <cellStyle name="40% - Accent6 2 5 3" xfId="2360"/>
    <cellStyle name="40% - Accent6 2 6" xfId="2361"/>
    <cellStyle name="40% - Accent6 2 6 2" xfId="2362"/>
    <cellStyle name="40% - Accent6 2 6 3" xfId="2363"/>
    <cellStyle name="40% - Accent6 2 7" xfId="2364"/>
    <cellStyle name="40% - Accent6 2 7 2" xfId="2365"/>
    <cellStyle name="40% - Accent6 2 7 3" xfId="2366"/>
    <cellStyle name="40% - Accent6 2 8" xfId="2367"/>
    <cellStyle name="40% - Accent6 2 8 2" xfId="2368"/>
    <cellStyle name="40% - Accent6 2 8 3" xfId="2369"/>
    <cellStyle name="40% - Accent6 2 9" xfId="2370"/>
    <cellStyle name="40% - Accent6 2 9 2" xfId="2371"/>
    <cellStyle name="40% - Accent6 2 9 3" xfId="2372"/>
    <cellStyle name="40% - Accent6 2_Gen Cost" xfId="2373"/>
    <cellStyle name="40% - Accent6 3" xfId="214"/>
    <cellStyle name="40% - Accent6 3 10" xfId="2374"/>
    <cellStyle name="40% - Accent6 3 11" xfId="2375"/>
    <cellStyle name="40% - Accent6 3 2" xfId="1128"/>
    <cellStyle name="40% - Accent6 3 2 2" xfId="2376"/>
    <cellStyle name="40% - Accent6 3 2 3" xfId="2377"/>
    <cellStyle name="40% - Accent6 3 3" xfId="2378"/>
    <cellStyle name="40% - Accent6 3 3 2" xfId="2379"/>
    <cellStyle name="40% - Accent6 3 3 3" xfId="2380"/>
    <cellStyle name="40% - Accent6 3 4" xfId="2381"/>
    <cellStyle name="40% - Accent6 3 4 2" xfId="2382"/>
    <cellStyle name="40% - Accent6 3 4 3" xfId="2383"/>
    <cellStyle name="40% - Accent6 3 5" xfId="2384"/>
    <cellStyle name="40% - Accent6 3 5 2" xfId="2385"/>
    <cellStyle name="40% - Accent6 3 5 3" xfId="2386"/>
    <cellStyle name="40% - Accent6 3 6" xfId="2387"/>
    <cellStyle name="40% - Accent6 3 6 2" xfId="2388"/>
    <cellStyle name="40% - Accent6 3 6 3" xfId="2389"/>
    <cellStyle name="40% - Accent6 3 7" xfId="2390"/>
    <cellStyle name="40% - Accent6 3 7 2" xfId="2391"/>
    <cellStyle name="40% - Accent6 3 7 3" xfId="2392"/>
    <cellStyle name="40% - Accent6 3 8" xfId="2393"/>
    <cellStyle name="40% - Accent6 3 8 2" xfId="2394"/>
    <cellStyle name="40% - Accent6 3 8 3" xfId="2395"/>
    <cellStyle name="40% - Accent6 3 9" xfId="2396"/>
    <cellStyle name="40% - Accent6 3 9 2" xfId="2397"/>
    <cellStyle name="40% - Accent6 3 9 3" xfId="2398"/>
    <cellStyle name="40% - Accent6 3_Gen Cost" xfId="2399"/>
    <cellStyle name="40% - Accent6 4" xfId="862"/>
    <cellStyle name="40% - Accent6 5" xfId="2400"/>
    <cellStyle name="40% - Accent6 6" xfId="2401"/>
    <cellStyle name="40% - Accent6 7" xfId="2402"/>
    <cellStyle name="40% - Accent6 8" xfId="2403"/>
    <cellStyle name="60% - Accent1" xfId="13" builtinId="32" customBuiltin="1"/>
    <cellStyle name="60% - Accent1 2" xfId="217"/>
    <cellStyle name="60% - Accent1 2 2" xfId="863"/>
    <cellStyle name="60% - Accent1 2 3" xfId="1129"/>
    <cellStyle name="60% - Accent1 2 4" xfId="2404"/>
    <cellStyle name="60% - Accent1 2 5" xfId="2405"/>
    <cellStyle name="60% - Accent1 2 6" xfId="2406"/>
    <cellStyle name="60% - Accent1 2 7" xfId="2407"/>
    <cellStyle name="60% - Accent1 2 8" xfId="2408"/>
    <cellStyle name="60% - Accent1 2 9" xfId="2409"/>
    <cellStyle name="60% - Accent1 3" xfId="216"/>
    <cellStyle name="60% - Accent1 3 2" xfId="1130"/>
    <cellStyle name="60% - Accent1 3 3" xfId="2410"/>
    <cellStyle name="60% - Accent1 3 4" xfId="2411"/>
    <cellStyle name="60% - Accent1 3 5" xfId="2412"/>
    <cellStyle name="60% - Accent1 3 6" xfId="2413"/>
    <cellStyle name="60% - Accent1 3 7" xfId="2414"/>
    <cellStyle name="60% - Accent1 3 8" xfId="2415"/>
    <cellStyle name="60% - Accent1 3 9" xfId="2416"/>
    <cellStyle name="60% - Accent1 4" xfId="864"/>
    <cellStyle name="60% - Accent1 5" xfId="2417"/>
    <cellStyle name="60% - Accent2" xfId="14" builtinId="36" customBuiltin="1"/>
    <cellStyle name="60% - Accent2 2" xfId="219"/>
    <cellStyle name="60% - Accent2 2 2" xfId="865"/>
    <cellStyle name="60% - Accent2 2 3" xfId="1131"/>
    <cellStyle name="60% - Accent2 2 4" xfId="2418"/>
    <cellStyle name="60% - Accent2 2 5" xfId="2419"/>
    <cellStyle name="60% - Accent2 2 6" xfId="2420"/>
    <cellStyle name="60% - Accent2 2 7" xfId="2421"/>
    <cellStyle name="60% - Accent2 2 8" xfId="2422"/>
    <cellStyle name="60% - Accent2 2 9" xfId="2423"/>
    <cellStyle name="60% - Accent2 3" xfId="218"/>
    <cellStyle name="60% - Accent2 3 2" xfId="1132"/>
    <cellStyle name="60% - Accent2 3 3" xfId="2424"/>
    <cellStyle name="60% - Accent2 3 4" xfId="2425"/>
    <cellStyle name="60% - Accent2 3 5" xfId="2426"/>
    <cellStyle name="60% - Accent2 3 6" xfId="2427"/>
    <cellStyle name="60% - Accent2 3 7" xfId="2428"/>
    <cellStyle name="60% - Accent2 3 8" xfId="2429"/>
    <cellStyle name="60% - Accent2 3 9" xfId="2430"/>
    <cellStyle name="60% - Accent2 4" xfId="1133"/>
    <cellStyle name="60% - Accent2 5" xfId="2431"/>
    <cellStyle name="60% - Accent3" xfId="15" builtinId="40" customBuiltin="1"/>
    <cellStyle name="60% - Accent3 2" xfId="221"/>
    <cellStyle name="60% - Accent3 2 2" xfId="866"/>
    <cellStyle name="60% - Accent3 2 3" xfId="1134"/>
    <cellStyle name="60% - Accent3 2 4" xfId="2432"/>
    <cellStyle name="60% - Accent3 2 5" xfId="2433"/>
    <cellStyle name="60% - Accent3 2 6" xfId="2434"/>
    <cellStyle name="60% - Accent3 2 7" xfId="2435"/>
    <cellStyle name="60% - Accent3 2 8" xfId="2436"/>
    <cellStyle name="60% - Accent3 2 9" xfId="2437"/>
    <cellStyle name="60% - Accent3 3" xfId="220"/>
    <cellStyle name="60% - Accent3 3 2" xfId="1135"/>
    <cellStyle name="60% - Accent3 3 3" xfId="2438"/>
    <cellStyle name="60% - Accent3 3 4" xfId="2439"/>
    <cellStyle name="60% - Accent3 3 5" xfId="2440"/>
    <cellStyle name="60% - Accent3 3 6" xfId="2441"/>
    <cellStyle name="60% - Accent3 3 7" xfId="2442"/>
    <cellStyle name="60% - Accent3 3 8" xfId="2443"/>
    <cellStyle name="60% - Accent3 3 9" xfId="2444"/>
    <cellStyle name="60% - Accent3 4" xfId="867"/>
    <cellStyle name="60% - Accent3 5" xfId="2445"/>
    <cellStyle name="60% - Accent4" xfId="16" builtinId="44" customBuiltin="1"/>
    <cellStyle name="60% - Accent4 2" xfId="223"/>
    <cellStyle name="60% - Accent4 2 2" xfId="868"/>
    <cellStyle name="60% - Accent4 2 3" xfId="1136"/>
    <cellStyle name="60% - Accent4 2 4" xfId="2446"/>
    <cellStyle name="60% - Accent4 2 5" xfId="2447"/>
    <cellStyle name="60% - Accent4 2 6" xfId="2448"/>
    <cellStyle name="60% - Accent4 2 7" xfId="2449"/>
    <cellStyle name="60% - Accent4 2 8" xfId="2450"/>
    <cellStyle name="60% - Accent4 2 9" xfId="2451"/>
    <cellStyle name="60% - Accent4 3" xfId="222"/>
    <cellStyle name="60% - Accent4 3 2" xfId="1137"/>
    <cellStyle name="60% - Accent4 3 3" xfId="2452"/>
    <cellStyle name="60% - Accent4 3 4" xfId="2453"/>
    <cellStyle name="60% - Accent4 3 5" xfId="2454"/>
    <cellStyle name="60% - Accent4 3 6" xfId="2455"/>
    <cellStyle name="60% - Accent4 3 7" xfId="2456"/>
    <cellStyle name="60% - Accent4 3 8" xfId="2457"/>
    <cellStyle name="60% - Accent4 3 9" xfId="2458"/>
    <cellStyle name="60% - Accent4 4" xfId="869"/>
    <cellStyle name="60% - Accent4 5" xfId="2459"/>
    <cellStyle name="60% - Accent5" xfId="17" builtinId="48" customBuiltin="1"/>
    <cellStyle name="60% - Accent5 2" xfId="225"/>
    <cellStyle name="60% - Accent5 2 2" xfId="870"/>
    <cellStyle name="60% - Accent5 2 3" xfId="1138"/>
    <cellStyle name="60% - Accent5 2 4" xfId="2460"/>
    <cellStyle name="60% - Accent5 2 5" xfId="2461"/>
    <cellStyle name="60% - Accent5 2 6" xfId="2462"/>
    <cellStyle name="60% - Accent5 2 7" xfId="2463"/>
    <cellStyle name="60% - Accent5 2 8" xfId="2464"/>
    <cellStyle name="60% - Accent5 2 9" xfId="2465"/>
    <cellStyle name="60% - Accent5 3" xfId="224"/>
    <cellStyle name="60% - Accent5 3 2" xfId="1139"/>
    <cellStyle name="60% - Accent5 3 3" xfId="2466"/>
    <cellStyle name="60% - Accent5 3 4" xfId="2467"/>
    <cellStyle name="60% - Accent5 3 5" xfId="2468"/>
    <cellStyle name="60% - Accent5 3 6" xfId="2469"/>
    <cellStyle name="60% - Accent5 3 7" xfId="2470"/>
    <cellStyle name="60% - Accent5 3 8" xfId="2471"/>
    <cellStyle name="60% - Accent5 3 9" xfId="2472"/>
    <cellStyle name="60% - Accent5 4" xfId="1140"/>
    <cellStyle name="60% - Accent5 5" xfId="2473"/>
    <cellStyle name="60% - Accent6" xfId="18" builtinId="52" customBuiltin="1"/>
    <cellStyle name="60% - Accent6 2" xfId="227"/>
    <cellStyle name="60% - Accent6 2 2" xfId="871"/>
    <cellStyle name="60% - Accent6 2 3" xfId="1141"/>
    <cellStyle name="60% - Accent6 2 4" xfId="2474"/>
    <cellStyle name="60% - Accent6 2 5" xfId="2475"/>
    <cellStyle name="60% - Accent6 2 6" xfId="2476"/>
    <cellStyle name="60% - Accent6 2 7" xfId="2477"/>
    <cellStyle name="60% - Accent6 2 8" xfId="2478"/>
    <cellStyle name="60% - Accent6 2 9" xfId="2479"/>
    <cellStyle name="60% - Accent6 3" xfId="226"/>
    <cellStyle name="60% - Accent6 3 2" xfId="1142"/>
    <cellStyle name="60% - Accent6 3 3" xfId="2480"/>
    <cellStyle name="60% - Accent6 3 4" xfId="2481"/>
    <cellStyle name="60% - Accent6 3 5" xfId="2482"/>
    <cellStyle name="60% - Accent6 3 6" xfId="2483"/>
    <cellStyle name="60% - Accent6 3 7" xfId="2484"/>
    <cellStyle name="60% - Accent6 3 8" xfId="2485"/>
    <cellStyle name="60% - Accent6 3 9" xfId="2486"/>
    <cellStyle name="60% - Accent6 4" xfId="1143"/>
    <cellStyle name="60% - Accent6 5" xfId="2487"/>
    <cellStyle name="Accent1" xfId="19" builtinId="29" customBuiltin="1"/>
    <cellStyle name="Accent1 2" xfId="229"/>
    <cellStyle name="Accent1 2 2" xfId="872"/>
    <cellStyle name="Accent1 2 3" xfId="1144"/>
    <cellStyle name="Accent1 2 4" xfId="2488"/>
    <cellStyle name="Accent1 2 5" xfId="2489"/>
    <cellStyle name="Accent1 2 6" xfId="2490"/>
    <cellStyle name="Accent1 2 7" xfId="2491"/>
    <cellStyle name="Accent1 2 8" xfId="2492"/>
    <cellStyle name="Accent1 2 9" xfId="2493"/>
    <cellStyle name="Accent1 3" xfId="228"/>
    <cellStyle name="Accent1 3 2" xfId="1145"/>
    <cellStyle name="Accent1 3 3" xfId="2494"/>
    <cellStyle name="Accent1 3 4" xfId="2495"/>
    <cellStyle name="Accent1 3 5" xfId="2496"/>
    <cellStyle name="Accent1 3 6" xfId="2497"/>
    <cellStyle name="Accent1 3 7" xfId="2498"/>
    <cellStyle name="Accent1 3 8" xfId="2499"/>
    <cellStyle name="Accent1 3 9" xfId="2500"/>
    <cellStyle name="Accent1 4" xfId="873"/>
    <cellStyle name="Accent1 5" xfId="2501"/>
    <cellStyle name="Accent2" xfId="20" builtinId="33" customBuiltin="1"/>
    <cellStyle name="Accent2 2" xfId="231"/>
    <cellStyle name="Accent2 2 2" xfId="874"/>
    <cellStyle name="Accent2 2 3" xfId="1146"/>
    <cellStyle name="Accent2 2 4" xfId="2502"/>
    <cellStyle name="Accent2 2 5" xfId="2503"/>
    <cellStyle name="Accent2 2 6" xfId="2504"/>
    <cellStyle name="Accent2 2 7" xfId="2505"/>
    <cellStyle name="Accent2 2 8" xfId="2506"/>
    <cellStyle name="Accent2 2 9" xfId="2507"/>
    <cellStyle name="Accent2 3" xfId="230"/>
    <cellStyle name="Accent2 3 2" xfId="1147"/>
    <cellStyle name="Accent2 3 3" xfId="2508"/>
    <cellStyle name="Accent2 3 4" xfId="2509"/>
    <cellStyle name="Accent2 3 5" xfId="2510"/>
    <cellStyle name="Accent2 3 6" xfId="2511"/>
    <cellStyle name="Accent2 3 7" xfId="2512"/>
    <cellStyle name="Accent2 3 8" xfId="2513"/>
    <cellStyle name="Accent2 3 9" xfId="2514"/>
    <cellStyle name="Accent2 4" xfId="1148"/>
    <cellStyle name="Accent2 5" xfId="2515"/>
    <cellStyle name="Accent3" xfId="21" builtinId="37" customBuiltin="1"/>
    <cellStyle name="Accent3 2" xfId="233"/>
    <cellStyle name="Accent3 2 2" xfId="875"/>
    <cellStyle name="Accent3 2 3" xfId="1149"/>
    <cellStyle name="Accent3 2 4" xfId="2516"/>
    <cellStyle name="Accent3 2 5" xfId="2517"/>
    <cellStyle name="Accent3 2 6" xfId="2518"/>
    <cellStyle name="Accent3 2 7" xfId="2519"/>
    <cellStyle name="Accent3 2 8" xfId="2520"/>
    <cellStyle name="Accent3 2 9" xfId="2521"/>
    <cellStyle name="Accent3 3" xfId="232"/>
    <cellStyle name="Accent3 3 2" xfId="1150"/>
    <cellStyle name="Accent3 3 3" xfId="2522"/>
    <cellStyle name="Accent3 3 4" xfId="2523"/>
    <cellStyle name="Accent3 3 5" xfId="2524"/>
    <cellStyle name="Accent3 3 6" xfId="2525"/>
    <cellStyle name="Accent3 3 7" xfId="2526"/>
    <cellStyle name="Accent3 3 8" xfId="2527"/>
    <cellStyle name="Accent3 3 9" xfId="2528"/>
    <cellStyle name="Accent3 4" xfId="1151"/>
    <cellStyle name="Accent3 5" xfId="2529"/>
    <cellStyle name="Accent4" xfId="22" builtinId="41" customBuiltin="1"/>
    <cellStyle name="Accent4 2" xfId="235"/>
    <cellStyle name="Accent4 2 2" xfId="876"/>
    <cellStyle name="Accent4 2 3" xfId="1152"/>
    <cellStyle name="Accent4 2 4" xfId="2530"/>
    <cellStyle name="Accent4 2 5" xfId="2531"/>
    <cellStyle name="Accent4 2 6" xfId="2532"/>
    <cellStyle name="Accent4 2 7" xfId="2533"/>
    <cellStyle name="Accent4 2 8" xfId="2534"/>
    <cellStyle name="Accent4 2 9" xfId="2535"/>
    <cellStyle name="Accent4 3" xfId="234"/>
    <cellStyle name="Accent4 3 2" xfId="1153"/>
    <cellStyle name="Accent4 3 3" xfId="2536"/>
    <cellStyle name="Accent4 3 4" xfId="2537"/>
    <cellStyle name="Accent4 3 5" xfId="2538"/>
    <cellStyle name="Accent4 3 6" xfId="2539"/>
    <cellStyle name="Accent4 3 7" xfId="2540"/>
    <cellStyle name="Accent4 3 8" xfId="2541"/>
    <cellStyle name="Accent4 3 9" xfId="2542"/>
    <cellStyle name="Accent4 4" xfId="1154"/>
    <cellStyle name="Accent4 5" xfId="2543"/>
    <cellStyle name="Accent5" xfId="23" builtinId="45" customBuiltin="1"/>
    <cellStyle name="Accent5 2" xfId="237"/>
    <cellStyle name="Accent5 2 2" xfId="877"/>
    <cellStyle name="Accent5 2 3" xfId="2544"/>
    <cellStyle name="Accent5 2 4" xfId="2545"/>
    <cellStyle name="Accent5 2 5" xfId="2546"/>
    <cellStyle name="Accent5 2 6" xfId="2547"/>
    <cellStyle name="Accent5 2 7" xfId="2548"/>
    <cellStyle name="Accent5 2 8" xfId="2549"/>
    <cellStyle name="Accent5 2 9" xfId="2550"/>
    <cellStyle name="Accent5 3" xfId="236"/>
    <cellStyle name="Accent5 3 2" xfId="2551"/>
    <cellStyle name="Accent5 3 3" xfId="2552"/>
    <cellStyle name="Accent5 3 4" xfId="2553"/>
    <cellStyle name="Accent5 3 5" xfId="2554"/>
    <cellStyle name="Accent5 3 6" xfId="2555"/>
    <cellStyle name="Accent5 3 7" xfId="2556"/>
    <cellStyle name="Accent5 3 8" xfId="2557"/>
    <cellStyle name="Accent5 3 9" xfId="2558"/>
    <cellStyle name="Accent5 4" xfId="2559"/>
    <cellStyle name="Accent5 5" xfId="2560"/>
    <cellStyle name="Accent6" xfId="24" builtinId="49" customBuiltin="1"/>
    <cellStyle name="Accent6 2" xfId="239"/>
    <cellStyle name="Accent6 2 2" xfId="878"/>
    <cellStyle name="Accent6 2 3" xfId="1155"/>
    <cellStyle name="Accent6 2 4" xfId="2561"/>
    <cellStyle name="Accent6 2 5" xfId="2562"/>
    <cellStyle name="Accent6 2 6" xfId="2563"/>
    <cellStyle name="Accent6 2 7" xfId="2564"/>
    <cellStyle name="Accent6 2 8" xfId="2565"/>
    <cellStyle name="Accent6 2 9" xfId="2566"/>
    <cellStyle name="Accent6 3" xfId="238"/>
    <cellStyle name="Accent6 3 2" xfId="1156"/>
    <cellStyle name="Accent6 3 3" xfId="2567"/>
    <cellStyle name="Accent6 3 4" xfId="2568"/>
    <cellStyle name="Accent6 3 5" xfId="2569"/>
    <cellStyle name="Accent6 3 6" xfId="2570"/>
    <cellStyle name="Accent6 3 7" xfId="2571"/>
    <cellStyle name="Accent6 3 8" xfId="2572"/>
    <cellStyle name="Accent6 3 9" xfId="2573"/>
    <cellStyle name="Accent6 4" xfId="1157"/>
    <cellStyle name="Accent6 5" xfId="2574"/>
    <cellStyle name="Actual Date" xfId="25"/>
    <cellStyle name="Bad" xfId="26" builtinId="27" customBuiltin="1"/>
    <cellStyle name="Bad 2" xfId="241"/>
    <cellStyle name="Bad 2 2" xfId="879"/>
    <cellStyle name="Bad 2 3" xfId="1158"/>
    <cellStyle name="Bad 2 4" xfId="2575"/>
    <cellStyle name="Bad 2 5" xfId="2576"/>
    <cellStyle name="Bad 2 6" xfId="2577"/>
    <cellStyle name="Bad 2 7" xfId="2578"/>
    <cellStyle name="Bad 2 8" xfId="2579"/>
    <cellStyle name="Bad 2 9" xfId="2580"/>
    <cellStyle name="Bad 3" xfId="240"/>
    <cellStyle name="Bad 3 2" xfId="1159"/>
    <cellStyle name="Bad 3 3" xfId="2581"/>
    <cellStyle name="Bad 3 4" xfId="2582"/>
    <cellStyle name="Bad 3 5" xfId="2583"/>
    <cellStyle name="Bad 3 6" xfId="2584"/>
    <cellStyle name="Bad 3 7" xfId="2585"/>
    <cellStyle name="Bad 3 8" xfId="2586"/>
    <cellStyle name="Bad 3 9" xfId="2587"/>
    <cellStyle name="Bad 4" xfId="1160"/>
    <cellStyle name="Bad 5" xfId="2588"/>
    <cellStyle name="Basic" xfId="242"/>
    <cellStyle name="Basic 2" xfId="880"/>
    <cellStyle name="Basic 3" xfId="1161"/>
    <cellStyle name="black" xfId="243"/>
    <cellStyle name="black 2" xfId="881"/>
    <cellStyle name="blu" xfId="244"/>
    <cellStyle name="blu 2" xfId="882"/>
    <cellStyle name="blu 3" xfId="1162"/>
    <cellStyle name="bot" xfId="245"/>
    <cellStyle name="bot 2" xfId="883"/>
    <cellStyle name="Bullet" xfId="246"/>
    <cellStyle name="Bullet [0]" xfId="247"/>
    <cellStyle name="Bullet [2]" xfId="248"/>
    <cellStyle name="Bullet [4]" xfId="249"/>
    <cellStyle name="c" xfId="250"/>
    <cellStyle name="c," xfId="251"/>
    <cellStyle name="c_HardInc " xfId="252"/>
    <cellStyle name="c_HardInc _ITC Great Plains Formula 1-12-09a" xfId="253"/>
    <cellStyle name="C00A" xfId="80"/>
    <cellStyle name="C00A 2" xfId="629"/>
    <cellStyle name="C00A 3" xfId="1163"/>
    <cellStyle name="C00B" xfId="81"/>
    <cellStyle name="C00B 2" xfId="630"/>
    <cellStyle name="C00B 3" xfId="1164"/>
    <cellStyle name="C00L" xfId="82"/>
    <cellStyle name="C00L 2" xfId="631"/>
    <cellStyle name="C00L 3" xfId="1165"/>
    <cellStyle name="C01A" xfId="83"/>
    <cellStyle name="C01A 2" xfId="884"/>
    <cellStyle name="C01B" xfId="84"/>
    <cellStyle name="C01B 2" xfId="632"/>
    <cellStyle name="C01B 2 2" xfId="793"/>
    <cellStyle name="C01B 3" xfId="692"/>
    <cellStyle name="C01H" xfId="85"/>
    <cellStyle name="C01L" xfId="86"/>
    <cellStyle name="C01L 2" xfId="885"/>
    <cellStyle name="C02A" xfId="87"/>
    <cellStyle name="C02B" xfId="88"/>
    <cellStyle name="C02B 2" xfId="633"/>
    <cellStyle name="C02B 2 2" xfId="794"/>
    <cellStyle name="C02B 3" xfId="720"/>
    <cellStyle name="C02H" xfId="89"/>
    <cellStyle name="C02L" xfId="90"/>
    <cellStyle name="C02L 2" xfId="886"/>
    <cellStyle name="C03A" xfId="91"/>
    <cellStyle name="C03A 2" xfId="887"/>
    <cellStyle name="C03B" xfId="92"/>
    <cellStyle name="C03H" xfId="93"/>
    <cellStyle name="C03L" xfId="94"/>
    <cellStyle name="C04A" xfId="95"/>
    <cellStyle name="C04A 2" xfId="634"/>
    <cellStyle name="C04A 2 2" xfId="795"/>
    <cellStyle name="C04A 3" xfId="664"/>
    <cellStyle name="C04B" xfId="96"/>
    <cellStyle name="C04H" xfId="97"/>
    <cellStyle name="C04L" xfId="98"/>
    <cellStyle name="C04L 2" xfId="888"/>
    <cellStyle name="C05A" xfId="99"/>
    <cellStyle name="C05A 2" xfId="889"/>
    <cellStyle name="C05A 3" xfId="1166"/>
    <cellStyle name="C05B" xfId="100"/>
    <cellStyle name="C05H" xfId="101"/>
    <cellStyle name="C05H 2" xfId="890"/>
    <cellStyle name="C05L" xfId="102"/>
    <cellStyle name="C05L 2" xfId="891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1" xfId="285"/>
    <cellStyle name="c1," xfId="286"/>
    <cellStyle name="c2" xfId="287"/>
    <cellStyle name="c2 2" xfId="892"/>
    <cellStyle name="c2," xfId="288"/>
    <cellStyle name="c3" xfId="289"/>
    <cellStyle name="Calculation" xfId="27" builtinId="22" customBuiltin="1"/>
    <cellStyle name="Calculation 2" xfId="291"/>
    <cellStyle name="Calculation 2 2" xfId="893"/>
    <cellStyle name="Calculation 2 3" xfId="1167"/>
    <cellStyle name="Calculation 2 4" xfId="2589"/>
    <cellStyle name="Calculation 2 5" xfId="2590"/>
    <cellStyle name="Calculation 2 6" xfId="2591"/>
    <cellStyle name="Calculation 2 7" xfId="2592"/>
    <cellStyle name="Calculation 2 8" xfId="2593"/>
    <cellStyle name="Calculation 2 9" xfId="2594"/>
    <cellStyle name="Calculation 3" xfId="290"/>
    <cellStyle name="Calculation 3 2" xfId="1168"/>
    <cellStyle name="Calculation 3 3" xfId="2595"/>
    <cellStyle name="Calculation 3 4" xfId="2596"/>
    <cellStyle name="Calculation 3 5" xfId="2597"/>
    <cellStyle name="Calculation 3 6" xfId="2598"/>
    <cellStyle name="Calculation 3 7" xfId="2599"/>
    <cellStyle name="Calculation 3 8" xfId="2600"/>
    <cellStyle name="Calculation 3 9" xfId="2601"/>
    <cellStyle name="Calculation 4" xfId="894"/>
    <cellStyle name="Calculation 5" xfId="2602"/>
    <cellStyle name="cas" xfId="292"/>
    <cellStyle name="cas 2" xfId="895"/>
    <cellStyle name="Cell Wrap" xfId="2603"/>
    <cellStyle name="Centered Heading" xfId="293"/>
    <cellStyle name="Centered Heading 2" xfId="896"/>
    <cellStyle name="Check Cell" xfId="28" builtinId="23" customBuiltin="1"/>
    <cellStyle name="Check Cell 2" xfId="295"/>
    <cellStyle name="Check Cell 2 10" xfId="2604"/>
    <cellStyle name="Check Cell 2 11" xfId="2605"/>
    <cellStyle name="Check Cell 2 2" xfId="897"/>
    <cellStyle name="Check Cell 2 2 2" xfId="2606"/>
    <cellStyle name="Check Cell 2 2 3" xfId="2607"/>
    <cellStyle name="Check Cell 2 3" xfId="2608"/>
    <cellStyle name="Check Cell 2 3 2" xfId="2609"/>
    <cellStyle name="Check Cell 2 3 3" xfId="2610"/>
    <cellStyle name="Check Cell 2 4" xfId="2611"/>
    <cellStyle name="Check Cell 2 4 2" xfId="2612"/>
    <cellStyle name="Check Cell 2 4 3" xfId="2613"/>
    <cellStyle name="Check Cell 2 5" xfId="2614"/>
    <cellStyle name="Check Cell 2 5 2" xfId="2615"/>
    <cellStyle name="Check Cell 2 5 3" xfId="2616"/>
    <cellStyle name="Check Cell 2 6" xfId="2617"/>
    <cellStyle name="Check Cell 2 6 2" xfId="2618"/>
    <cellStyle name="Check Cell 2 6 3" xfId="2619"/>
    <cellStyle name="Check Cell 2 7" xfId="2620"/>
    <cellStyle name="Check Cell 2 7 2" xfId="2621"/>
    <cellStyle name="Check Cell 2 7 3" xfId="2622"/>
    <cellStyle name="Check Cell 2 8" xfId="2623"/>
    <cellStyle name="Check Cell 2 8 2" xfId="2624"/>
    <cellStyle name="Check Cell 2 8 3" xfId="2625"/>
    <cellStyle name="Check Cell 2 9" xfId="2626"/>
    <cellStyle name="Check Cell 2 9 2" xfId="2627"/>
    <cellStyle name="Check Cell 2 9 3" xfId="2628"/>
    <cellStyle name="Check Cell 2_Budget Dispatch 111018 Inv Adj" xfId="2629"/>
    <cellStyle name="Check Cell 3" xfId="294"/>
    <cellStyle name="Check Cell 3 10" xfId="2630"/>
    <cellStyle name="Check Cell 3 11" xfId="2631"/>
    <cellStyle name="Check Cell 3 2" xfId="2632"/>
    <cellStyle name="Check Cell 3 2 2" xfId="2633"/>
    <cellStyle name="Check Cell 3 2 3" xfId="2634"/>
    <cellStyle name="Check Cell 3 3" xfId="2635"/>
    <cellStyle name="Check Cell 3 3 2" xfId="2636"/>
    <cellStyle name="Check Cell 3 3 3" xfId="2637"/>
    <cellStyle name="Check Cell 3 4" xfId="2638"/>
    <cellStyle name="Check Cell 3 4 2" xfId="2639"/>
    <cellStyle name="Check Cell 3 4 3" xfId="2640"/>
    <cellStyle name="Check Cell 3 5" xfId="2641"/>
    <cellStyle name="Check Cell 3 5 2" xfId="2642"/>
    <cellStyle name="Check Cell 3 5 3" xfId="2643"/>
    <cellStyle name="Check Cell 3 6" xfId="2644"/>
    <cellStyle name="Check Cell 3 6 2" xfId="2645"/>
    <cellStyle name="Check Cell 3 6 3" xfId="2646"/>
    <cellStyle name="Check Cell 3 7" xfId="2647"/>
    <cellStyle name="Check Cell 3 7 2" xfId="2648"/>
    <cellStyle name="Check Cell 3 7 3" xfId="2649"/>
    <cellStyle name="Check Cell 3 8" xfId="2650"/>
    <cellStyle name="Check Cell 3 8 2" xfId="2651"/>
    <cellStyle name="Check Cell 3 8 3" xfId="2652"/>
    <cellStyle name="Check Cell 3 9" xfId="2653"/>
    <cellStyle name="Check Cell 3 9 2" xfId="2654"/>
    <cellStyle name="Check Cell 3 9 3" xfId="2655"/>
    <cellStyle name="Check Cell 3_Budget Dispatch 111018 Inv Adj" xfId="2656"/>
    <cellStyle name="Check Cell 4" xfId="2657"/>
    <cellStyle name="Check Cell 5" xfId="2658"/>
    <cellStyle name="Check Cell 6" xfId="2659"/>
    <cellStyle name="Check Cell 7" xfId="2660"/>
    <cellStyle name="Check Cell 8" xfId="2661"/>
    <cellStyle name="ColumnHeading" xfId="2662"/>
    <cellStyle name="Comma" xfId="29" builtinId="3"/>
    <cellStyle name="Comma  - Style1" xfId="297"/>
    <cellStyle name="Comma  - Style1 2" xfId="637"/>
    <cellStyle name="Comma  - Style1 2 2" xfId="796"/>
    <cellStyle name="Comma  - Style1 3" xfId="706"/>
    <cellStyle name="Comma  - Style2" xfId="298"/>
    <cellStyle name="Comma  - Style3" xfId="299"/>
    <cellStyle name="Comma  - Style4" xfId="300"/>
    <cellStyle name="Comma  - Style5" xfId="301"/>
    <cellStyle name="Comma  - Style6" xfId="302"/>
    <cellStyle name="Comma  - Style7" xfId="303"/>
    <cellStyle name="Comma  - Style8" xfId="304"/>
    <cellStyle name="Comma [1]" xfId="305"/>
    <cellStyle name="Comma [2]" xfId="306"/>
    <cellStyle name="Comma [3]" xfId="307"/>
    <cellStyle name="Comma 0.0" xfId="308"/>
    <cellStyle name="Comma 0.00" xfId="309"/>
    <cellStyle name="Comma 0.000" xfId="310"/>
    <cellStyle name="Comma 0.0000" xfId="311"/>
    <cellStyle name="Comma 0.0000 2" xfId="898"/>
    <cellStyle name="Comma 10" xfId="592"/>
    <cellStyle name="Comma 10 2" xfId="782"/>
    <cellStyle name="Comma 11" xfId="591"/>
    <cellStyle name="Comma 11 2" xfId="781"/>
    <cellStyle name="Comma 12" xfId="722"/>
    <cellStyle name="Comma 12 2" xfId="833"/>
    <cellStyle name="Comma 13" xfId="690"/>
    <cellStyle name="Comma 13 2" xfId="821"/>
    <cellStyle name="Comma 14" xfId="713"/>
    <cellStyle name="Comma 14 2" xfId="829"/>
    <cellStyle name="Comma 15" xfId="663"/>
    <cellStyle name="Comma 15 2" xfId="817"/>
    <cellStyle name="Comma 16" xfId="627"/>
    <cellStyle name="Comma 16 2" xfId="839"/>
    <cellStyle name="Comma 16 2 2" xfId="1169"/>
    <cellStyle name="Comma 16 2 3" xfId="1170"/>
    <cellStyle name="Comma 17" xfId="775"/>
    <cellStyle name="Comma 17 2" xfId="844"/>
    <cellStyle name="Comma 18" xfId="842"/>
    <cellStyle name="Comma 18 2" xfId="1171"/>
    <cellStyle name="Comma 19" xfId="899"/>
    <cellStyle name="Comma 19 2" xfId="1172"/>
    <cellStyle name="Comma 2" xfId="30"/>
    <cellStyle name="Comma 2 10" xfId="2663"/>
    <cellStyle name="Comma 2 11" xfId="2664"/>
    <cellStyle name="Comma 2 2" xfId="313"/>
    <cellStyle name="Comma 2 2 2" xfId="900"/>
    <cellStyle name="Comma 2 3" xfId="1173"/>
    <cellStyle name="Comma 2 3 2" xfId="1174"/>
    <cellStyle name="Comma 2 3 3" xfId="1175"/>
    <cellStyle name="Comma 2 4" xfId="1176"/>
    <cellStyle name="Comma 2 5" xfId="1177"/>
    <cellStyle name="Comma 2 6" xfId="312"/>
    <cellStyle name="Comma 2 7" xfId="2665"/>
    <cellStyle name="Comma 2 8" xfId="2666"/>
    <cellStyle name="Comma 2 9" xfId="2667"/>
    <cellStyle name="Comma 2_1212 SIG Electric Rate Base Projection - 091211" xfId="1178"/>
    <cellStyle name="Comma 20" xfId="901"/>
    <cellStyle name="Comma 20 2" xfId="902"/>
    <cellStyle name="Comma 21" xfId="903"/>
    <cellStyle name="Comma 21 2" xfId="1179"/>
    <cellStyle name="Comma 22" xfId="904"/>
    <cellStyle name="Comma 22 2" xfId="1180"/>
    <cellStyle name="Comma 23" xfId="905"/>
    <cellStyle name="Comma 23 2" xfId="1181"/>
    <cellStyle name="Comma 24" xfId="906"/>
    <cellStyle name="Comma 24 2" xfId="1182"/>
    <cellStyle name="Comma 25" xfId="907"/>
    <cellStyle name="Comma 25 2" xfId="1183"/>
    <cellStyle name="Comma 26" xfId="908"/>
    <cellStyle name="Comma 26 2" xfId="1184"/>
    <cellStyle name="Comma 27" xfId="909"/>
    <cellStyle name="Comma 27 2" xfId="1185"/>
    <cellStyle name="Comma 28" xfId="910"/>
    <cellStyle name="Comma 28 2" xfId="1186"/>
    <cellStyle name="Comma 29" xfId="911"/>
    <cellStyle name="Comma 29 2" xfId="1187"/>
    <cellStyle name="Comma 3" xfId="79"/>
    <cellStyle name="Comma 3 2" xfId="315"/>
    <cellStyle name="Comma 3 2 2" xfId="912"/>
    <cellStyle name="Comma 3 3" xfId="913"/>
    <cellStyle name="Comma 3 3 2" xfId="1188"/>
    <cellStyle name="Comma 3 3 3" xfId="1189"/>
    <cellStyle name="Comma 3 4" xfId="314"/>
    <cellStyle name="Comma 3 5" xfId="2668"/>
    <cellStyle name="Comma 3 6" xfId="2669"/>
    <cellStyle name="Comma 3 7" xfId="2670"/>
    <cellStyle name="Comma 3_VEDS Electric Variable Production Costs - 0112" xfId="316"/>
    <cellStyle name="Comma 30" xfId="914"/>
    <cellStyle name="Comma 30 2" xfId="1190"/>
    <cellStyle name="Comma 31" xfId="915"/>
    <cellStyle name="Comma 31 2" xfId="1191"/>
    <cellStyle name="Comma 32" xfId="916"/>
    <cellStyle name="Comma 32 2" xfId="1192"/>
    <cellStyle name="Comma 33" xfId="917"/>
    <cellStyle name="Comma 33 2" xfId="1193"/>
    <cellStyle name="Comma 34" xfId="918"/>
    <cellStyle name="Comma 34 2" xfId="1194"/>
    <cellStyle name="Comma 35" xfId="919"/>
    <cellStyle name="Comma 35 2" xfId="1195"/>
    <cellStyle name="Comma 36" xfId="1196"/>
    <cellStyle name="Comma 36 2" xfId="1197"/>
    <cellStyle name="Comma 37" xfId="1198"/>
    <cellStyle name="Comma 37 2" xfId="1199"/>
    <cellStyle name="Comma 38" xfId="1200"/>
    <cellStyle name="Comma 38 2" xfId="1201"/>
    <cellStyle name="Comma 39" xfId="1202"/>
    <cellStyle name="Comma 39 2" xfId="1203"/>
    <cellStyle name="Comma 4" xfId="296"/>
    <cellStyle name="Comma 4 2" xfId="606"/>
    <cellStyle name="Comma 4 3" xfId="1204"/>
    <cellStyle name="Comma 40" xfId="1205"/>
    <cellStyle name="Comma 40 2" xfId="1206"/>
    <cellStyle name="Comma 41" xfId="1207"/>
    <cellStyle name="Comma 41 2" xfId="1208"/>
    <cellStyle name="Comma 42" xfId="1209"/>
    <cellStyle name="Comma 42 2" xfId="1210"/>
    <cellStyle name="Comma 43" xfId="1211"/>
    <cellStyle name="Comma 43 2" xfId="1212"/>
    <cellStyle name="Comma 44" xfId="1213"/>
    <cellStyle name="Comma 44 2" xfId="1214"/>
    <cellStyle name="Comma 45" xfId="1215"/>
    <cellStyle name="Comma 45 2" xfId="1216"/>
    <cellStyle name="Comma 46" xfId="1217"/>
    <cellStyle name="Comma 46 2" xfId="1218"/>
    <cellStyle name="Comma 47" xfId="1219"/>
    <cellStyle name="Comma 47 2" xfId="1220"/>
    <cellStyle name="Comma 48" xfId="1221"/>
    <cellStyle name="Comma 48 2" xfId="1222"/>
    <cellStyle name="Comma 49" xfId="1223"/>
    <cellStyle name="Comma 49 2" xfId="1224"/>
    <cellStyle name="Comma 5" xfId="589"/>
    <cellStyle name="Comma 5 2" xfId="780"/>
    <cellStyle name="Comma 5 2 2" xfId="920"/>
    <cellStyle name="Comma 50" xfId="1225"/>
    <cellStyle name="Comma 50 2" xfId="1226"/>
    <cellStyle name="Comma 51" xfId="1227"/>
    <cellStyle name="Comma 51 2" xfId="1228"/>
    <cellStyle name="Comma 52" xfId="1229"/>
    <cellStyle name="Comma 52 2" xfId="1230"/>
    <cellStyle name="Comma 53" xfId="1231"/>
    <cellStyle name="Comma 53 2" xfId="1232"/>
    <cellStyle name="Comma 54" xfId="1233"/>
    <cellStyle name="Comma 54 2" xfId="1234"/>
    <cellStyle name="Comma 55" xfId="1235"/>
    <cellStyle name="Comma 55 2" xfId="1236"/>
    <cellStyle name="Comma 56" xfId="1237"/>
    <cellStyle name="Comma 56 2" xfId="1238"/>
    <cellStyle name="Comma 57" xfId="1239"/>
    <cellStyle name="Comma 57 2" xfId="1240"/>
    <cellStyle name="Comma 58" xfId="1241"/>
    <cellStyle name="Comma 58 2" xfId="1242"/>
    <cellStyle name="Comma 59" xfId="1243"/>
    <cellStyle name="Comma 59 2" xfId="1244"/>
    <cellStyle name="Comma 6" xfId="603"/>
    <cellStyle name="Comma 6 2" xfId="789"/>
    <cellStyle name="Comma 6 3" xfId="1245"/>
    <cellStyle name="Comma 60" xfId="1246"/>
    <cellStyle name="Comma 61" xfId="1247"/>
    <cellStyle name="Comma 62" xfId="1248"/>
    <cellStyle name="Comma 63" xfId="1249"/>
    <cellStyle name="Comma 64" xfId="1250"/>
    <cellStyle name="Comma 65" xfId="1251"/>
    <cellStyle name="Comma 66" xfId="1252"/>
    <cellStyle name="Comma 67" xfId="1253"/>
    <cellStyle name="Comma 68" xfId="1254"/>
    <cellStyle name="Comma 69" xfId="1255"/>
    <cellStyle name="Comma 7" xfId="598"/>
    <cellStyle name="Comma 7 2" xfId="786"/>
    <cellStyle name="Comma 70" xfId="1256"/>
    <cellStyle name="Comma 71" xfId="1257"/>
    <cellStyle name="Comma 72" xfId="1258"/>
    <cellStyle name="Comma 73" xfId="1259"/>
    <cellStyle name="Comma 74" xfId="1260"/>
    <cellStyle name="Comma 75" xfId="1261"/>
    <cellStyle name="Comma 76" xfId="1262"/>
    <cellStyle name="Comma 77" xfId="1263"/>
    <cellStyle name="Comma 78" xfId="1264"/>
    <cellStyle name="Comma 78 2" xfId="1265"/>
    <cellStyle name="Comma 79" xfId="1266"/>
    <cellStyle name="Comma 8" xfId="694"/>
    <cellStyle name="Comma 8 2" xfId="824"/>
    <cellStyle name="Comma 80" xfId="1267"/>
    <cellStyle name="Comma 81" xfId="1268"/>
    <cellStyle name="Comma 82" xfId="1269"/>
    <cellStyle name="Comma 83" xfId="1270"/>
    <cellStyle name="Comma 84" xfId="1271"/>
    <cellStyle name="Comma 85" xfId="1272"/>
    <cellStyle name="Comma 86" xfId="1273"/>
    <cellStyle name="Comma 87" xfId="1274"/>
    <cellStyle name="Comma 88" xfId="1275"/>
    <cellStyle name="Comma 89" xfId="1276"/>
    <cellStyle name="Comma 9" xfId="698"/>
    <cellStyle name="Comma 9 2" xfId="826"/>
    <cellStyle name="Comma 90" xfId="1277"/>
    <cellStyle name="Comma 91" xfId="1278"/>
    <cellStyle name="Comma 92" xfId="1279"/>
    <cellStyle name="Comma Input" xfId="317"/>
    <cellStyle name="Comma0" xfId="111"/>
    <cellStyle name="Comma0 - Style1" xfId="1280"/>
    <cellStyle name="Comma0 10" xfId="1281"/>
    <cellStyle name="Comma0 11" xfId="1282"/>
    <cellStyle name="Comma0 12" xfId="1283"/>
    <cellStyle name="Comma0 13" xfId="1284"/>
    <cellStyle name="Comma0 14" xfId="1285"/>
    <cellStyle name="Comma0 15" xfId="1286"/>
    <cellStyle name="Comma0 16" xfId="1287"/>
    <cellStyle name="Comma0 17" xfId="1288"/>
    <cellStyle name="Comma0 18" xfId="1289"/>
    <cellStyle name="Comma0 19" xfId="1290"/>
    <cellStyle name="Comma0 2" xfId="318"/>
    <cellStyle name="Comma0 2 2" xfId="688"/>
    <cellStyle name="Comma0 2 3" xfId="1291"/>
    <cellStyle name="Comma0 2 4" xfId="1292"/>
    <cellStyle name="Comma0 20" xfId="1293"/>
    <cellStyle name="Comma0 21" xfId="1294"/>
    <cellStyle name="Comma0 22" xfId="1295"/>
    <cellStyle name="Comma0 23" xfId="1296"/>
    <cellStyle name="Comma0 24" xfId="1297"/>
    <cellStyle name="Comma0 25" xfId="1298"/>
    <cellStyle name="Comma0 26" xfId="1299"/>
    <cellStyle name="Comma0 27" xfId="1300"/>
    <cellStyle name="Comma0 28" xfId="152"/>
    <cellStyle name="Comma0 3" xfId="611"/>
    <cellStyle name="Comma0 3 2" xfId="1301"/>
    <cellStyle name="Comma0 3 2 2" xfId="1302"/>
    <cellStyle name="Comma0 3 3" xfId="1303"/>
    <cellStyle name="Comma0 4" xfId="588"/>
    <cellStyle name="Comma0 4 2" xfId="1304"/>
    <cellStyle name="Comma0 4 3" xfId="1305"/>
    <cellStyle name="Comma0 5" xfId="674"/>
    <cellStyle name="Comma0 5 2" xfId="1306"/>
    <cellStyle name="Comma0 5 3" xfId="1307"/>
    <cellStyle name="Comma0 6" xfId="721"/>
    <cellStyle name="Comma0 6 2" xfId="1308"/>
    <cellStyle name="Comma0 6 3" xfId="1309"/>
    <cellStyle name="Comma0 7" xfId="1310"/>
    <cellStyle name="Comma0 8" xfId="1311"/>
    <cellStyle name="Comma0 9" xfId="1312"/>
    <cellStyle name="Comma0_2013 CAPITAL BUDGET FINAL" xfId="1313"/>
    <cellStyle name="Company Name" xfId="319"/>
    <cellStyle name="Company Name 2" xfId="921"/>
    <cellStyle name="CountryTitle" xfId="2671"/>
    <cellStyle name="CountryTitle 2" xfId="2672"/>
    <cellStyle name="CountryTitle 3" xfId="2673"/>
    <cellStyle name="Curren - Style1" xfId="1314"/>
    <cellStyle name="Currency" xfId="31" builtinId="4"/>
    <cellStyle name="Currency [1]" xfId="321"/>
    <cellStyle name="Currency [2]" xfId="322"/>
    <cellStyle name="Currency [3]" xfId="323"/>
    <cellStyle name="Currency 0.0" xfId="324"/>
    <cellStyle name="Currency 0.00" xfId="325"/>
    <cellStyle name="Currency 0.000" xfId="326"/>
    <cellStyle name="Currency 0.0000" xfId="327"/>
    <cellStyle name="Currency 0.0000 2" xfId="922"/>
    <cellStyle name="Currency 10" xfId="599"/>
    <cellStyle name="Currency 10 2" xfId="787"/>
    <cellStyle name="Currency 11" xfId="593"/>
    <cellStyle name="Currency 11 2" xfId="783"/>
    <cellStyle name="Currency 12" xfId="597"/>
    <cellStyle name="Currency 12 2" xfId="923"/>
    <cellStyle name="Currency 12 2 2" xfId="1315"/>
    <cellStyle name="Currency 12 2 2 2" xfId="1316"/>
    <cellStyle name="Currency 12 2 2 3" xfId="1317"/>
    <cellStyle name="Currency 12 2 3" xfId="1318"/>
    <cellStyle name="Currency 12 2 3 2" xfId="1319"/>
    <cellStyle name="Currency 12 2 4" xfId="1320"/>
    <cellStyle name="Currency 12 2 5" xfId="1321"/>
    <cellStyle name="Currency 12 3" xfId="1322"/>
    <cellStyle name="Currency 13" xfId="703"/>
    <cellStyle name="Currency 13 2" xfId="924"/>
    <cellStyle name="Currency 13 2 2" xfId="1323"/>
    <cellStyle name="Currency 13 2 2 2" xfId="1324"/>
    <cellStyle name="Currency 13 2 2 3" xfId="1325"/>
    <cellStyle name="Currency 13 2 3" xfId="1326"/>
    <cellStyle name="Currency 13 2 3 2" xfId="1327"/>
    <cellStyle name="Currency 13 2 4" xfId="1328"/>
    <cellStyle name="Currency 13 2 5" xfId="1329"/>
    <cellStyle name="Currency 13 3" xfId="1330"/>
    <cellStyle name="Currency 14" xfId="702"/>
    <cellStyle name="Currency 14 2" xfId="925"/>
    <cellStyle name="Currency 14 2 2" xfId="1331"/>
    <cellStyle name="Currency 14 2 2 2" xfId="1332"/>
    <cellStyle name="Currency 14 2 2 3" xfId="1333"/>
    <cellStyle name="Currency 14 2 3" xfId="1334"/>
    <cellStyle name="Currency 14 2 3 2" xfId="1335"/>
    <cellStyle name="Currency 14 2 4" xfId="1336"/>
    <cellStyle name="Currency 14 2 5" xfId="1337"/>
    <cellStyle name="Currency 14 3" xfId="1338"/>
    <cellStyle name="Currency 15" xfId="697"/>
    <cellStyle name="Currency 15 2" xfId="825"/>
    <cellStyle name="Currency 16" xfId="700"/>
    <cellStyle name="Currency 16 2" xfId="827"/>
    <cellStyle name="Currency 17" xfId="574"/>
    <cellStyle name="Currency 17 2" xfId="1339"/>
    <cellStyle name="Currency 17 2 2" xfId="1340"/>
    <cellStyle name="Currency 17 2 2 2" xfId="1341"/>
    <cellStyle name="Currency 17 2 2 3" xfId="1342"/>
    <cellStyle name="Currency 17 2 3" xfId="1343"/>
    <cellStyle name="Currency 17 2 3 2" xfId="1344"/>
    <cellStyle name="Currency 17 2 4" xfId="1345"/>
    <cellStyle name="Currency 17 2 5" xfId="1346"/>
    <cellStyle name="Currency 17 3" xfId="1347"/>
    <cellStyle name="Currency 18" xfId="686"/>
    <cellStyle name="Currency 18 2" xfId="819"/>
    <cellStyle name="Currency 18 3" xfId="1348"/>
    <cellStyle name="Currency 18 4" xfId="1349"/>
    <cellStyle name="Currency 18 5" xfId="1350"/>
    <cellStyle name="Currency 19" xfId="677"/>
    <cellStyle name="Currency 19 2" xfId="1351"/>
    <cellStyle name="Currency 19 2 2" xfId="1352"/>
    <cellStyle name="Currency 19 2 2 2" xfId="1353"/>
    <cellStyle name="Currency 19 2 2 3" xfId="1354"/>
    <cellStyle name="Currency 19 2 3" xfId="1355"/>
    <cellStyle name="Currency 19 2 3 2" xfId="1356"/>
    <cellStyle name="Currency 19 2 4" xfId="1357"/>
    <cellStyle name="Currency 19 2 5" xfId="1358"/>
    <cellStyle name="Currency 2" xfId="32"/>
    <cellStyle name="Currency 2 2" xfId="329"/>
    <cellStyle name="Currency 2 2 2" xfId="926"/>
    <cellStyle name="Currency 2 3" xfId="927"/>
    <cellStyle name="Currency 2 3 2" xfId="3168"/>
    <cellStyle name="Currency 2 4" xfId="1359"/>
    <cellStyle name="Currency 2_1212 SIG Electric Rate Base Projection - 091211" xfId="1360"/>
    <cellStyle name="Currency 20" xfId="735"/>
    <cellStyle name="Currency 20 2" xfId="836"/>
    <cellStyle name="Currency 20 3" xfId="1361"/>
    <cellStyle name="Currency 21" xfId="739"/>
    <cellStyle name="Currency 21 2" xfId="837"/>
    <cellStyle name="Currency 22" xfId="743"/>
    <cellStyle name="Currency 22 2" xfId="1362"/>
    <cellStyle name="Currency 22 2 2" xfId="1363"/>
    <cellStyle name="Currency 22 2 2 2" xfId="1364"/>
    <cellStyle name="Currency 22 2 2 3" xfId="1365"/>
    <cellStyle name="Currency 22 2 3" xfId="1366"/>
    <cellStyle name="Currency 22 2 3 2" xfId="1367"/>
    <cellStyle name="Currency 22 2 4" xfId="1368"/>
    <cellStyle name="Currency 22 2 5" xfId="1369"/>
    <cellStyle name="Currency 22 3" xfId="1370"/>
    <cellStyle name="Currency 23" xfId="742"/>
    <cellStyle name="Currency 23 2" xfId="1371"/>
    <cellStyle name="Currency 23 2 2" xfId="1372"/>
    <cellStyle name="Currency 23 2 2 2" xfId="1373"/>
    <cellStyle name="Currency 23 2 2 3" xfId="1374"/>
    <cellStyle name="Currency 23 2 3" xfId="1375"/>
    <cellStyle name="Currency 23 2 3 2" xfId="1376"/>
    <cellStyle name="Currency 23 2 4" xfId="1377"/>
    <cellStyle name="Currency 23 2 5" xfId="1378"/>
    <cellStyle name="Currency 23 3" xfId="1379"/>
    <cellStyle name="Currency 24" xfId="718"/>
    <cellStyle name="Currency 24 2" xfId="832"/>
    <cellStyle name="Currency 24 3" xfId="1380"/>
    <cellStyle name="Currency 25" xfId="717"/>
    <cellStyle name="Currency 25 2" xfId="831"/>
    <cellStyle name="Currency 25 3" xfId="1381"/>
    <cellStyle name="Currency 26" xfId="736"/>
    <cellStyle name="Currency 26 2" xfId="1382"/>
    <cellStyle name="Currency 26 2 2" xfId="1383"/>
    <cellStyle name="Currency 26 2 2 2" xfId="1384"/>
    <cellStyle name="Currency 26 2 2 3" xfId="1385"/>
    <cellStyle name="Currency 26 2 3" xfId="1386"/>
    <cellStyle name="Currency 26 2 3 2" xfId="1387"/>
    <cellStyle name="Currency 26 2 4" xfId="1388"/>
    <cellStyle name="Currency 26 2 5" xfId="1389"/>
    <cellStyle name="Currency 26 3" xfId="1390"/>
    <cellStyle name="Currency 27" xfId="628"/>
    <cellStyle name="Currency 27 2" xfId="840"/>
    <cellStyle name="Currency 28" xfId="760"/>
    <cellStyle name="Currency 28 2" xfId="1391"/>
    <cellStyle name="Currency 28 2 2" xfId="1392"/>
    <cellStyle name="Currency 28 2 3" xfId="1393"/>
    <cellStyle name="Currency 28 3" xfId="1394"/>
    <cellStyle name="Currency 28 3 2" xfId="1395"/>
    <cellStyle name="Currency 28 4" xfId="1396"/>
    <cellStyle name="Currency 28 5" xfId="1397"/>
    <cellStyle name="Currency 29" xfId="772"/>
    <cellStyle name="Currency 29 2" xfId="843"/>
    <cellStyle name="Currency 3" xfId="330"/>
    <cellStyle name="Currency 3 2" xfId="331"/>
    <cellStyle name="Currency 3 2 2" xfId="928"/>
    <cellStyle name="Currency 3 3" xfId="929"/>
    <cellStyle name="Currency 3 4" xfId="930"/>
    <cellStyle name="Currency 30" xfId="748"/>
    <cellStyle name="Currency 30 2" xfId="1398"/>
    <cellStyle name="Currency 30 2 2" xfId="1399"/>
    <cellStyle name="Currency 30 2 3" xfId="1400"/>
    <cellStyle name="Currency 30 3" xfId="1401"/>
    <cellStyle name="Currency 30 3 2" xfId="1402"/>
    <cellStyle name="Currency 30 4" xfId="1403"/>
    <cellStyle name="Currency 30 5" xfId="1404"/>
    <cellStyle name="Currency 31" xfId="746"/>
    <cellStyle name="Currency 31 2" xfId="1405"/>
    <cellStyle name="Currency 31 2 2" xfId="1406"/>
    <cellStyle name="Currency 31 2 3" xfId="1407"/>
    <cellStyle name="Currency 31 3" xfId="1408"/>
    <cellStyle name="Currency 31 3 2" xfId="1409"/>
    <cellStyle name="Currency 31 4" xfId="1410"/>
    <cellStyle name="Currency 31 5" xfId="1411"/>
    <cellStyle name="Currency 32" xfId="838"/>
    <cellStyle name="Currency 33" xfId="931"/>
    <cellStyle name="Currency 33 2" xfId="1412"/>
    <cellStyle name="Currency 33 2 2" xfId="1413"/>
    <cellStyle name="Currency 33 2 3" xfId="1414"/>
    <cellStyle name="Currency 33 3" xfId="1415"/>
    <cellStyle name="Currency 33 3 2" xfId="1416"/>
    <cellStyle name="Currency 33 4" xfId="1417"/>
    <cellStyle name="Currency 33 5" xfId="1418"/>
    <cellStyle name="Currency 34" xfId="932"/>
    <cellStyle name="Currency 34 2" xfId="1419"/>
    <cellStyle name="Currency 34 2 2" xfId="1420"/>
    <cellStyle name="Currency 34 2 3" xfId="1421"/>
    <cellStyle name="Currency 34 3" xfId="1422"/>
    <cellStyle name="Currency 34 3 2" xfId="1423"/>
    <cellStyle name="Currency 34 4" xfId="1424"/>
    <cellStyle name="Currency 34 5" xfId="1425"/>
    <cellStyle name="Currency 35" xfId="933"/>
    <cellStyle name="Currency 36" xfId="934"/>
    <cellStyle name="Currency 37" xfId="1426"/>
    <cellStyle name="Currency 38" xfId="1427"/>
    <cellStyle name="Currency 39" xfId="1428"/>
    <cellStyle name="Currency 4" xfId="332"/>
    <cellStyle name="Currency 4 2" xfId="935"/>
    <cellStyle name="Currency 4 2 2" xfId="1429"/>
    <cellStyle name="Currency 4 3" xfId="1430"/>
    <cellStyle name="Currency 4 3 2" xfId="1431"/>
    <cellStyle name="Currency 4 4" xfId="1432"/>
    <cellStyle name="Currency 4 5" xfId="1433"/>
    <cellStyle name="Currency 40" xfId="1434"/>
    <cellStyle name="Currency 41" xfId="1435"/>
    <cellStyle name="Currency 42" xfId="1436"/>
    <cellStyle name="Currency 43" xfId="1437"/>
    <cellStyle name="Currency 44" xfId="1438"/>
    <cellStyle name="Currency 45" xfId="150"/>
    <cellStyle name="Currency 5" xfId="320"/>
    <cellStyle name="Currency 5 2" xfId="725"/>
    <cellStyle name="Currency 5 2 2" xfId="1439"/>
    <cellStyle name="Currency 5 3" xfId="1440"/>
    <cellStyle name="Currency 5 4" xfId="1441"/>
    <cellStyle name="Currency 5 5" xfId="1442"/>
    <cellStyle name="Currency 6" xfId="610"/>
    <cellStyle name="Currency 6 2" xfId="936"/>
    <cellStyle name="Currency 6 2 2" xfId="1443"/>
    <cellStyle name="Currency 6 2 3" xfId="1444"/>
    <cellStyle name="Currency 6 2 3 2" xfId="1445"/>
    <cellStyle name="Currency 6 2 3 3" xfId="1446"/>
    <cellStyle name="Currency 6 2 4" xfId="1447"/>
    <cellStyle name="Currency 6 2 4 2" xfId="1448"/>
    <cellStyle name="Currency 6 2 5" xfId="1449"/>
    <cellStyle name="Currency 6 2 6" xfId="1450"/>
    <cellStyle name="Currency 6 3" xfId="1451"/>
    <cellStyle name="Currency 6 4" xfId="1452"/>
    <cellStyle name="Currency 7" xfId="594"/>
    <cellStyle name="Currency 7 2" xfId="784"/>
    <cellStyle name="Currency 8" xfId="602"/>
    <cellStyle name="Currency 8 2" xfId="788"/>
    <cellStyle name="Currency 8 3" xfId="1453"/>
    <cellStyle name="Currency 8 4" xfId="1454"/>
    <cellStyle name="Currency 9" xfId="636"/>
    <cellStyle name="Currency 9 2" xfId="937"/>
    <cellStyle name="Currency 9 2 2" xfId="1455"/>
    <cellStyle name="Currency 9 2 2 2" xfId="1456"/>
    <cellStyle name="Currency 9 2 2 3" xfId="1457"/>
    <cellStyle name="Currency 9 2 3" xfId="1458"/>
    <cellStyle name="Currency 9 2 3 2" xfId="1459"/>
    <cellStyle name="Currency 9 2 4" xfId="1460"/>
    <cellStyle name="Currency 9 2 5" xfId="1461"/>
    <cellStyle name="Currency 9 3" xfId="1462"/>
    <cellStyle name="Currency Input" xfId="333"/>
    <cellStyle name="Currency0" xfId="112"/>
    <cellStyle name="Currency0 2" xfId="638"/>
    <cellStyle name="Currency0 2 2" xfId="797"/>
    <cellStyle name="Currency0 2 3" xfId="1463"/>
    <cellStyle name="Currency0 2 4" xfId="1464"/>
    <cellStyle name="Currency0 3" xfId="707"/>
    <cellStyle name="d" xfId="335"/>
    <cellStyle name="d 2" xfId="938"/>
    <cellStyle name="d," xfId="336"/>
    <cellStyle name="d1" xfId="337"/>
    <cellStyle name="d1 2" xfId="939"/>
    <cellStyle name="d1," xfId="338"/>
    <cellStyle name="d2" xfId="339"/>
    <cellStyle name="d2 2" xfId="639"/>
    <cellStyle name="d2 3" xfId="1465"/>
    <cellStyle name="d2," xfId="340"/>
    <cellStyle name="d3" xfId="341"/>
    <cellStyle name="Dash" xfId="342"/>
    <cellStyle name="DATA TYPE" xfId="2674"/>
    <cellStyle name="DATA TYPE 2" xfId="2675"/>
    <cellStyle name="DATA TYPE 3" xfId="2676"/>
    <cellStyle name="Date" xfId="33"/>
    <cellStyle name="Date [Abbreviated]" xfId="344"/>
    <cellStyle name="Date [Long Europe]" xfId="345"/>
    <cellStyle name="Date [Long U.S.]" xfId="346"/>
    <cellStyle name="Date [Short Europe]" xfId="347"/>
    <cellStyle name="Date [Short U.S.]" xfId="348"/>
    <cellStyle name="Date 10" xfId="940"/>
    <cellStyle name="Date 10 2" xfId="941"/>
    <cellStyle name="Date 11" xfId="942"/>
    <cellStyle name="Date 11 2" xfId="943"/>
    <cellStyle name="Date 12" xfId="944"/>
    <cellStyle name="Date 12 2" xfId="945"/>
    <cellStyle name="Date 13" xfId="946"/>
    <cellStyle name="Date 13 2" xfId="947"/>
    <cellStyle name="Date 14" xfId="1466"/>
    <cellStyle name="Date 15" xfId="1467"/>
    <cellStyle name="Date 16" xfId="1468"/>
    <cellStyle name="Date 17" xfId="1469"/>
    <cellStyle name="Date 18" xfId="1470"/>
    <cellStyle name="Date 19" xfId="1471"/>
    <cellStyle name="Date 2" xfId="640"/>
    <cellStyle name="Date 2 2" xfId="798"/>
    <cellStyle name="Date 2 3" xfId="1472"/>
    <cellStyle name="Date 2 4" xfId="1473"/>
    <cellStyle name="Date 20" xfId="343"/>
    <cellStyle name="Date 3" xfId="740"/>
    <cellStyle name="Date 3 2" xfId="948"/>
    <cellStyle name="Date 4" xfId="828"/>
    <cellStyle name="Date 4 2" xfId="949"/>
    <cellStyle name="Date 5" xfId="791"/>
    <cellStyle name="Date 5 2" xfId="950"/>
    <cellStyle name="Date 6" xfId="951"/>
    <cellStyle name="Date 6 2" xfId="952"/>
    <cellStyle name="Date 7" xfId="953"/>
    <cellStyle name="Date 7 2" xfId="954"/>
    <cellStyle name="Date 8" xfId="955"/>
    <cellStyle name="Date 8 2" xfId="956"/>
    <cellStyle name="Date 9" xfId="957"/>
    <cellStyle name="Date 9 2" xfId="958"/>
    <cellStyle name="Date_ITCM 2010 Template" xfId="349"/>
    <cellStyle name="Define$0" xfId="350"/>
    <cellStyle name="Define$1" xfId="351"/>
    <cellStyle name="Define$2" xfId="352"/>
    <cellStyle name="Define0" xfId="353"/>
    <cellStyle name="Define1" xfId="354"/>
    <cellStyle name="Define1x" xfId="355"/>
    <cellStyle name="Define2" xfId="356"/>
    <cellStyle name="Define2x" xfId="357"/>
    <cellStyle name="Dollar" xfId="358"/>
    <cellStyle name="Dollar 2" xfId="641"/>
    <cellStyle name="Dollar 2 2" xfId="799"/>
    <cellStyle name="Dollar 3" xfId="708"/>
    <cellStyle name="e" xfId="359"/>
    <cellStyle name="e1" xfId="360"/>
    <cellStyle name="e2" xfId="361"/>
    <cellStyle name="Euro" xfId="362"/>
    <cellStyle name="Euro 2" xfId="642"/>
    <cellStyle name="Euro 3" xfId="1474"/>
    <cellStyle name="Explanatory Text" xfId="34" builtinId="53" customBuiltin="1"/>
    <cellStyle name="Explanatory Text 2" xfId="364"/>
    <cellStyle name="Explanatory Text 2 2" xfId="959"/>
    <cellStyle name="Explanatory Text 2 3" xfId="2677"/>
    <cellStyle name="Explanatory Text 2 4" xfId="2678"/>
    <cellStyle name="Explanatory Text 2 5" xfId="2679"/>
    <cellStyle name="Explanatory Text 2 6" xfId="2680"/>
    <cellStyle name="Explanatory Text 2 7" xfId="2681"/>
    <cellStyle name="Explanatory Text 2 8" xfId="2682"/>
    <cellStyle name="Explanatory Text 2 9" xfId="2683"/>
    <cellStyle name="Explanatory Text 3" xfId="363"/>
    <cellStyle name="Explanatory Text 3 2" xfId="2684"/>
    <cellStyle name="Explanatory Text 3 3" xfId="2685"/>
    <cellStyle name="Explanatory Text 3 4" xfId="2686"/>
    <cellStyle name="Explanatory Text 3 5" xfId="2687"/>
    <cellStyle name="Explanatory Text 3 6" xfId="2688"/>
    <cellStyle name="Explanatory Text 3 7" xfId="2689"/>
    <cellStyle name="Explanatory Text 3 8" xfId="2690"/>
    <cellStyle name="Explanatory Text 3 9" xfId="2691"/>
    <cellStyle name="Explanatory Text 4" xfId="2692"/>
    <cellStyle name="Explanatory Text 5" xfId="2693"/>
    <cellStyle name="Fixed" xfId="35"/>
    <cellStyle name="Fixed 2" xfId="365"/>
    <cellStyle name="Fixed 2 2" xfId="709"/>
    <cellStyle name="Fixed 2 3" xfId="1475"/>
    <cellStyle name="Fixed 2 4" xfId="1476"/>
    <cellStyle name="Fixed 3" xfId="612"/>
    <cellStyle name="Fixed 3 2" xfId="1477"/>
    <cellStyle name="Fixed 3 2 2" xfId="1478"/>
    <cellStyle name="Fixed 4" xfId="587"/>
    <cellStyle name="Fixed 5" xfId="673"/>
    <cellStyle name="Fixed 6" xfId="727"/>
    <cellStyle name="Fixed 7" xfId="153"/>
    <cellStyle name="Fixed_2013 CAPITAL BUDGET FINAL" xfId="1479"/>
    <cellStyle name="FOOTER - Style1" xfId="366"/>
    <cellStyle name="Footnote" xfId="2694"/>
    <cellStyle name="Footnote 2" xfId="2695"/>
    <cellStyle name="Footnote 3" xfId="2696"/>
    <cellStyle name="FRxAmtStyle" xfId="1480"/>
    <cellStyle name="FRxAmtStyle 2" xfId="1481"/>
    <cellStyle name="FRxCurrStyle" xfId="1482"/>
    <cellStyle name="FRxPcntStyle" xfId="1483"/>
    <cellStyle name="FUEL SUBTOTAL" xfId="2697"/>
    <cellStyle name="FUEL TYPE" xfId="2698"/>
    <cellStyle name="g" xfId="367"/>
    <cellStyle name="general" xfId="368"/>
    <cellStyle name="General [C]" xfId="369"/>
    <cellStyle name="General [R]" xfId="370"/>
    <cellStyle name="general 10" xfId="1484"/>
    <cellStyle name="general 11" xfId="1485"/>
    <cellStyle name="general 12" xfId="1486"/>
    <cellStyle name="general 13" xfId="1487"/>
    <cellStyle name="general 14" xfId="1488"/>
    <cellStyle name="general 15" xfId="1489"/>
    <cellStyle name="general 2" xfId="643"/>
    <cellStyle name="general 3" xfId="1490"/>
    <cellStyle name="general 4" xfId="1491"/>
    <cellStyle name="general 5" xfId="1492"/>
    <cellStyle name="general 6" xfId="1493"/>
    <cellStyle name="general 7" xfId="1494"/>
    <cellStyle name="general 8" xfId="1495"/>
    <cellStyle name="general 9" xfId="1496"/>
    <cellStyle name="Good" xfId="36" builtinId="26" customBuiltin="1"/>
    <cellStyle name="Good 2" xfId="372"/>
    <cellStyle name="Good 2 2" xfId="960"/>
    <cellStyle name="Good 2 3" xfId="1497"/>
    <cellStyle name="Good 2 4" xfId="2699"/>
    <cellStyle name="Good 2 5" xfId="2700"/>
    <cellStyle name="Good 2 6" xfId="2701"/>
    <cellStyle name="Good 2 7" xfId="2702"/>
    <cellStyle name="Good 2 8" xfId="2703"/>
    <cellStyle name="Good 2 9" xfId="2704"/>
    <cellStyle name="Good 3" xfId="371"/>
    <cellStyle name="Good 3 2" xfId="1498"/>
    <cellStyle name="Good 3 3" xfId="2705"/>
    <cellStyle name="Good 3 4" xfId="2706"/>
    <cellStyle name="Good 3 5" xfId="2707"/>
    <cellStyle name="Good 3 6" xfId="2708"/>
    <cellStyle name="Good 3 7" xfId="2709"/>
    <cellStyle name="Good 3 8" xfId="2710"/>
    <cellStyle name="Good 3 9" xfId="2711"/>
    <cellStyle name="Good 4" xfId="1499"/>
    <cellStyle name="Good 5" xfId="2712"/>
    <cellStyle name="Green" xfId="373"/>
    <cellStyle name="Grey" xfId="37"/>
    <cellStyle name="grey 2" xfId="374"/>
    <cellStyle name="HEADER" xfId="38"/>
    <cellStyle name="Header1" xfId="375"/>
    <cellStyle name="Header2" xfId="376"/>
    <cellStyle name="Heading" xfId="377"/>
    <cellStyle name="Heading 1" xfId="39" builtinId="16" customBuiltin="1"/>
    <cellStyle name="Heading 1 2" xfId="379"/>
    <cellStyle name="Heading 1 2 2" xfId="961"/>
    <cellStyle name="Heading 1 2 2 2" xfId="1500"/>
    <cellStyle name="Heading 1 2 2 3" xfId="1501"/>
    <cellStyle name="Heading 1 2 3" xfId="1502"/>
    <cellStyle name="Heading 1 2 4" xfId="1503"/>
    <cellStyle name="Heading 1 2 5" xfId="2713"/>
    <cellStyle name="Heading 1 2 6" xfId="2714"/>
    <cellStyle name="Heading 1 2 7" xfId="2715"/>
    <cellStyle name="Heading 1 2 8" xfId="2716"/>
    <cellStyle name="Heading 1 2 9" xfId="2717"/>
    <cellStyle name="Heading 1 3" xfId="378"/>
    <cellStyle name="Heading 1 3 2" xfId="1504"/>
    <cellStyle name="Heading 1 3 3" xfId="1505"/>
    <cellStyle name="Heading 1 3 4" xfId="1506"/>
    <cellStyle name="Heading 1 3 5" xfId="2718"/>
    <cellStyle name="Heading 1 3 6" xfId="2719"/>
    <cellStyle name="Heading 1 3 7" xfId="2720"/>
    <cellStyle name="Heading 1 3 8" xfId="2721"/>
    <cellStyle name="Heading 1 3 9" xfId="2722"/>
    <cellStyle name="Heading 1 4" xfId="962"/>
    <cellStyle name="Heading 1 5" xfId="2723"/>
    <cellStyle name="Heading 2" xfId="40" builtinId="17" customBuiltin="1"/>
    <cellStyle name="Heading 2 2" xfId="381"/>
    <cellStyle name="Heading 2 2 2" xfId="963"/>
    <cellStyle name="Heading 2 2 2 2" xfId="1507"/>
    <cellStyle name="Heading 2 2 2 3" xfId="1508"/>
    <cellStyle name="Heading 2 2 3" xfId="1509"/>
    <cellStyle name="Heading 2 2 4" xfId="1510"/>
    <cellStyle name="Heading 2 2 5" xfId="2724"/>
    <cellStyle name="Heading 2 2 6" xfId="2725"/>
    <cellStyle name="Heading 2 2 7" xfId="2726"/>
    <cellStyle name="Heading 2 2 8" xfId="2727"/>
    <cellStyle name="Heading 2 2 9" xfId="2728"/>
    <cellStyle name="Heading 2 3" xfId="380"/>
    <cellStyle name="Heading 2 3 2" xfId="1511"/>
    <cellStyle name="Heading 2 3 3" xfId="1512"/>
    <cellStyle name="Heading 2 3 4" xfId="1513"/>
    <cellStyle name="Heading 2 3 5" xfId="2729"/>
    <cellStyle name="Heading 2 3 6" xfId="2730"/>
    <cellStyle name="Heading 2 3 7" xfId="2731"/>
    <cellStyle name="Heading 2 3 8" xfId="2732"/>
    <cellStyle name="Heading 2 3 9" xfId="2733"/>
    <cellStyle name="Heading 2 4" xfId="964"/>
    <cellStyle name="Heading 2 5" xfId="2734"/>
    <cellStyle name="Heading 3" xfId="41" builtinId="18" customBuiltin="1"/>
    <cellStyle name="Heading 3 2" xfId="383"/>
    <cellStyle name="Heading 3 2 2" xfId="965"/>
    <cellStyle name="Heading 3 2 3" xfId="1514"/>
    <cellStyle name="Heading 3 2 4" xfId="2735"/>
    <cellStyle name="Heading 3 2 5" xfId="2736"/>
    <cellStyle name="Heading 3 2 6" xfId="2737"/>
    <cellStyle name="Heading 3 2 7" xfId="2738"/>
    <cellStyle name="Heading 3 2 8" xfId="2739"/>
    <cellStyle name="Heading 3 2 9" xfId="2740"/>
    <cellStyle name="Heading 3 3" xfId="382"/>
    <cellStyle name="Heading 3 3 2" xfId="1515"/>
    <cellStyle name="Heading 3 3 3" xfId="2741"/>
    <cellStyle name="Heading 3 3 4" xfId="2742"/>
    <cellStyle name="Heading 3 3 5" xfId="2743"/>
    <cellStyle name="Heading 3 3 6" xfId="2744"/>
    <cellStyle name="Heading 3 3 7" xfId="2745"/>
    <cellStyle name="Heading 3 3 8" xfId="2746"/>
    <cellStyle name="Heading 3 3 9" xfId="2747"/>
    <cellStyle name="Heading 3 4" xfId="966"/>
    <cellStyle name="Heading 3 5" xfId="2748"/>
    <cellStyle name="Heading 4" xfId="42" builtinId="19" customBuiltin="1"/>
    <cellStyle name="Heading 4 2" xfId="385"/>
    <cellStyle name="Heading 4 2 2" xfId="967"/>
    <cellStyle name="Heading 4 2 3" xfId="1516"/>
    <cellStyle name="Heading 4 2 4" xfId="2749"/>
    <cellStyle name="Heading 4 2 5" xfId="2750"/>
    <cellStyle name="Heading 4 2 6" xfId="2751"/>
    <cellStyle name="Heading 4 2 7" xfId="2752"/>
    <cellStyle name="Heading 4 2 8" xfId="2753"/>
    <cellStyle name="Heading 4 2 9" xfId="2754"/>
    <cellStyle name="Heading 4 3" xfId="384"/>
    <cellStyle name="Heading 4 3 2" xfId="1517"/>
    <cellStyle name="Heading 4 3 3" xfId="2755"/>
    <cellStyle name="Heading 4 3 4" xfId="2756"/>
    <cellStyle name="Heading 4 3 5" xfId="2757"/>
    <cellStyle name="Heading 4 3 6" xfId="2758"/>
    <cellStyle name="Heading 4 3 7" xfId="2759"/>
    <cellStyle name="Heading 4 3 8" xfId="2760"/>
    <cellStyle name="Heading 4 3 9" xfId="2761"/>
    <cellStyle name="Heading 4 4" xfId="1518"/>
    <cellStyle name="Heading 4 5" xfId="2762"/>
    <cellStyle name="Heading No Underline" xfId="386"/>
    <cellStyle name="Heading No Underline 2" xfId="968"/>
    <cellStyle name="Heading With Underline" xfId="387"/>
    <cellStyle name="Heading With Underline 2" xfId="969"/>
    <cellStyle name="Heading1" xfId="43"/>
    <cellStyle name="Heading1 2" xfId="388"/>
    <cellStyle name="Heading1 2 2" xfId="2763"/>
    <cellStyle name="Heading2" xfId="44"/>
    <cellStyle name="Heading2 2" xfId="389"/>
    <cellStyle name="Heading2 2 2" xfId="2764"/>
    <cellStyle name="Headline" xfId="390"/>
    <cellStyle name="HeadlineStyle" xfId="154"/>
    <cellStyle name="HeadlineStyle 2" xfId="391"/>
    <cellStyle name="HeadlineStyle 2 2" xfId="714"/>
    <cellStyle name="HeadlineStyle 3" xfId="613"/>
    <cellStyle name="HeadlineStyle 3 2" xfId="1519"/>
    <cellStyle name="HeadlineStyle 4" xfId="586"/>
    <cellStyle name="HeadlineStyle 5" xfId="672"/>
    <cellStyle name="HeadlineStyle 6" xfId="712"/>
    <cellStyle name="HeadlineStyle_2013 CAPITAL BUDGET FINAL" xfId="1520"/>
    <cellStyle name="HeadlineStyleJustified" xfId="155"/>
    <cellStyle name="HeadlineStyleJustified 2" xfId="392"/>
    <cellStyle name="HeadlineStyleJustified 2 2" xfId="685"/>
    <cellStyle name="HeadlineStyleJustified 3" xfId="614"/>
    <cellStyle name="HeadlineStyleJustified 3 2" xfId="1521"/>
    <cellStyle name="HeadlineStyleJustified 4" xfId="585"/>
    <cellStyle name="HeadlineStyleJustified 5" xfId="696"/>
    <cellStyle name="HeadlineStyleJustified 6" xfId="682"/>
    <cellStyle name="HeadlineStyleJustified_2013 CAPITAL BUDGET FINAL" xfId="1522"/>
    <cellStyle name="HIGHLIGHT" xfId="45"/>
    <cellStyle name="Highlight 2" xfId="393"/>
    <cellStyle name="Hyperlink 2" xfId="970"/>
    <cellStyle name="Hyperlink 2 2" xfId="1523"/>
    <cellStyle name="Hyperlink 3" xfId="971"/>
    <cellStyle name="Hyperlink 3 2" xfId="1524"/>
    <cellStyle name="Hyperlink 3 3" xfId="1525"/>
    <cellStyle name="Hyperlink 4" xfId="972"/>
    <cellStyle name="Hyperlink 5" xfId="973"/>
    <cellStyle name="Hyperlink_BUA Contact List" xfId="847"/>
    <cellStyle name="in" xfId="394"/>
    <cellStyle name="Indented [0]" xfId="395"/>
    <cellStyle name="Indented [2]" xfId="396"/>
    <cellStyle name="Indented [4]" xfId="397"/>
    <cellStyle name="Indented [6]" xfId="398"/>
    <cellStyle name="Input" xfId="46" builtinId="20" customBuiltin="1"/>
    <cellStyle name="Input [yellow]" xfId="47"/>
    <cellStyle name="Input [yellow] 2" xfId="644"/>
    <cellStyle name="Input [yellow] 3" xfId="1526"/>
    <cellStyle name="Input 10" xfId="699"/>
    <cellStyle name="Input 11" xfId="731"/>
    <cellStyle name="Input 12" xfId="705"/>
    <cellStyle name="Input 13" xfId="716"/>
    <cellStyle name="Input 14" xfId="732"/>
    <cellStyle name="Input 15" xfId="737"/>
    <cellStyle name="Input 16" xfId="823"/>
    <cellStyle name="Input 17" xfId="711"/>
    <cellStyle name="Input 18" xfId="974"/>
    <cellStyle name="Input 19" xfId="975"/>
    <cellStyle name="Input 2" xfId="401"/>
    <cellStyle name="Input 2 2" xfId="976"/>
    <cellStyle name="Input 2 3" xfId="2765"/>
    <cellStyle name="Input 2 4" xfId="2766"/>
    <cellStyle name="Input 2 5" xfId="2767"/>
    <cellStyle name="Input 2 6" xfId="2768"/>
    <cellStyle name="Input 2 7" xfId="2769"/>
    <cellStyle name="Input 2 8" xfId="2770"/>
    <cellStyle name="Input 2 9" xfId="2771"/>
    <cellStyle name="Input 20" xfId="977"/>
    <cellStyle name="Input 21" xfId="978"/>
    <cellStyle name="Input 22" xfId="979"/>
    <cellStyle name="Input 23" xfId="980"/>
    <cellStyle name="Input 24" xfId="981"/>
    <cellStyle name="Input 25" xfId="982"/>
    <cellStyle name="Input 26" xfId="983"/>
    <cellStyle name="Input 27" xfId="984"/>
    <cellStyle name="Input 3" xfId="399"/>
    <cellStyle name="Input 3 2" xfId="1527"/>
    <cellStyle name="Input 3 3" xfId="2772"/>
    <cellStyle name="Input 3 4" xfId="2773"/>
    <cellStyle name="Input 3 5" xfId="2774"/>
    <cellStyle name="Input 3 6" xfId="2775"/>
    <cellStyle name="Input 3 7" xfId="2776"/>
    <cellStyle name="Input 3 8" xfId="2777"/>
    <cellStyle name="Input 3 9" xfId="2778"/>
    <cellStyle name="Input 4" xfId="595"/>
    <cellStyle name="Input 5" xfId="600"/>
    <cellStyle name="Input 6" xfId="601"/>
    <cellStyle name="Input 7" xfId="607"/>
    <cellStyle name="Input 8" xfId="683"/>
    <cellStyle name="Input 9" xfId="679"/>
    <cellStyle name="Input$0" xfId="402"/>
    <cellStyle name="Input$1" xfId="403"/>
    <cellStyle name="Input$2" xfId="404"/>
    <cellStyle name="Input0" xfId="405"/>
    <cellStyle name="Input1" xfId="406"/>
    <cellStyle name="Input1x" xfId="407"/>
    <cellStyle name="Input2" xfId="408"/>
    <cellStyle name="Input2x" xfId="409"/>
    <cellStyle name="kirkdollars" xfId="156"/>
    <cellStyle name="lborder" xfId="410"/>
    <cellStyle name="LeftSubtitle" xfId="411"/>
    <cellStyle name="Linked Cell" xfId="48" builtinId="24" customBuiltin="1"/>
    <cellStyle name="Linked Cell 2" xfId="413"/>
    <cellStyle name="Linked Cell 2 2" xfId="985"/>
    <cellStyle name="Linked Cell 2 3" xfId="1528"/>
    <cellStyle name="Linked Cell 2 4" xfId="2779"/>
    <cellStyle name="Linked Cell 2 5" xfId="2780"/>
    <cellStyle name="Linked Cell 2 6" xfId="2781"/>
    <cellStyle name="Linked Cell 2 7" xfId="2782"/>
    <cellStyle name="Linked Cell 2 8" xfId="2783"/>
    <cellStyle name="Linked Cell 2 9" xfId="2784"/>
    <cellStyle name="Linked Cell 3" xfId="412"/>
    <cellStyle name="Linked Cell 3 2" xfId="1529"/>
    <cellStyle name="Linked Cell 3 3" xfId="2785"/>
    <cellStyle name="Linked Cell 3 4" xfId="2786"/>
    <cellStyle name="Linked Cell 3 5" xfId="2787"/>
    <cellStyle name="Linked Cell 3 6" xfId="2788"/>
    <cellStyle name="Linked Cell 3 7" xfId="2789"/>
    <cellStyle name="Linked Cell 3 8" xfId="2790"/>
    <cellStyle name="Linked Cell 3 9" xfId="2791"/>
    <cellStyle name="Linked Cell 4" xfId="1530"/>
    <cellStyle name="Linked Cell 5" xfId="2792"/>
    <cellStyle name="m" xfId="414"/>
    <cellStyle name="m 2" xfId="986"/>
    <cellStyle name="m1" xfId="415"/>
    <cellStyle name="m1 2" xfId="987"/>
    <cellStyle name="m2" xfId="416"/>
    <cellStyle name="m2 2" xfId="988"/>
    <cellStyle name="m3" xfId="417"/>
    <cellStyle name="m3 2" xfId="989"/>
    <cellStyle name="Multiple" xfId="418"/>
    <cellStyle name="Multiple 2" xfId="645"/>
    <cellStyle name="Multiple 2 2" xfId="800"/>
    <cellStyle name="Multiple 3" xfId="680"/>
    <cellStyle name="Negative" xfId="419"/>
    <cellStyle name="Negative 2" xfId="990"/>
    <cellStyle name="Neutral" xfId="49" builtinId="28" customBuiltin="1"/>
    <cellStyle name="Neutral 2" xfId="421"/>
    <cellStyle name="Neutral 2 2" xfId="991"/>
    <cellStyle name="Neutral 2 3" xfId="1531"/>
    <cellStyle name="Neutral 2 4" xfId="2793"/>
    <cellStyle name="Neutral 2 5" xfId="2794"/>
    <cellStyle name="Neutral 2 6" xfId="2795"/>
    <cellStyle name="Neutral 2 7" xfId="2796"/>
    <cellStyle name="Neutral 2 8" xfId="2797"/>
    <cellStyle name="Neutral 2 9" xfId="2798"/>
    <cellStyle name="Neutral 3" xfId="420"/>
    <cellStyle name="Neutral 3 2" xfId="1532"/>
    <cellStyle name="Neutral 3 3" xfId="2799"/>
    <cellStyle name="Neutral 3 4" xfId="2800"/>
    <cellStyle name="Neutral 3 5" xfId="2801"/>
    <cellStyle name="Neutral 3 6" xfId="2802"/>
    <cellStyle name="Neutral 3 7" xfId="2803"/>
    <cellStyle name="Neutral 3 8" xfId="2804"/>
    <cellStyle name="Neutral 3 9" xfId="2805"/>
    <cellStyle name="Neutral 4" xfId="1533"/>
    <cellStyle name="Neutral 5" xfId="2806"/>
    <cellStyle name="no dec" xfId="50"/>
    <cellStyle name="no dec 2" xfId="422"/>
    <cellStyle name="Normal" xfId="0" builtinId="0"/>
    <cellStyle name="Normal - Style1" xfId="51"/>
    <cellStyle name="Normal - Style1 2" xfId="423"/>
    <cellStyle name="Normal [0]" xfId="2807"/>
    <cellStyle name="Normal [0] 2" xfId="2808"/>
    <cellStyle name="Normal [0] 3" xfId="2809"/>
    <cellStyle name="Normal [2]" xfId="2810"/>
    <cellStyle name="Normal [2] 2" xfId="2811"/>
    <cellStyle name="Normal [2] 3" xfId="2812"/>
    <cellStyle name="Normal 10" xfId="609"/>
    <cellStyle name="Normal 10 2" xfId="992"/>
    <cellStyle name="Normal 10 3" xfId="1534"/>
    <cellStyle name="Normal 10 3 2" xfId="1535"/>
    <cellStyle name="Normal 10 3 2 2" xfId="1536"/>
    <cellStyle name="Normal 10 3 2 3" xfId="1537"/>
    <cellStyle name="Normal 10 3 3" xfId="1538"/>
    <cellStyle name="Normal 10 3 3 2" xfId="1539"/>
    <cellStyle name="Normal 10 3 4" xfId="1540"/>
    <cellStyle name="Normal 10 3 5" xfId="1541"/>
    <cellStyle name="Normal 100" xfId="2813"/>
    <cellStyle name="Normal 101" xfId="2814"/>
    <cellStyle name="Normal 102" xfId="2815"/>
    <cellStyle name="Normal 103" xfId="2816"/>
    <cellStyle name="Normal 104" xfId="2817"/>
    <cellStyle name="Normal 105" xfId="2818"/>
    <cellStyle name="Normal 106" xfId="2819"/>
    <cellStyle name="Normal 107" xfId="2820"/>
    <cellStyle name="Normal 108" xfId="2821"/>
    <cellStyle name="Normal 109" xfId="2822"/>
    <cellStyle name="Normal 11" xfId="528"/>
    <cellStyle name="Normal 11 2" xfId="761"/>
    <cellStyle name="Normal 11 3" xfId="1542"/>
    <cellStyle name="Normal 11 4" xfId="1543"/>
    <cellStyle name="Normal 11 4 2" xfId="1544"/>
    <cellStyle name="Normal 11 4 3" xfId="1545"/>
    <cellStyle name="Normal 11 5" xfId="1546"/>
    <cellStyle name="Normal 11 5 2" xfId="1547"/>
    <cellStyle name="Normal 11 5 3" xfId="1548"/>
    <cellStyle name="Normal 11 6" xfId="1549"/>
    <cellStyle name="Normal 11 7" xfId="2823"/>
    <cellStyle name="Normal 11 8" xfId="2824"/>
    <cellStyle name="Normal 11_Budget Dispatch 111018 Inv Adj" xfId="2825"/>
    <cellStyle name="Normal 110" xfId="2826"/>
    <cellStyle name="Normal 111" xfId="2827"/>
    <cellStyle name="Normal 112" xfId="2828"/>
    <cellStyle name="Normal 113" xfId="2829"/>
    <cellStyle name="Normal 114" xfId="2830"/>
    <cellStyle name="Normal 114 2" xfId="2831"/>
    <cellStyle name="Normal 115" xfId="2832"/>
    <cellStyle name="Normal 116" xfId="2833"/>
    <cellStyle name="Normal 117" xfId="2834"/>
    <cellStyle name="Normal 118" xfId="2835"/>
    <cellStyle name="Normal 119" xfId="2836"/>
    <cellStyle name="Normal 12" xfId="608"/>
    <cellStyle name="Normal 12 2" xfId="790"/>
    <cellStyle name="Normal 12 3" xfId="1550"/>
    <cellStyle name="Normal 12 4" xfId="1551"/>
    <cellStyle name="Normal 12 4 2" xfId="1552"/>
    <cellStyle name="Normal 12 4 3" xfId="1553"/>
    <cellStyle name="Normal 12 5" xfId="1554"/>
    <cellStyle name="Normal 12 5 2" xfId="1555"/>
    <cellStyle name="Normal 12 5 3" xfId="1556"/>
    <cellStyle name="Normal 12 6" xfId="1557"/>
    <cellStyle name="Normal 12 7" xfId="2837"/>
    <cellStyle name="Normal 12 8" xfId="2838"/>
    <cellStyle name="Normal 12_Budget Dispatch 111018 Inv Adj" xfId="2839"/>
    <cellStyle name="Normal 120" xfId="2840"/>
    <cellStyle name="Normal 121" xfId="2841"/>
    <cellStyle name="Normal 122" xfId="2842"/>
    <cellStyle name="Normal 13" xfId="590"/>
    <cellStyle name="Normal 13 2" xfId="993"/>
    <cellStyle name="Normal 13 2 2" xfId="1558"/>
    <cellStyle name="Normal 13 2 3" xfId="1559"/>
    <cellStyle name="Normal 13 3" xfId="1560"/>
    <cellStyle name="Normal 13 3 2" xfId="1561"/>
    <cellStyle name="Normal 13 3 3" xfId="1562"/>
    <cellStyle name="Normal 13 4" xfId="1563"/>
    <cellStyle name="Normal 13 5" xfId="1564"/>
    <cellStyle name="Normal 13 6" xfId="2843"/>
    <cellStyle name="Normal 13 7" xfId="2844"/>
    <cellStyle name="Normal 13 8" xfId="2845"/>
    <cellStyle name="Normal 13_Budget Dispatch 111018 Inv Adj" xfId="2846"/>
    <cellStyle name="Normal 14" xfId="596"/>
    <cellStyle name="Normal 14 2" xfId="785"/>
    <cellStyle name="Normal 14 3" xfId="1565"/>
    <cellStyle name="Normal 14 4" xfId="1566"/>
    <cellStyle name="Normal 14 5" xfId="2847"/>
    <cellStyle name="Normal 14 6" xfId="2848"/>
    <cellStyle name="Normal 14 7" xfId="2849"/>
    <cellStyle name="Normal 14 8" xfId="2850"/>
    <cellStyle name="Normal 14_Budget Dispatch 111018 Inv Adj" xfId="2851"/>
    <cellStyle name="Normal 15" xfId="691"/>
    <cellStyle name="Normal 15 2" xfId="822"/>
    <cellStyle name="Normal 15 3" xfId="1567"/>
    <cellStyle name="Normal 15 4" xfId="1568"/>
    <cellStyle name="Normal 15 5" xfId="1569"/>
    <cellStyle name="Normal 15 6" xfId="2852"/>
    <cellStyle name="Normal 15 7" xfId="2853"/>
    <cellStyle name="Normal 15_Budget Dispatch 111018 Inv Adj" xfId="2854"/>
    <cellStyle name="Normal 16" xfId="571"/>
    <cellStyle name="Normal 16 2" xfId="994"/>
    <cellStyle name="Normal 16 2 2" xfId="1570"/>
    <cellStyle name="Normal 16 2 2 2" xfId="1571"/>
    <cellStyle name="Normal 16 2 2 3" xfId="1572"/>
    <cellStyle name="Normal 16 2 3" xfId="1573"/>
    <cellStyle name="Normal 16 2 3 2" xfId="1574"/>
    <cellStyle name="Normal 16 2 4" xfId="1575"/>
    <cellStyle name="Normal 16 2 5" xfId="1576"/>
    <cellStyle name="Normal 16 3" xfId="1577"/>
    <cellStyle name="Normal 16 4" xfId="1578"/>
    <cellStyle name="Normal 16_Budget Dispatch 111018 Inv Adj" xfId="2855"/>
    <cellStyle name="Normal 17" xfId="704"/>
    <cellStyle name="Normal 17 2" xfId="995"/>
    <cellStyle name="Normal 17 2 2" xfId="1579"/>
    <cellStyle name="Normal 17 2 2 2" xfId="1580"/>
    <cellStyle name="Normal 17 2 2 3" xfId="1581"/>
    <cellStyle name="Normal 17 2 3" xfId="1582"/>
    <cellStyle name="Normal 17 2 3 2" xfId="1583"/>
    <cellStyle name="Normal 17 2 4" xfId="1584"/>
    <cellStyle name="Normal 17 2 5" xfId="1585"/>
    <cellStyle name="Normal 17 3" xfId="2856"/>
    <cellStyle name="Normal 17 4" xfId="2857"/>
    <cellStyle name="Normal 17_Budget Dispatch 111018 Inv Adj" xfId="2858"/>
    <cellStyle name="Normal 18" xfId="701"/>
    <cellStyle name="Normal 18 2" xfId="996"/>
    <cellStyle name="Normal 18 2 2" xfId="1586"/>
    <cellStyle name="Normal 18 2 3" xfId="1587"/>
    <cellStyle name="Normal 18 3" xfId="1588"/>
    <cellStyle name="Normal 18 3 2" xfId="1589"/>
    <cellStyle name="Normal 18 3 3" xfId="1590"/>
    <cellStyle name="Normal 18 4" xfId="1591"/>
    <cellStyle name="Normal 18 5" xfId="1592"/>
    <cellStyle name="Normal 18_Budget Dispatch 111018 Inv Adj" xfId="2859"/>
    <cellStyle name="Normal 19" xfId="573"/>
    <cellStyle name="Normal 19 2" xfId="778"/>
    <cellStyle name="Normal 19 3" xfId="1593"/>
    <cellStyle name="Normal 19 4" xfId="1594"/>
    <cellStyle name="Normal 2" xfId="52"/>
    <cellStyle name="Normal 2 2" xfId="997"/>
    <cellStyle name="Normal 2 2 2" xfId="998"/>
    <cellStyle name="Normal 2 2 3" xfId="1595"/>
    <cellStyle name="Normal 2 3" xfId="846"/>
    <cellStyle name="Normal 2 4" xfId="2860"/>
    <cellStyle name="Normal 2 5" xfId="2861"/>
    <cellStyle name="Normal 2 6" xfId="2862"/>
    <cellStyle name="Normal 2 7" xfId="2863"/>
    <cellStyle name="Normal 2_5yearbillable" xfId="2864"/>
    <cellStyle name="Normal 20" xfId="687"/>
    <cellStyle name="Normal 20 2" xfId="820"/>
    <cellStyle name="Normal 20 3" xfId="1596"/>
    <cellStyle name="Normal 21" xfId="681"/>
    <cellStyle name="Normal 21 2" xfId="1597"/>
    <cellStyle name="Normal 21 2 2" xfId="1598"/>
    <cellStyle name="Normal 21 2 3" xfId="1599"/>
    <cellStyle name="Normal 21 3" xfId="1600"/>
    <cellStyle name="Normal 21 3 2" xfId="1601"/>
    <cellStyle name="Normal 21 3 3" xfId="1602"/>
    <cellStyle name="Normal 21 4" xfId="1603"/>
    <cellStyle name="Normal 21 5" xfId="1604"/>
    <cellStyle name="Normal 22" xfId="684"/>
    <cellStyle name="Normal 22 2" xfId="818"/>
    <cellStyle name="Normal 22 3" xfId="1605"/>
    <cellStyle name="Normal 22 4" xfId="1606"/>
    <cellStyle name="Normal 23" xfId="719"/>
    <cellStyle name="Normal 23 2" xfId="999"/>
    <cellStyle name="Normal 23 2 2" xfId="1607"/>
    <cellStyle name="Normal 23 2 3" xfId="1608"/>
    <cellStyle name="Normal 23 3" xfId="1609"/>
    <cellStyle name="Normal 23 3 2" xfId="1610"/>
    <cellStyle name="Normal 23 3 3" xfId="1611"/>
    <cellStyle name="Normal 23 4" xfId="1612"/>
    <cellStyle name="Normal 23 5" xfId="1613"/>
    <cellStyle name="Normal 24" xfId="724"/>
    <cellStyle name="Normal 24 2" xfId="834"/>
    <cellStyle name="Normal 24 3" xfId="2865"/>
    <cellStyle name="Normal 25" xfId="576"/>
    <cellStyle name="Normal 25 2" xfId="779"/>
    <cellStyle name="Normal 25 3" xfId="2866"/>
    <cellStyle name="Normal 26" xfId="744"/>
    <cellStyle name="Normal 26 2" xfId="1614"/>
    <cellStyle name="Normal 26 2 2" xfId="1615"/>
    <cellStyle name="Normal 26 2 3" xfId="1616"/>
    <cellStyle name="Normal 26 3" xfId="1617"/>
    <cellStyle name="Normal 26 3 2" xfId="1618"/>
    <cellStyle name="Normal 26 4" xfId="1619"/>
    <cellStyle name="Normal 26 5" xfId="1620"/>
    <cellStyle name="Normal 27" xfId="741"/>
    <cellStyle name="Normal 27 2" xfId="1621"/>
    <cellStyle name="Normal 27 2 2" xfId="1622"/>
    <cellStyle name="Normal 27 2 3" xfId="1623"/>
    <cellStyle name="Normal 27 3" xfId="1624"/>
    <cellStyle name="Normal 27 3 2" xfId="1625"/>
    <cellStyle name="Normal 27 4" xfId="1626"/>
    <cellStyle name="Normal 27 5" xfId="1627"/>
    <cellStyle name="Normal 28" xfId="715"/>
    <cellStyle name="Normal 28 2" xfId="830"/>
    <cellStyle name="Normal 29" xfId="728"/>
    <cellStyle name="Normal 29 2" xfId="835"/>
    <cellStyle name="Normal 29 3" xfId="1628"/>
    <cellStyle name="Normal 29 3 2" xfId="1629"/>
    <cellStyle name="Normal 29 3 2 2" xfId="1630"/>
    <cellStyle name="Normal 29 3 2 3" xfId="1631"/>
    <cellStyle name="Normal 29 3 3" xfId="1632"/>
    <cellStyle name="Normal 29 3 3 2" xfId="1633"/>
    <cellStyle name="Normal 29 3 4" xfId="1634"/>
    <cellStyle name="Normal 29 3 5" xfId="1635"/>
    <cellStyle name="Normal 3" xfId="72"/>
    <cellStyle name="Normal 3 2" xfId="425"/>
    <cellStyle name="Normal 3 2 2" xfId="1000"/>
    <cellStyle name="Normal 3 2 3" xfId="1636"/>
    <cellStyle name="Normal 3 3" xfId="1001"/>
    <cellStyle name="Normal 3 3 2" xfId="1637"/>
    <cellStyle name="Normal 3 3 3" xfId="1638"/>
    <cellStyle name="Normal 3 4" xfId="1002"/>
    <cellStyle name="Normal 3 4 2" xfId="1639"/>
    <cellStyle name="Normal 3 4 2 2" xfId="1640"/>
    <cellStyle name="Normal 3 4 2 3" xfId="1641"/>
    <cellStyle name="Normal 3 4 3" xfId="1642"/>
    <cellStyle name="Normal 3 4 3 2" xfId="1643"/>
    <cellStyle name="Normal 3 4 4" xfId="1644"/>
    <cellStyle name="Normal 3 4 5" xfId="1645"/>
    <cellStyle name="Normal 3 5" xfId="424"/>
    <cellStyle name="Normal 3_5yearbillable" xfId="2867"/>
    <cellStyle name="Normal 30" xfId="723"/>
    <cellStyle name="Normal 30 2" xfId="1646"/>
    <cellStyle name="Normal 30 2 2" xfId="1647"/>
    <cellStyle name="Normal 30 2 3" xfId="1648"/>
    <cellStyle name="Normal 30 3" xfId="1649"/>
    <cellStyle name="Normal 30 3 2" xfId="1650"/>
    <cellStyle name="Normal 30 4" xfId="1651"/>
    <cellStyle name="Normal 30 5" xfId="1652"/>
    <cellStyle name="Normal 31" xfId="675"/>
    <cellStyle name="Normal 31 2" xfId="841"/>
    <cellStyle name="Normal 32" xfId="756"/>
    <cellStyle name="Normal 32 2" xfId="1653"/>
    <cellStyle name="Normal 32 3" xfId="1654"/>
    <cellStyle name="Normal 32 3 2" xfId="1655"/>
    <cellStyle name="Normal 32 3 3" xfId="1656"/>
    <cellStyle name="Normal 32 4" xfId="1657"/>
    <cellStyle name="Normal 32 4 2" xfId="1658"/>
    <cellStyle name="Normal 32 5" xfId="1659"/>
    <cellStyle name="Normal 32 6" xfId="1660"/>
    <cellStyle name="Normal 33" xfId="777"/>
    <cellStyle name="Normal 33 2" xfId="845"/>
    <cellStyle name="Normal 34" xfId="749"/>
    <cellStyle name="Normal 34 2" xfId="1661"/>
    <cellStyle name="Normal 34 2 2" xfId="1662"/>
    <cellStyle name="Normal 34 2 3" xfId="1663"/>
    <cellStyle name="Normal 34 3" xfId="1664"/>
    <cellStyle name="Normal 34 3 2" xfId="1665"/>
    <cellStyle name="Normal 34 4" xfId="1666"/>
    <cellStyle name="Normal 34 5" xfId="1667"/>
    <cellStyle name="Normal 35" xfId="747"/>
    <cellStyle name="Normal 35 2" xfId="1668"/>
    <cellStyle name="Normal 35 2 2" xfId="1669"/>
    <cellStyle name="Normal 35 2 3" xfId="1670"/>
    <cellStyle name="Normal 35 3" xfId="1671"/>
    <cellStyle name="Normal 35 3 2" xfId="1672"/>
    <cellStyle name="Normal 35 4" xfId="1673"/>
    <cellStyle name="Normal 35 5" xfId="1674"/>
    <cellStyle name="Normal 36" xfId="738"/>
    <cellStyle name="Normal 36 2" xfId="2868"/>
    <cellStyle name="Normal 37" xfId="1003"/>
    <cellStyle name="Normal 37 2" xfId="1675"/>
    <cellStyle name="Normal 37 2 2" xfId="1676"/>
    <cellStyle name="Normal 37 2 3" xfId="1677"/>
    <cellStyle name="Normal 37 3" xfId="1678"/>
    <cellStyle name="Normal 37 3 2" xfId="1679"/>
    <cellStyle name="Normal 37 4" xfId="1680"/>
    <cellStyle name="Normal 37 5" xfId="1681"/>
    <cellStyle name="Normal 38" xfId="1004"/>
    <cellStyle name="Normal 38 2" xfId="1682"/>
    <cellStyle name="Normal 38 2 2" xfId="1683"/>
    <cellStyle name="Normal 38 2 3" xfId="1684"/>
    <cellStyle name="Normal 38 3" xfId="1685"/>
    <cellStyle name="Normal 38 3 2" xfId="1686"/>
    <cellStyle name="Normal 38 4" xfId="1687"/>
    <cellStyle name="Normal 38 5" xfId="1688"/>
    <cellStyle name="Normal 39" xfId="1005"/>
    <cellStyle name="Normal 4" xfId="78"/>
    <cellStyle name="Normal 4 2" xfId="427"/>
    <cellStyle name="Normal 4 2 2" xfId="1006"/>
    <cellStyle name="Normal 4 3" xfId="1007"/>
    <cellStyle name="Normal 4 4" xfId="1008"/>
    <cellStyle name="Normal 4 5" xfId="426"/>
    <cellStyle name="Normal 4_feb" xfId="2869"/>
    <cellStyle name="Normal 40" xfId="1689"/>
    <cellStyle name="Normal 41" xfId="1690"/>
    <cellStyle name="Normal 41 2" xfId="2870"/>
    <cellStyle name="Normal 42" xfId="1691"/>
    <cellStyle name="Normal 42 2" xfId="2871"/>
    <cellStyle name="Normal 43" xfId="1692"/>
    <cellStyle name="Normal 43 2" xfId="2872"/>
    <cellStyle name="Normal 44" xfId="1693"/>
    <cellStyle name="Normal 45" xfId="1694"/>
    <cellStyle name="Normal 46" xfId="1695"/>
    <cellStyle name="Normal 47" xfId="1696"/>
    <cellStyle name="Normal 48" xfId="1697"/>
    <cellStyle name="Normal 48 2" xfId="1698"/>
    <cellStyle name="Normal 48 3" xfId="1699"/>
    <cellStyle name="Normal 49" xfId="1700"/>
    <cellStyle name="Normal 5" xfId="428"/>
    <cellStyle name="Normal 5 2" xfId="1009"/>
    <cellStyle name="Normal 5 2 2" xfId="1701"/>
    <cellStyle name="Normal 5 2 3" xfId="1702"/>
    <cellStyle name="Normal 5 3" xfId="2873"/>
    <cellStyle name="Normal 5 4" xfId="2874"/>
    <cellStyle name="Normal 5 5" xfId="2875"/>
    <cellStyle name="Normal 5_feb" xfId="2876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8 2" xfId="2877"/>
    <cellStyle name="Normal 59" xfId="1712"/>
    <cellStyle name="Normal 59 2" xfId="2878"/>
    <cellStyle name="Normal 6" xfId="429"/>
    <cellStyle name="Normal 6 2" xfId="1010"/>
    <cellStyle name="Normal 6 3" xfId="2879"/>
    <cellStyle name="Normal 60" xfId="1713"/>
    <cellStyle name="Normal 60 2" xfId="2880"/>
    <cellStyle name="Normal 61" xfId="1714"/>
    <cellStyle name="Normal 61 2" xfId="2881"/>
    <cellStyle name="Normal 61 2 2" xfId="2882"/>
    <cellStyle name="Normal 62" xfId="1715"/>
    <cellStyle name="Normal 62 2" xfId="2883"/>
    <cellStyle name="Normal 62 2 2" xfId="2884"/>
    <cellStyle name="Normal 63" xfId="1716"/>
    <cellStyle name="Normal 63 2" xfId="2885"/>
    <cellStyle name="Normal 64" xfId="1717"/>
    <cellStyle name="Normal 64 2" xfId="2886"/>
    <cellStyle name="Normal 65" xfId="149"/>
    <cellStyle name="Normal 65 2" xfId="2887"/>
    <cellStyle name="Normal 66" xfId="2888"/>
    <cellStyle name="Normal 66 2" xfId="2889"/>
    <cellStyle name="Normal 67" xfId="2890"/>
    <cellStyle name="Normal 67 2" xfId="2891"/>
    <cellStyle name="Normal 68" xfId="2892"/>
    <cellStyle name="Normal 69" xfId="2893"/>
    <cellStyle name="Normal 69 2" xfId="2894"/>
    <cellStyle name="Normal 7" xfId="430"/>
    <cellStyle name="Normal 7 2" xfId="2895"/>
    <cellStyle name="Normal 7 3" xfId="2896"/>
    <cellStyle name="Normal 70" xfId="1011"/>
    <cellStyle name="Normal 70 2" xfId="2897"/>
    <cellStyle name="Normal 71" xfId="2898"/>
    <cellStyle name="Normal 72" xfId="2899"/>
    <cellStyle name="Normal 73" xfId="2900"/>
    <cellStyle name="Normal 74" xfId="2901"/>
    <cellStyle name="Normal 75" xfId="2902"/>
    <cellStyle name="Normal 76" xfId="2903"/>
    <cellStyle name="Normal 77" xfId="2904"/>
    <cellStyle name="Normal 78" xfId="2905"/>
    <cellStyle name="Normal 79" xfId="2906"/>
    <cellStyle name="Normal 8" xfId="431"/>
    <cellStyle name="Normal 8 2" xfId="1012"/>
    <cellStyle name="Normal 8 3" xfId="2907"/>
    <cellStyle name="Normal 8 4" xfId="2908"/>
    <cellStyle name="Normal 8_feb" xfId="2909"/>
    <cellStyle name="Normal 80" xfId="2910"/>
    <cellStyle name="Normal 81" xfId="2911"/>
    <cellStyle name="Normal 82" xfId="2912"/>
    <cellStyle name="Normal 83" xfId="2913"/>
    <cellStyle name="Normal 84" xfId="2914"/>
    <cellStyle name="Normal 84 2" xfId="2915"/>
    <cellStyle name="Normal 85" xfId="2916"/>
    <cellStyle name="Normal 85 2" xfId="2917"/>
    <cellStyle name="Normal 86" xfId="2918"/>
    <cellStyle name="Normal 87" xfId="2919"/>
    <cellStyle name="Normal 88" xfId="2920"/>
    <cellStyle name="Normal 88 2" xfId="2921"/>
    <cellStyle name="Normal 89" xfId="2922"/>
    <cellStyle name="Normal 89 2" xfId="2923"/>
    <cellStyle name="Normal 9" xfId="183"/>
    <cellStyle name="Normal 9 2" xfId="729"/>
    <cellStyle name="Normal 9 3" xfId="2924"/>
    <cellStyle name="Normal 90" xfId="2925"/>
    <cellStyle name="Normal 90 2" xfId="2926"/>
    <cellStyle name="Normal 91" xfId="2927"/>
    <cellStyle name="Normal 91 2" xfId="2928"/>
    <cellStyle name="Normal 92" xfId="2929"/>
    <cellStyle name="Normal 93" xfId="2930"/>
    <cellStyle name="Normal 94" xfId="2931"/>
    <cellStyle name="Normal 95" xfId="2932"/>
    <cellStyle name="Normal 96" xfId="2933"/>
    <cellStyle name="Normal 97" xfId="2934"/>
    <cellStyle name="Normal 98" xfId="2935"/>
    <cellStyle name="Normal 99" xfId="2936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Note 10" xfId="2937"/>
    <cellStyle name="Note 11" xfId="2938"/>
    <cellStyle name="Note 12" xfId="2939"/>
    <cellStyle name="Note 13" xfId="2940"/>
    <cellStyle name="Note 14" xfId="2941"/>
    <cellStyle name="Note 15" xfId="2942"/>
    <cellStyle name="Note 15 2" xfId="2943"/>
    <cellStyle name="Note 16" xfId="2944"/>
    <cellStyle name="Note 2" xfId="433"/>
    <cellStyle name="Note 2 10" xfId="2945"/>
    <cellStyle name="Note 2 10 2" xfId="2946"/>
    <cellStyle name="Note 2 10 3" xfId="2947"/>
    <cellStyle name="Note 2 11" xfId="2948"/>
    <cellStyle name="Note 2 11 2" xfId="2949"/>
    <cellStyle name="Note 2 11 3" xfId="2950"/>
    <cellStyle name="Note 2 2" xfId="1013"/>
    <cellStyle name="Note 2 2 2" xfId="1014"/>
    <cellStyle name="Note 2 2 3" xfId="1718"/>
    <cellStyle name="Note 2 2 4" xfId="1719"/>
    <cellStyle name="Note 2 2 5" xfId="2951"/>
    <cellStyle name="Note 2 3" xfId="1015"/>
    <cellStyle name="Note 2 3 2" xfId="2952"/>
    <cellStyle name="Note 2 3 3" xfId="2953"/>
    <cellStyle name="Note 2 4" xfId="2954"/>
    <cellStyle name="Note 2 4 2" xfId="2955"/>
    <cellStyle name="Note 2 4 3" xfId="2956"/>
    <cellStyle name="Note 2 5" xfId="2957"/>
    <cellStyle name="Note 2 5 2" xfId="2958"/>
    <cellStyle name="Note 2 5 3" xfId="2959"/>
    <cellStyle name="Note 2 6" xfId="2960"/>
    <cellStyle name="Note 2 6 2" xfId="2961"/>
    <cellStyle name="Note 2 6 3" xfId="2962"/>
    <cellStyle name="Note 2 7" xfId="2963"/>
    <cellStyle name="Note 2 7 2" xfId="2964"/>
    <cellStyle name="Note 2 7 3" xfId="2965"/>
    <cellStyle name="Note 2 8" xfId="2966"/>
    <cellStyle name="Note 2 8 2" xfId="2967"/>
    <cellStyle name="Note 2 8 3" xfId="2968"/>
    <cellStyle name="Note 2 9" xfId="2969"/>
    <cellStyle name="Note 2 9 2" xfId="2970"/>
    <cellStyle name="Note 2 9 3" xfId="2971"/>
    <cellStyle name="Note 2_VESCO budget detail-Final" xfId="1720"/>
    <cellStyle name="Note 3" xfId="432"/>
    <cellStyle name="Note 3 10" xfId="2972"/>
    <cellStyle name="Note 3 10 2" xfId="2973"/>
    <cellStyle name="Note 3 10 3" xfId="2974"/>
    <cellStyle name="Note 3 11" xfId="2975"/>
    <cellStyle name="Note 3 11 2" xfId="2976"/>
    <cellStyle name="Note 3 11 3" xfId="2977"/>
    <cellStyle name="Note 3 2" xfId="733"/>
    <cellStyle name="Note 3 2 2" xfId="2978"/>
    <cellStyle name="Note 3 2 3" xfId="2979"/>
    <cellStyle name="Note 3 2 4" xfId="2980"/>
    <cellStyle name="Note 3 2 5" xfId="2981"/>
    <cellStyle name="Note 3 3" xfId="2982"/>
    <cellStyle name="Note 3 3 2" xfId="2983"/>
    <cellStyle name="Note 3 3 3" xfId="2984"/>
    <cellStyle name="Note 3 4" xfId="2985"/>
    <cellStyle name="Note 3 4 2" xfId="2986"/>
    <cellStyle name="Note 3 4 3" xfId="2987"/>
    <cellStyle name="Note 3 5" xfId="2988"/>
    <cellStyle name="Note 3 5 2" xfId="2989"/>
    <cellStyle name="Note 3 5 3" xfId="2990"/>
    <cellStyle name="Note 3 6" xfId="2991"/>
    <cellStyle name="Note 3 6 2" xfId="2992"/>
    <cellStyle name="Note 3 6 3" xfId="2993"/>
    <cellStyle name="Note 3 7" xfId="2994"/>
    <cellStyle name="Note 3 7 2" xfId="2995"/>
    <cellStyle name="Note 3 7 3" xfId="2996"/>
    <cellStyle name="Note 3 8" xfId="2997"/>
    <cellStyle name="Note 3 8 2" xfId="2998"/>
    <cellStyle name="Note 3 8 3" xfId="2999"/>
    <cellStyle name="Note 3 9" xfId="3000"/>
    <cellStyle name="Note 3 9 2" xfId="3001"/>
    <cellStyle name="Note 3 9 3" xfId="3002"/>
    <cellStyle name="Note 4" xfId="1016"/>
    <cellStyle name="Note 4 10" xfId="3003"/>
    <cellStyle name="Note 4 2" xfId="1017"/>
    <cellStyle name="Note 4 3" xfId="3004"/>
    <cellStyle name="Note 4 4" xfId="3005"/>
    <cellStyle name="Note 4 5" xfId="3006"/>
    <cellStyle name="Note 4 6" xfId="3007"/>
    <cellStyle name="Note 4 7" xfId="3008"/>
    <cellStyle name="Note 4 8" xfId="3009"/>
    <cellStyle name="Note 4 9" xfId="3010"/>
    <cellStyle name="Note 5" xfId="3011"/>
    <cellStyle name="Note 5 2" xfId="3012"/>
    <cellStyle name="Note 5 3" xfId="3013"/>
    <cellStyle name="Note 6" xfId="3014"/>
    <cellStyle name="Note 7" xfId="3015"/>
    <cellStyle name="Note 8" xfId="3016"/>
    <cellStyle name="Note 9" xfId="3017"/>
    <cellStyle name="nPlosion" xfId="157"/>
    <cellStyle name="Output" xfId="57" builtinId="21" customBuiltin="1"/>
    <cellStyle name="Output 2" xfId="435"/>
    <cellStyle name="Output 2 2" xfId="1018"/>
    <cellStyle name="Output 2 3" xfId="1721"/>
    <cellStyle name="Output 2 4" xfId="3018"/>
    <cellStyle name="Output 2 5" xfId="3019"/>
    <cellStyle name="Output 2 6" xfId="3020"/>
    <cellStyle name="Output 2 7" xfId="3021"/>
    <cellStyle name="Output 2 8" xfId="3022"/>
    <cellStyle name="Output 2 9" xfId="3023"/>
    <cellStyle name="Output 3" xfId="434"/>
    <cellStyle name="Output 3 2" xfId="1722"/>
    <cellStyle name="Output 3 3" xfId="3024"/>
    <cellStyle name="Output 3 4" xfId="3025"/>
    <cellStyle name="Output 3 5" xfId="3026"/>
    <cellStyle name="Output 3 6" xfId="3027"/>
    <cellStyle name="Output 3 7" xfId="3028"/>
    <cellStyle name="Output 3 8" xfId="3029"/>
    <cellStyle name="Output 3 9" xfId="3030"/>
    <cellStyle name="Output 4" xfId="1723"/>
    <cellStyle name="Output 5" xfId="3031"/>
    <cellStyle name="Output Amounts" xfId="77"/>
    <cellStyle name="Output Amounts 2" xfId="1724"/>
    <cellStyle name="Output Amounts 2 2" xfId="1725"/>
    <cellStyle name="Output Amounts 2 3" xfId="1726"/>
    <cellStyle name="Output Amounts 3" xfId="3032"/>
    <cellStyle name="Output Amounts 4" xfId="3033"/>
    <cellStyle name="Output Amounts_BUDGET_VVC_VUHI_CONSL_YTD.JN" xfId="1727"/>
    <cellStyle name="Output Column Headings" xfId="75"/>
    <cellStyle name="Output Column Headings 2" xfId="1019"/>
    <cellStyle name="Output Column Headings 2 2" xfId="1728"/>
    <cellStyle name="Output Column Headings 2 3" xfId="1729"/>
    <cellStyle name="Output Column Headings 3" xfId="1730"/>
    <cellStyle name="Output Column Headings_2011 VEDN Projection - 0411" xfId="1731"/>
    <cellStyle name="Output Line Items" xfId="76"/>
    <cellStyle name="Output Line Items 2" xfId="1020"/>
    <cellStyle name="Output Line Items 3" xfId="1732"/>
    <cellStyle name="Output Line Items_BUDGET_VVC_VUHI_CONSL_YTD.JN" xfId="1733"/>
    <cellStyle name="Output Report Heading" xfId="74"/>
    <cellStyle name="Output Report Heading 2" xfId="1021"/>
    <cellStyle name="Output Report Heading 2 2" xfId="1734"/>
    <cellStyle name="Output Report Heading 2 3" xfId="1735"/>
    <cellStyle name="Output Report Heading 3" xfId="1736"/>
    <cellStyle name="Output Report Heading_2011 VEDO Projection - 0411" xfId="1737"/>
    <cellStyle name="Output Report Title" xfId="73"/>
    <cellStyle name="Output Report Title 2" xfId="1022"/>
    <cellStyle name="Output Report Title 2 2" xfId="1738"/>
    <cellStyle name="Output Report Title 2 3" xfId="1739"/>
    <cellStyle name="Output Report Title 3" xfId="1740"/>
    <cellStyle name="Output Report Title_2011 VEDO Projection - 0411" xfId="1741"/>
    <cellStyle name="Output1_Back" xfId="436"/>
    <cellStyle name="p" xfId="437"/>
    <cellStyle name="p 2" xfId="1023"/>
    <cellStyle name="p_2010 Attachment O  GG_082709" xfId="438"/>
    <cellStyle name="p_2010 Attachment O Template Supporting Work Papers_ITC Midwest" xfId="439"/>
    <cellStyle name="p_2010 Attachment O Template Supporting Work Papers_ITC Midwest 2" xfId="1024"/>
    <cellStyle name="p_2010 Attachment O Template Supporting Work Papers_ITCTransmission" xfId="440"/>
    <cellStyle name="p_2010 Attachment O Template Supporting Work Papers_ITCTransmission 2" xfId="1025"/>
    <cellStyle name="p_2010 Attachment O Template Supporting Work Papers_METC" xfId="441"/>
    <cellStyle name="p_2010 Attachment O Template Supporting Work Papers_METC 2" xfId="1026"/>
    <cellStyle name="p_2Mod11" xfId="442"/>
    <cellStyle name="p_2Mod11 2" xfId="646"/>
    <cellStyle name="p_2Mod11 2 2" xfId="801"/>
    <cellStyle name="p_2Mod11 3" xfId="710"/>
    <cellStyle name="p_aavidmod11.xls Chart 1" xfId="443"/>
    <cellStyle name="p_aavidmod11.xls Chart 2" xfId="444"/>
    <cellStyle name="p_Attachment O &amp; GG" xfId="445"/>
    <cellStyle name="p_charts for capm" xfId="446"/>
    <cellStyle name="p_DCF" xfId="447"/>
    <cellStyle name="p_DCF_2Mod11" xfId="448"/>
    <cellStyle name="p_DCF_2Mod11 2" xfId="647"/>
    <cellStyle name="p_DCF_2Mod11 2 2" xfId="802"/>
    <cellStyle name="p_DCF_2Mod11 3" xfId="745"/>
    <cellStyle name="p_DCF_aavidmod11.xls Chart 1" xfId="449"/>
    <cellStyle name="p_DCF_aavidmod11.xls Chart 2" xfId="450"/>
    <cellStyle name="p_DCF_charts for capm" xfId="451"/>
    <cellStyle name="p_DCF_DCF5" xfId="452"/>
    <cellStyle name="p_DCF_Template2" xfId="453"/>
    <cellStyle name="p_DCF_Template2_1" xfId="454"/>
    <cellStyle name="p_DCF_VERA" xfId="455"/>
    <cellStyle name="p_DCF_VERA_1" xfId="456"/>
    <cellStyle name="p_DCF_VERA_1_Template2" xfId="457"/>
    <cellStyle name="p_DCF_VERA_aavidmod11.xls Chart 2" xfId="458"/>
    <cellStyle name="p_DCF_VERA_Model02" xfId="459"/>
    <cellStyle name="p_DCF_VERA_Template2" xfId="460"/>
    <cellStyle name="p_DCF_VERA_VERA" xfId="461"/>
    <cellStyle name="p_DCF_VERA_VERA_1" xfId="462"/>
    <cellStyle name="p_DCF_VERA_VERA_2" xfId="463"/>
    <cellStyle name="p_DCF_VERA_VERA_Template2" xfId="464"/>
    <cellStyle name="p_DCF5" xfId="465"/>
    <cellStyle name="p_ITC Great Plains Formula 1-12-09a" xfId="466"/>
    <cellStyle name="p_ITC Great Plains Formula 1-12-09a 2" xfId="1027"/>
    <cellStyle name="p_ITCM 2010 Template" xfId="467"/>
    <cellStyle name="p_ITCM 2010 Template 2" xfId="1028"/>
    <cellStyle name="p_ITCMW 2009 Rate" xfId="468"/>
    <cellStyle name="p_ITCMW 2009 Rate 2" xfId="1029"/>
    <cellStyle name="p_ITCMW 2010 Rate_083109" xfId="469"/>
    <cellStyle name="p_ITCOP 2010 Rate_083109" xfId="470"/>
    <cellStyle name="p_ITCT 2009 Rate" xfId="471"/>
    <cellStyle name="p_ITCT 2009 Rate 2" xfId="1030"/>
    <cellStyle name="p_ITCT New 2010 Attachment O &amp; GG_111209NL" xfId="472"/>
    <cellStyle name="p_METC 2010 Rate_083109" xfId="473"/>
    <cellStyle name="p_Template2" xfId="474"/>
    <cellStyle name="p_Template2_1" xfId="475"/>
    <cellStyle name="p_VERA" xfId="476"/>
    <cellStyle name="p_VERA_1" xfId="477"/>
    <cellStyle name="p_VERA_1_Template2" xfId="478"/>
    <cellStyle name="p_VERA_aavidmod11.xls Chart 2" xfId="479"/>
    <cellStyle name="p_VERA_Model02" xfId="480"/>
    <cellStyle name="p_VERA_Template2" xfId="481"/>
    <cellStyle name="p_VERA_VERA" xfId="482"/>
    <cellStyle name="p_VERA_VERA_1" xfId="483"/>
    <cellStyle name="p_VERA_VERA_2" xfId="484"/>
    <cellStyle name="p_VERA_VERA_Template2" xfId="485"/>
    <cellStyle name="p1" xfId="486"/>
    <cellStyle name="p1 2" xfId="1031"/>
    <cellStyle name="p1 3" xfId="1742"/>
    <cellStyle name="p2" xfId="487"/>
    <cellStyle name="p2 2" xfId="1032"/>
    <cellStyle name="p2 3" xfId="1743"/>
    <cellStyle name="p3" xfId="488"/>
    <cellStyle name="p3 2" xfId="1033"/>
    <cellStyle name="Percen - Style2" xfId="1744"/>
    <cellStyle name="Percent %" xfId="489"/>
    <cellStyle name="Percent % Long Underline" xfId="490"/>
    <cellStyle name="Percent (0)" xfId="491"/>
    <cellStyle name="Percent (0) 2" xfId="648"/>
    <cellStyle name="Percent (0) 2 2" xfId="803"/>
    <cellStyle name="Percent (0) 3" xfId="750"/>
    <cellStyle name="Percent [0]" xfId="492"/>
    <cellStyle name="Percent [1]" xfId="493"/>
    <cellStyle name="Percent [2]" xfId="58"/>
    <cellStyle name="Percent [2] 2" xfId="494"/>
    <cellStyle name="Percent [3]" xfId="495"/>
    <cellStyle name="Percent 0.0%" xfId="496"/>
    <cellStyle name="Percent 0.0% Long Underline" xfId="497"/>
    <cellStyle name="Percent 0.00%" xfId="498"/>
    <cellStyle name="Percent 0.00% Long Underline" xfId="499"/>
    <cellStyle name="Percent 0.000%" xfId="500"/>
    <cellStyle name="Percent 0.000% Long Underline" xfId="501"/>
    <cellStyle name="Percent 0.0000%" xfId="502"/>
    <cellStyle name="Percent 0.0000% 2" xfId="1034"/>
    <cellStyle name="Percent 0.0000% Long Underline" xfId="503"/>
    <cellStyle name="Percent 10" xfId="1035"/>
    <cellStyle name="Percent 10 2" xfId="1036"/>
    <cellStyle name="Percent 11" xfId="1037"/>
    <cellStyle name="Percent 11 2" xfId="1038"/>
    <cellStyle name="Percent 12" xfId="1039"/>
    <cellStyle name="Percent 12 2" xfId="1040"/>
    <cellStyle name="Percent 13" xfId="1041"/>
    <cellStyle name="Percent 13 2" xfId="1042"/>
    <cellStyle name="Percent 14" xfId="1043"/>
    <cellStyle name="Percent 14 2" xfId="1044"/>
    <cellStyle name="Percent 15" xfId="1045"/>
    <cellStyle name="Percent 15 2" xfId="1046"/>
    <cellStyle name="Percent 16" xfId="1047"/>
    <cellStyle name="Percent 16 2" xfId="1048"/>
    <cellStyle name="Percent 16 3" xfId="1745"/>
    <cellStyle name="Percent 16 4" xfId="1746"/>
    <cellStyle name="Percent 17" xfId="1049"/>
    <cellStyle name="Percent 18" xfId="1050"/>
    <cellStyle name="Percent 19" xfId="1051"/>
    <cellStyle name="Percent 2" xfId="59"/>
    <cellStyle name="Percent 2 2" xfId="504"/>
    <cellStyle name="Percent 2 2 2" xfId="1052"/>
    <cellStyle name="Percent 2 3" xfId="1053"/>
    <cellStyle name="Percent 20" xfId="1054"/>
    <cellStyle name="Percent 21" xfId="1055"/>
    <cellStyle name="Percent 21 2" xfId="1056"/>
    <cellStyle name="Percent 22" xfId="1057"/>
    <cellStyle name="Percent 23" xfId="1058"/>
    <cellStyle name="Percent 24" xfId="1059"/>
    <cellStyle name="Percent 25" xfId="1060"/>
    <cellStyle name="Percent 26" xfId="1061"/>
    <cellStyle name="Percent 27" xfId="1062"/>
    <cellStyle name="Percent 28" xfId="1063"/>
    <cellStyle name="Percent 29" xfId="1064"/>
    <cellStyle name="Percent 3" xfId="505"/>
    <cellStyle name="Percent 3 2" xfId="506"/>
    <cellStyle name="Percent 3 2 2" xfId="1065"/>
    <cellStyle name="Percent 3 3" xfId="1066"/>
    <cellStyle name="Percent 30" xfId="1067"/>
    <cellStyle name="Percent 31" xfId="1068"/>
    <cellStyle name="Percent 32" xfId="1069"/>
    <cellStyle name="Percent 33" xfId="1070"/>
    <cellStyle name="Percent 34" xfId="519"/>
    <cellStyle name="Percent 4" xfId="1071"/>
    <cellStyle name="Percent 4 2" xfId="1072"/>
    <cellStyle name="Percent 4 2 2" xfId="1747"/>
    <cellStyle name="Percent 4 3" xfId="1748"/>
    <cellStyle name="Percent 5" xfId="1073"/>
    <cellStyle name="Percent 5 2" xfId="1074"/>
    <cellStyle name="Percent 5 2 2" xfId="1075"/>
    <cellStyle name="Percent 5 3" xfId="1749"/>
    <cellStyle name="Percent 5 4" xfId="3169"/>
    <cellStyle name="Percent 6" xfId="1076"/>
    <cellStyle name="Percent 6 2" xfId="1077"/>
    <cellStyle name="Percent 6 3" xfId="1750"/>
    <cellStyle name="Percent 7" xfId="1078"/>
    <cellStyle name="Percent 7 2" xfId="1079"/>
    <cellStyle name="Percent 8" xfId="1080"/>
    <cellStyle name="Percent 8 2" xfId="1081"/>
    <cellStyle name="Percent 8 3" xfId="1751"/>
    <cellStyle name="Percent 9" xfId="1082"/>
    <cellStyle name="Percent 9 2" xfId="1083"/>
    <cellStyle name="Percent Input" xfId="507"/>
    <cellStyle name="Percent0" xfId="508"/>
    <cellStyle name="Percent1" xfId="509"/>
    <cellStyle name="Percent2" xfId="510"/>
    <cellStyle name="PSChar" xfId="60"/>
    <cellStyle name="PSChar 2" xfId="511"/>
    <cellStyle name="PSDate" xfId="61"/>
    <cellStyle name="PSDate 2" xfId="512"/>
    <cellStyle name="PSDec" xfId="113"/>
    <cellStyle name="PSdesc" xfId="114"/>
    <cellStyle name="PSdesc 2" xfId="649"/>
    <cellStyle name="PSdesc 2 2" xfId="804"/>
    <cellStyle name="PSdesc 3" xfId="751"/>
    <cellStyle name="PSHeading" xfId="62"/>
    <cellStyle name="PSHeading 2" xfId="515"/>
    <cellStyle name="PSInt" xfId="115"/>
    <cellStyle name="PSSpacer" xfId="116"/>
    <cellStyle name="PStest" xfId="117"/>
    <cellStyle name="PStest 2" xfId="650"/>
    <cellStyle name="PStest 2 2" xfId="805"/>
    <cellStyle name="PStest 3" xfId="752"/>
    <cellStyle name="R00A" xfId="118"/>
    <cellStyle name="R00A 2" xfId="1084"/>
    <cellStyle name="R00B" xfId="119"/>
    <cellStyle name="R00L" xfId="120"/>
    <cellStyle name="R00L 2" xfId="1085"/>
    <cellStyle name="R01A" xfId="121"/>
    <cellStyle name="R01A 2" xfId="1086"/>
    <cellStyle name="R01B" xfId="122"/>
    <cellStyle name="R01H" xfId="123"/>
    <cellStyle name="R01L" xfId="124"/>
    <cellStyle name="R02A" xfId="125"/>
    <cellStyle name="R02A 2" xfId="1087"/>
    <cellStyle name="R02B" xfId="126"/>
    <cellStyle name="R02B 2" xfId="651"/>
    <cellStyle name="R02B 2 2" xfId="806"/>
    <cellStyle name="R02B 3" xfId="753"/>
    <cellStyle name="R02H" xfId="127"/>
    <cellStyle name="R02L" xfId="128"/>
    <cellStyle name="R03A" xfId="129"/>
    <cellStyle name="R03A 2" xfId="1088"/>
    <cellStyle name="R03A 3" xfId="1752"/>
    <cellStyle name="R03B" xfId="130"/>
    <cellStyle name="R03B 2" xfId="652"/>
    <cellStyle name="R03B 2 2" xfId="807"/>
    <cellStyle name="R03B 3" xfId="754"/>
    <cellStyle name="R03H" xfId="131"/>
    <cellStyle name="R03L" xfId="132"/>
    <cellStyle name="R04A" xfId="133"/>
    <cellStyle name="R04A 2" xfId="1089"/>
    <cellStyle name="R04A 3" xfId="1753"/>
    <cellStyle name="R04B" xfId="134"/>
    <cellStyle name="R04B 2" xfId="653"/>
    <cellStyle name="R04B 2 2" xfId="808"/>
    <cellStyle name="R04B 3" xfId="755"/>
    <cellStyle name="R04H" xfId="135"/>
    <cellStyle name="R04L" xfId="136"/>
    <cellStyle name="R05A" xfId="137"/>
    <cellStyle name="R05A 2" xfId="1090"/>
    <cellStyle name="R05A 3" xfId="1754"/>
    <cellStyle name="R05B" xfId="138"/>
    <cellStyle name="R05B 2" xfId="654"/>
    <cellStyle name="R05B 2 2" xfId="809"/>
    <cellStyle name="R05B 3" xfId="757"/>
    <cellStyle name="R05H" xfId="139"/>
    <cellStyle name="R05H 2" xfId="1091"/>
    <cellStyle name="R05L" xfId="140"/>
    <cellStyle name="R05L 2" xfId="1092"/>
    <cellStyle name="R06A" xfId="141"/>
    <cellStyle name="R06B" xfId="142"/>
    <cellStyle name="R06B 2" xfId="655"/>
    <cellStyle name="R06B 2 2" xfId="810"/>
    <cellStyle name="R06B 3" xfId="758"/>
    <cellStyle name="R06H" xfId="143"/>
    <cellStyle name="R06L" xfId="144"/>
    <cellStyle name="R07A" xfId="145"/>
    <cellStyle name="R07B" xfId="146"/>
    <cellStyle name="R07B 2" xfId="656"/>
    <cellStyle name="R07B 2 2" xfId="811"/>
    <cellStyle name="R07B 3" xfId="759"/>
    <cellStyle name="R07H" xfId="147"/>
    <cellStyle name="R07L" xfId="148"/>
    <cellStyle name="RangeBelow" xfId="63"/>
    <cellStyle name="rborder" xfId="520"/>
    <cellStyle name="red" xfId="521"/>
    <cellStyle name="RowHeading" xfId="3034"/>
    <cellStyle name="s_HardInc " xfId="522"/>
    <cellStyle name="s_HardInc _ITC Great Plains Formula 1-12-09a" xfId="523"/>
    <cellStyle name="scenario" xfId="524"/>
    <cellStyle name="Sheetmult" xfId="525"/>
    <cellStyle name="Shtmultx" xfId="526"/>
    <cellStyle name="Style 1" xfId="527"/>
    <cellStyle name="Style 1 10" xfId="3035"/>
    <cellStyle name="Style 1 11" xfId="3036"/>
    <cellStyle name="Style 1 12" xfId="3037"/>
    <cellStyle name="Style 1 13" xfId="3038"/>
    <cellStyle name="Style 1 14" xfId="3039"/>
    <cellStyle name="Style 1 15" xfId="3040"/>
    <cellStyle name="Style 1 16" xfId="3041"/>
    <cellStyle name="Style 1 17" xfId="3042"/>
    <cellStyle name="Style 1 18" xfId="3043"/>
    <cellStyle name="Style 1 2" xfId="1755"/>
    <cellStyle name="Style 1 2 10" xfId="3044"/>
    <cellStyle name="Style 1 2 11" xfId="3045"/>
    <cellStyle name="Style 1 2 2" xfId="3046"/>
    <cellStyle name="Style 1 2 3" xfId="3047"/>
    <cellStyle name="Style 1 2 4" xfId="3048"/>
    <cellStyle name="Style 1 2 5" xfId="3049"/>
    <cellStyle name="Style 1 2 6" xfId="3050"/>
    <cellStyle name="Style 1 2 7" xfId="3051"/>
    <cellStyle name="Style 1 2 8" xfId="3052"/>
    <cellStyle name="Style 1 2 9" xfId="3053"/>
    <cellStyle name="Style 1 2_2012 Cost Projections - Clifty" xfId="3054"/>
    <cellStyle name="Style 1 3" xfId="3055"/>
    <cellStyle name="Style 1 3 10" xfId="3056"/>
    <cellStyle name="Style 1 3 11" xfId="3057"/>
    <cellStyle name="Style 1 3 2" xfId="3058"/>
    <cellStyle name="Style 1 3 3" xfId="3059"/>
    <cellStyle name="Style 1 3 4" xfId="3060"/>
    <cellStyle name="Style 1 3 5" xfId="3061"/>
    <cellStyle name="Style 1 3 6" xfId="3062"/>
    <cellStyle name="Style 1 3 7" xfId="3063"/>
    <cellStyle name="Style 1 3 8" xfId="3064"/>
    <cellStyle name="Style 1 3 9" xfId="3065"/>
    <cellStyle name="Style 1 3_2012 Cost Projections - Clifty" xfId="3066"/>
    <cellStyle name="Style 1 4" xfId="3067"/>
    <cellStyle name="Style 1 4 2" xfId="3068"/>
    <cellStyle name="Style 1 4 3" xfId="3069"/>
    <cellStyle name="Style 1 4_Budget Dispatch 111018 Inv Adj" xfId="3070"/>
    <cellStyle name="Style 1 5" xfId="3071"/>
    <cellStyle name="Style 1 5 10" xfId="3072"/>
    <cellStyle name="Style 1 5 2" xfId="3073"/>
    <cellStyle name="Style 1 5 3" xfId="3074"/>
    <cellStyle name="Style 1 5 4" xfId="3075"/>
    <cellStyle name="Style 1 5 5" xfId="3076"/>
    <cellStyle name="Style 1 5 6" xfId="3077"/>
    <cellStyle name="Style 1 5 7" xfId="3078"/>
    <cellStyle name="Style 1 5 8" xfId="3079"/>
    <cellStyle name="Style 1 5 9" xfId="3080"/>
    <cellStyle name="Style 1 5_Budget Dispatch 111018 Inv Adj" xfId="3081"/>
    <cellStyle name="Style 1 6" xfId="3082"/>
    <cellStyle name="Style 1 6 10" xfId="3083"/>
    <cellStyle name="Style 1 6 2" xfId="3084"/>
    <cellStyle name="Style 1 6 3" xfId="3085"/>
    <cellStyle name="Style 1 6 4" xfId="3086"/>
    <cellStyle name="Style 1 6 5" xfId="3087"/>
    <cellStyle name="Style 1 6 6" xfId="3088"/>
    <cellStyle name="Style 1 6 7" xfId="3089"/>
    <cellStyle name="Style 1 6 8" xfId="3090"/>
    <cellStyle name="Style 1 6 9" xfId="3091"/>
    <cellStyle name="Style 1 6_Budget Dispatch 111018 Inv Adj" xfId="3092"/>
    <cellStyle name="Style 1 7" xfId="3093"/>
    <cellStyle name="Style 1 7 10" xfId="3094"/>
    <cellStyle name="Style 1 7 2" xfId="3095"/>
    <cellStyle name="Style 1 7 3" xfId="3096"/>
    <cellStyle name="Style 1 7 4" xfId="3097"/>
    <cellStyle name="Style 1 7 5" xfId="3098"/>
    <cellStyle name="Style 1 7 6" xfId="3099"/>
    <cellStyle name="Style 1 7 7" xfId="3100"/>
    <cellStyle name="Style 1 7 8" xfId="3101"/>
    <cellStyle name="Style 1 7 9" xfId="3102"/>
    <cellStyle name="Style 1 7_Budget Dispatch 111018 Inv Adj" xfId="3103"/>
    <cellStyle name="Style 1 8" xfId="3104"/>
    <cellStyle name="Style 1 8 2" xfId="3105"/>
    <cellStyle name="Style 1 8 3" xfId="3106"/>
    <cellStyle name="Style 1 8 4" xfId="3107"/>
    <cellStyle name="Style 1 8 5" xfId="3108"/>
    <cellStyle name="Style 1 8 6" xfId="3109"/>
    <cellStyle name="Style 1 8 7" xfId="3110"/>
    <cellStyle name="Style 1 8 8" xfId="3111"/>
    <cellStyle name="Style 1 8 9" xfId="3112"/>
    <cellStyle name="Style 1 8_Budget Dispatch 111018 Inv Adj" xfId="3113"/>
    <cellStyle name="Style 1 9" xfId="3114"/>
    <cellStyle name="Style 1 9 2" xfId="3115"/>
    <cellStyle name="Style 1 9 3" xfId="3116"/>
    <cellStyle name="Style 1 9 4" xfId="3117"/>
    <cellStyle name="Style 1 9 5" xfId="3118"/>
    <cellStyle name="Style 1 9 6" xfId="3119"/>
    <cellStyle name="Style 1 9 7" xfId="3120"/>
    <cellStyle name="Style 1 9 8" xfId="3121"/>
    <cellStyle name="Style 1 9 9" xfId="3122"/>
    <cellStyle name="Style 1 9_Budget Dispatch 111018 Inv Adj" xfId="3123"/>
    <cellStyle name="Style 1_Gen Cost" xfId="3124"/>
    <cellStyle name="Style 21" xfId="164"/>
    <cellStyle name="Style 21 2" xfId="1756"/>
    <cellStyle name="Style 21 2 2" xfId="3125"/>
    <cellStyle name="Style 22" xfId="165"/>
    <cellStyle name="Style 22 2" xfId="615"/>
    <cellStyle name="Style 22 2 2" xfId="3126"/>
    <cellStyle name="Style 22 3" xfId="1757"/>
    <cellStyle name="Style 23" xfId="166"/>
    <cellStyle name="Style 23 2" xfId="1758"/>
    <cellStyle name="Style 23 2 2" xfId="3127"/>
    <cellStyle name="Style 24" xfId="167"/>
    <cellStyle name="Style 24 2" xfId="616"/>
    <cellStyle name="Style 24 2 2" xfId="3128"/>
    <cellStyle name="Style 24 3" xfId="1759"/>
    <cellStyle name="Style 24_2013 CAPITAL BUDGET FINAL" xfId="1760"/>
    <cellStyle name="Style 25" xfId="168"/>
    <cellStyle name="Style 25 2" xfId="617"/>
    <cellStyle name="Style 25 2 2" xfId="3129"/>
    <cellStyle name="Style 25 3" xfId="676"/>
    <cellStyle name="Style 25 4" xfId="3130"/>
    <cellStyle name="Style 25_2013 CAPITAL BUDGET FINAL" xfId="1761"/>
    <cellStyle name="Style 26" xfId="169"/>
    <cellStyle name="Style 26 2" xfId="1762"/>
    <cellStyle name="Style 26 2 2" xfId="3131"/>
    <cellStyle name="Style 27" xfId="170"/>
    <cellStyle name="Style 27 2" xfId="1763"/>
    <cellStyle name="Style 27 2 2" xfId="3132"/>
    <cellStyle name="Style 28" xfId="171"/>
    <cellStyle name="Style 28 2" xfId="1764"/>
    <cellStyle name="Style 28 2 2" xfId="3133"/>
    <cellStyle name="Style 29" xfId="172"/>
    <cellStyle name="Style 29 2" xfId="529"/>
    <cellStyle name="Style 29 2 2" xfId="762"/>
    <cellStyle name="Style 29 3" xfId="618"/>
    <cellStyle name="Style 29 3 2" xfId="1765"/>
    <cellStyle name="Style 29 4" xfId="635"/>
    <cellStyle name="Style 29 5" xfId="671"/>
    <cellStyle name="Style 29 6" xfId="577"/>
    <cellStyle name="Style 30" xfId="173"/>
    <cellStyle name="Style 30 2" xfId="530"/>
    <cellStyle name="Style 30 2 2" xfId="763"/>
    <cellStyle name="Style 30 3" xfId="619"/>
    <cellStyle name="Style 30 3 2" xfId="1766"/>
    <cellStyle name="Style 30 4" xfId="584"/>
    <cellStyle name="Style 30 5" xfId="695"/>
    <cellStyle name="Style 30 6" xfId="572"/>
    <cellStyle name="Style 31" xfId="174"/>
    <cellStyle name="Style 31 2" xfId="1767"/>
    <cellStyle name="Style 31 2 2" xfId="3134"/>
    <cellStyle name="Style 32" xfId="175"/>
    <cellStyle name="Style 32 2" xfId="1093"/>
    <cellStyle name="Style 32 2 2" xfId="3135"/>
    <cellStyle name="Style 32_2013 CAPITAL BUDGET FINAL" xfId="1768"/>
    <cellStyle name="Style 33" xfId="176"/>
    <cellStyle name="Style 33 2" xfId="531"/>
    <cellStyle name="Style 33 2 2" xfId="764"/>
    <cellStyle name="Style 33 3" xfId="620"/>
    <cellStyle name="Style 33 3 2" xfId="1769"/>
    <cellStyle name="Style 33 4" xfId="583"/>
    <cellStyle name="Style 33 5" xfId="670"/>
    <cellStyle name="Style 33 6" xfId="604"/>
    <cellStyle name="Style 34" xfId="177"/>
    <cellStyle name="Style 34 2" xfId="532"/>
    <cellStyle name="Style 34 2 2" xfId="765"/>
    <cellStyle name="Style 34 3" xfId="621"/>
    <cellStyle name="Style 34 3 2" xfId="1770"/>
    <cellStyle name="Style 34 4" xfId="582"/>
    <cellStyle name="Style 34 5" xfId="669"/>
    <cellStyle name="Style 34 6" xfId="734"/>
    <cellStyle name="Style 35" xfId="178"/>
    <cellStyle name="Style 35 2" xfId="533"/>
    <cellStyle name="Style 35 2 2" xfId="766"/>
    <cellStyle name="Style 35 3" xfId="622"/>
    <cellStyle name="Style 35 3 2" xfId="1771"/>
    <cellStyle name="Style 35 4" xfId="581"/>
    <cellStyle name="Style 35 5" xfId="668"/>
    <cellStyle name="Style 35 6" xfId="570"/>
    <cellStyle name="Style 36" xfId="179"/>
    <cellStyle name="Style 36 2" xfId="534"/>
    <cellStyle name="Style 36 2 2" xfId="767"/>
    <cellStyle name="Style 36 3" xfId="623"/>
    <cellStyle name="Style 36 3 2" xfId="1772"/>
    <cellStyle name="Style 36 4" xfId="580"/>
    <cellStyle name="Style 36 5" xfId="693"/>
    <cellStyle name="Style 36 6" xfId="678"/>
    <cellStyle name="Style 39" xfId="180"/>
    <cellStyle name="Style 39 2" xfId="535"/>
    <cellStyle name="Style 39 2 2" xfId="768"/>
    <cellStyle name="Style 39 3" xfId="624"/>
    <cellStyle name="Style 39 3 2" xfId="1773"/>
    <cellStyle name="Style 39 4" xfId="579"/>
    <cellStyle name="Style 39 5" xfId="667"/>
    <cellStyle name="Style 39 6" xfId="726"/>
    <cellStyle name="STYLE1" xfId="536"/>
    <cellStyle name="STYLE1 2" xfId="1094"/>
    <cellStyle name="STYLE1 3" xfId="1774"/>
    <cellStyle name="STYLE2" xfId="537"/>
    <cellStyle name="STYLE3" xfId="1775"/>
    <cellStyle name="SubHeading" xfId="3136"/>
    <cellStyle name="SubRoutine" xfId="64"/>
    <cellStyle name="SubsidTitle" xfId="3137"/>
    <cellStyle name="SubsidTitle 2" xfId="3138"/>
    <cellStyle name="SubsidTitle 3" xfId="3139"/>
    <cellStyle name="t" xfId="181"/>
    <cellStyle name="t 2" xfId="538"/>
    <cellStyle name="t 2 2" xfId="769"/>
    <cellStyle name="t 3" xfId="625"/>
    <cellStyle name="t 3 2" xfId="1776"/>
    <cellStyle name="t 4" xfId="578"/>
    <cellStyle name="t 5" xfId="666"/>
    <cellStyle name="t 6" xfId="730"/>
    <cellStyle name="t_2013 CAPITAL BUDGET FINAL" xfId="1777"/>
    <cellStyle name="t_512,502 Ash Disposal" xfId="539"/>
    <cellStyle name="t_512,502 Ash Disposal 2" xfId="657"/>
    <cellStyle name="t_512,502 Ash Disposal 2 2" xfId="812"/>
    <cellStyle name="t_512,502 Ash Disposal 3" xfId="770"/>
    <cellStyle name="t_CWIP 2012" xfId="1778"/>
    <cellStyle name="t_CWIP 2012_1" xfId="1779"/>
    <cellStyle name="t_CWIP 2012_1_2013 CAPITAL BUDGET FINAL" xfId="1780"/>
    <cellStyle name="t_FINAL - Power Supply - Test Year to 10-11 Forecast~" xfId="540"/>
    <cellStyle name="t_FINAL - Power Supply - Test Year to 10-11 Forecast~ 2" xfId="658"/>
    <cellStyle name="t_FINAL - Power Supply - Test Year to 10-11 Forecast~ 2 2" xfId="813"/>
    <cellStyle name="t_FINAL - Power Supply - Test Year to 10-11 Forecast~ 3" xfId="771"/>
    <cellStyle name="t_Power Supply Test Case Year Detail Tie to Testimony" xfId="541"/>
    <cellStyle name="t_Preliminary Revenue Increase by Class at 66 4 million 10-31-09" xfId="182"/>
    <cellStyle name="t_Preliminary Revenue Increase by Class at 66 4 million 10-31-09 2" xfId="1095"/>
    <cellStyle name="t_Revised Format" xfId="542"/>
    <cellStyle name="t_Revised Format 2" xfId="659"/>
    <cellStyle name="t_Revised Format 2 2" xfId="814"/>
    <cellStyle name="t_Revised Format 3" xfId="773"/>
    <cellStyle name="t_Test Year to 10 budget " xfId="543"/>
    <cellStyle name="t_Test Year to 10 budget  2" xfId="660"/>
    <cellStyle name="t_Test Year to 10 budget  2 2" xfId="815"/>
    <cellStyle name="t_Test Year to 10 budget  3" xfId="774"/>
    <cellStyle name="t_VEDS Electric Variable Production Costs - 0112" xfId="544"/>
    <cellStyle name="t_VPC Budget 072811" xfId="545"/>
    <cellStyle name="t_VPC Budget 072811 2" xfId="661"/>
    <cellStyle name="t_VPC Budget 072811 2 2" xfId="816"/>
    <cellStyle name="t_VPC Budget 072811 3" xfId="776"/>
    <cellStyle name="Table Data" xfId="3140"/>
    <cellStyle name="Table Footer" xfId="3141"/>
    <cellStyle name="Table Header" xfId="3142"/>
    <cellStyle name="Table Headings Bold" xfId="3143"/>
    <cellStyle name="TableHeading" xfId="546"/>
    <cellStyle name="tb" xfId="547"/>
    <cellStyle name="þ(Î'_x000c_ïþ÷_x000c_âþÖ_x0006__x0002_Þ”_x0013__x0007__x0001__x0001_" xfId="65"/>
    <cellStyle name="Tickmark" xfId="548"/>
    <cellStyle name="Title" xfId="66" builtinId="15" customBuiltin="1"/>
    <cellStyle name="Title 2" xfId="550"/>
    <cellStyle name="Title 2 2" xfId="1781"/>
    <cellStyle name="Title 2 3" xfId="1782"/>
    <cellStyle name="Title 3" xfId="549"/>
    <cellStyle name="Title 3 2" xfId="1783"/>
    <cellStyle name="Title 4" xfId="1784"/>
    <cellStyle name="Title1" xfId="551"/>
    <cellStyle name="top" xfId="552"/>
    <cellStyle name="top 2" xfId="1096"/>
    <cellStyle name="Total" xfId="67" builtinId="25" customBuiltin="1"/>
    <cellStyle name="Total 2" xfId="554"/>
    <cellStyle name="Total 2 2" xfId="1097"/>
    <cellStyle name="Total 2 3" xfId="1785"/>
    <cellStyle name="Total 2 4" xfId="1786"/>
    <cellStyle name="Total 3" xfId="553"/>
    <cellStyle name="Total 3 2" xfId="1787"/>
    <cellStyle name="Total 3 3" xfId="1788"/>
    <cellStyle name="Total 3 4" xfId="1789"/>
    <cellStyle name="Total 4" xfId="1098"/>
    <cellStyle name="Totals" xfId="3144"/>
    <cellStyle name="Totals [0]" xfId="3145"/>
    <cellStyle name="Totals [2]" xfId="3146"/>
    <cellStyle name="Unprot" xfId="68"/>
    <cellStyle name="Unprot$" xfId="69"/>
    <cellStyle name="Unprotect" xfId="70"/>
    <cellStyle name="w" xfId="555"/>
    <cellStyle name="Warning Text" xfId="71" builtinId="11" customBuiltin="1"/>
    <cellStyle name="Warning Text 2" xfId="557"/>
    <cellStyle name="Warning Text 2 2" xfId="1099"/>
    <cellStyle name="Warning Text 2 3" xfId="3147"/>
    <cellStyle name="Warning Text 2 4" xfId="3148"/>
    <cellStyle name="Warning Text 2 5" xfId="3149"/>
    <cellStyle name="Warning Text 2 6" xfId="3150"/>
    <cellStyle name="Warning Text 2 7" xfId="3151"/>
    <cellStyle name="Warning Text 2 8" xfId="3152"/>
    <cellStyle name="Warning Text 2 9" xfId="3153"/>
    <cellStyle name="Warning Text 3" xfId="556"/>
    <cellStyle name="Warning Text 3 2" xfId="3154"/>
    <cellStyle name="Warning Text 3 3" xfId="3155"/>
    <cellStyle name="Warning Text 3 4" xfId="3156"/>
    <cellStyle name="Warning Text 3 5" xfId="3157"/>
    <cellStyle name="Warning Text 3 6" xfId="3158"/>
    <cellStyle name="Warning Text 3 7" xfId="3159"/>
    <cellStyle name="Warning Text 3 8" xfId="3160"/>
    <cellStyle name="Warning Text 3 9" xfId="3161"/>
    <cellStyle name="Warning Text 4" xfId="3162"/>
    <cellStyle name="Warning Text 5" xfId="3163"/>
    <cellStyle name="XComma" xfId="558"/>
    <cellStyle name="XComma 0.0" xfId="559"/>
    <cellStyle name="XComma 0.00" xfId="560"/>
    <cellStyle name="XComma 0.000" xfId="561"/>
    <cellStyle name="XCurrency" xfId="562"/>
    <cellStyle name="XCurrency 0.0" xfId="563"/>
    <cellStyle name="XCurrency 0.00" xfId="564"/>
    <cellStyle name="XCurrency 0.000" xfId="565"/>
    <cellStyle name="Year" xfId="3164"/>
    <cellStyle name="YEAR HEADER" xfId="3165"/>
    <cellStyle name="YEAR HEADER 2" xfId="3166"/>
    <cellStyle name="YEAR HEADER 3" xfId="3167"/>
    <cellStyle name="yra" xfId="566"/>
    <cellStyle name="yra 2" xfId="662"/>
    <cellStyle name="yrActual" xfId="567"/>
    <cellStyle name="yre" xfId="568"/>
    <cellStyle name="yrExpect" xfId="56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%20Data\Energy%20Report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dispatch_advisor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dispatch_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vansville\SPCCRESULTS\TPPM\FBC3%20calcs%200608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vfil1a\pbanet$\dispatch\pricing_model_v3_SQ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soenergy.org/Shared/Jeff%20Sprague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03"/>
      <sheetName val="FEB 03"/>
      <sheetName val="MARCH 03"/>
      <sheetName val="APRIL 03"/>
      <sheetName val="MAY 03"/>
      <sheetName val="JUNE 03"/>
      <sheetName val="JULY 03"/>
      <sheetName val="AUG 03"/>
      <sheetName val="SEPT 03"/>
      <sheetName val="OCT 03"/>
      <sheetName val="NOV 03"/>
      <sheetName val="DEC 03"/>
      <sheetName val="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Pricing"/>
      <sheetName val="Base Case Optimization"/>
      <sheetName val="Change Case Optimization"/>
      <sheetName val="Steam IC Cost Chart"/>
      <sheetName val="CT IC Cost Chart"/>
      <sheetName val="Unit Cost Tables"/>
    </sheetNames>
    <sheetDataSet>
      <sheetData sheetId="0" refreshError="1">
        <row r="4">
          <cell r="I4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Optimization"/>
      <sheetName val="Chart1"/>
      <sheetName val="Chart2"/>
      <sheetName val="Chart Data"/>
      <sheetName val="FGD"/>
      <sheetName val="O&amp;M"/>
      <sheetName val="ICchar_w_e"/>
      <sheetName val="SysLdchar_w_e"/>
      <sheetName val="SysLd_w_e"/>
      <sheetName val="SysLdchart_wo_e"/>
      <sheetName val="ICchar_wo_e"/>
      <sheetName val="SysLd_no_e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iler diagram"/>
      <sheetName val="Turbine Cycle"/>
      <sheetName val="Unit Performance"/>
      <sheetName val="Steam Turbine"/>
      <sheetName val="N2calcs"/>
      <sheetName val="Condensate"/>
      <sheetName val="Feedwater"/>
      <sheetName val="Condenser"/>
      <sheetName val="Boiler"/>
      <sheetName val="Pulverizers"/>
      <sheetName val="Input Template"/>
      <sheetName val="DCS Input Data"/>
      <sheetName val="Other Input Data"/>
      <sheetName val="Flow Calcs"/>
      <sheetName val="Derived &amp; Overwrite Data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G4" t="str">
            <v>=PHDGetData("192.168.32.16", C4, 'DCS Input Data'!$E$1, 'DCS Input Data'!$E$2, "", "Average", "OVERALL REDUCTION", 0, "Before", UNI_RET_TAG+UNI_RET_DESC+UNI_RET_UNIT+UNI_RET_TIME+UNI_RET_VALUE+UNI_RET_CONF, UNI_NOTHING)</v>
          </cell>
          <cell r="H4" t="str">
            <v>INWG</v>
          </cell>
          <cell r="I4" t="str">
            <v>WEST WALL FURNACE PRESS</v>
          </cell>
          <cell r="J4" t="str">
            <v>Average</v>
          </cell>
          <cell r="K4">
            <v>38906.708333333336</v>
          </cell>
          <cell r="L4">
            <v>-0.99725507570637595</v>
          </cell>
          <cell r="M4">
            <v>100</v>
          </cell>
        </row>
        <row r="5">
          <cell r="G5" t="str">
            <v>=PHDGetData("192.168.32.16", C5, 'DCS Input Data'!$E$1, 'DCS Input Data'!$E$2, "", "Average", "OVERALL REDUCTION", 0, "Before", UNI_RET_TAG+UNI_RET_DESC+UNI_RET_UNIT+UNI_RET_TIME+UNI_RET_VALUE+UNI_RET_CONF, UNI_NOTHING)</v>
          </cell>
          <cell r="H5" t="str">
            <v>INWG</v>
          </cell>
          <cell r="I5" t="str">
            <v>NORTH WALL FURNACE PRESS</v>
          </cell>
          <cell r="J5" t="str">
            <v>Average</v>
          </cell>
          <cell r="K5">
            <v>38906.708333333336</v>
          </cell>
          <cell r="L5">
            <v>-1.02364278766844</v>
          </cell>
          <cell r="M5">
            <v>100</v>
          </cell>
        </row>
        <row r="6">
          <cell r="G6" t="str">
            <v>=PHDGetData("192.168.32.16", C6, 'DCS Input Data'!$E$1, 'DCS Input Data'!$E$2, "", "Average", "OVERALL REDUCTION", 0, "Before", UNI_RET_TAG+UNI_RET_DESC+UNI_RET_UNIT+UNI_RET_TIME+UNI_RET_VALUE+UNI_RET_CONF, UNI_NOTHING)</v>
          </cell>
          <cell r="H6" t="str">
            <v>INWG</v>
          </cell>
          <cell r="I6" t="str">
            <v>EAST WALL FURNACE PRESS</v>
          </cell>
          <cell r="J6" t="str">
            <v>Average</v>
          </cell>
          <cell r="K6">
            <v>38906.708333333336</v>
          </cell>
          <cell r="L6">
            <v>-0.96745171141293318</v>
          </cell>
          <cell r="M6">
            <v>100</v>
          </cell>
        </row>
        <row r="7">
          <cell r="G7" t="str">
            <v>=PHDGetData("192.168.32.16", C7, 'DCS Input Data'!$E$1, 'DCS Input Data'!$E$2, "", "Average", "OVERALL REDUCTION", 0, "Before", UNI_RET_TAG+UNI_RET_DESC+UNI_RET_UNIT+UNI_RET_TIME+UNI_RET_VALUE+UNI_RET_CONF, UNI_NOTHING)</v>
          </cell>
          <cell r="H7" t="str">
            <v>DEGF</v>
          </cell>
          <cell r="I7" t="str">
            <v>OUTSIDE AIR TEMPERATURE</v>
          </cell>
          <cell r="J7" t="str">
            <v>Average</v>
          </cell>
          <cell r="K7">
            <v>38906.708333333336</v>
          </cell>
          <cell r="L7">
            <v>83.403022766113281</v>
          </cell>
          <cell r="M7">
            <v>100</v>
          </cell>
        </row>
        <row r="8">
          <cell r="G8" t="str">
            <v>=PHDGetData("192.168.32.16", C8, 'DCS Input Data'!$E$1, 'DCS Input Data'!$E$2, "", "Average", "OVERALL REDUCTION", 0, "Before", UNI_RET_TAG+UNI_RET_DESC+UNI_RET_UNIT+UNI_RET_TIME+UNI_RET_VALUE+UNI_RET_CONF, UNI_NOTHING)</v>
          </cell>
          <cell r="H8" t="str">
            <v>INHG</v>
          </cell>
          <cell r="I8" t="str">
            <v>BAROMETRIC PRESSURE</v>
          </cell>
          <cell r="J8" t="str">
            <v>Average</v>
          </cell>
          <cell r="K8">
            <v>38906.708333333336</v>
          </cell>
          <cell r="L8">
            <v>29.748920440673828</v>
          </cell>
          <cell r="M8">
            <v>0</v>
          </cell>
        </row>
        <row r="9">
          <cell r="G9" t="str">
            <v>=PHDGetData("192.168.32.16", C9, 'DCS Input Data'!$E$1, 'DCS Input Data'!$E$2, "", "Average", "OVERALL REDUCTION", 0, "Before", UNI_RET_TAG+UNI_RET_DESC+UNI_RET_UNIT+UNI_RET_TIME+UNI_RET_VALUE+UNI_RET_CONF, UNI_NOTHING)</v>
          </cell>
          <cell r="H9" t="str">
            <v>INWG</v>
          </cell>
          <cell r="I9" t="str">
            <v>FDF3A DISCHARGE AIR PRES</v>
          </cell>
          <cell r="J9" t="str">
            <v>Average</v>
          </cell>
          <cell r="K9">
            <v>38906.708333333336</v>
          </cell>
          <cell r="L9">
            <v>14.806483777364095</v>
          </cell>
          <cell r="M9">
            <v>100</v>
          </cell>
        </row>
        <row r="10">
          <cell r="G10" t="str">
            <v>=PHDGetData("192.168.32.16", C10, 'DCS Input Data'!$E$1, 'DCS Input Data'!$E$2, "", "Average", "OVERALL REDUCTION", 0, "Before", UNI_RET_TAG+UNI_RET_DESC+UNI_RET_UNIT+UNI_RET_TIME+UNI_RET_VALUE+UNI_RET_CONF, UNI_NOTHING)</v>
          </cell>
          <cell r="H10" t="str">
            <v>INWG</v>
          </cell>
          <cell r="I10" t="str">
            <v>FDF3B DISCHARGE AIR PRES</v>
          </cell>
          <cell r="J10" t="str">
            <v>Average</v>
          </cell>
          <cell r="K10">
            <v>38906.708333333336</v>
          </cell>
          <cell r="L10">
            <v>16.163140646616618</v>
          </cell>
          <cell r="M10">
            <v>100</v>
          </cell>
        </row>
        <row r="11">
          <cell r="G11" t="str">
            <v>=PHDGetData("192.168.32.16", C11, 'DCS Input Data'!$E$1, 'DCS Input Data'!$E$2, "", "Average", "OVERALL REDUCTION", 0, "Before", UNI_RET_TAG+UNI_RET_DESC+UNI_RET_UNIT+UNI_RET_TIME+UNI_RET_VALUE+UNI_RET_CONF, UNI_NOTHING)</v>
          </cell>
          <cell r="H11" t="str">
            <v>DEGF</v>
          </cell>
          <cell r="I11" t="str">
            <v>AIRHTR 3A IN AIR TEMP</v>
          </cell>
          <cell r="J11" t="str">
            <v>Average</v>
          </cell>
          <cell r="K11">
            <v>38906.708333333336</v>
          </cell>
          <cell r="L11">
            <v>153.42111358642578</v>
          </cell>
          <cell r="M11">
            <v>100</v>
          </cell>
        </row>
        <row r="12">
          <cell r="G12" t="str">
            <v>=PHDGetData("192.168.32.16", C12, 'DCS Input Data'!$E$1, 'DCS Input Data'!$E$2, "", "Average", "OVERALL REDUCTION", 0, "Before", UNI_RET_TAG+UNI_RET_DESC+UNI_RET_UNIT+UNI_RET_TIME+UNI_RET_VALUE+UNI_RET_CONF, UNI_NOTHING)</v>
          </cell>
          <cell r="H12" t="str">
            <v>DEGF</v>
          </cell>
          <cell r="I12" t="str">
            <v>AIRHTR 3B IN AIR TEMP</v>
          </cell>
          <cell r="J12" t="str">
            <v>Average</v>
          </cell>
          <cell r="K12">
            <v>38906.708333333336</v>
          </cell>
          <cell r="L12">
            <v>135.09381052652995</v>
          </cell>
          <cell r="M12">
            <v>100</v>
          </cell>
        </row>
        <row r="13">
          <cell r="G13" t="str">
            <v>=PHDGetData("192.168.32.16", C13, 'DCS Input Data'!$E$1, 'DCS Input Data'!$E$2, "", "Average", "OVERALL REDUCTION", 0, "Before", UNI_RET_TAG+UNI_RET_DESC+UNI_RET_UNIT+UNI_RET_TIME+UNI_RET_VALUE+UNI_RET_CONF, UNI_NOTHING)</v>
          </cell>
          <cell r="H13" t="str">
            <v>INWG</v>
          </cell>
          <cell r="I13" t="str">
            <v>AIR PRHTR 3A INL AIR PRS</v>
          </cell>
          <cell r="J13" t="str">
            <v>Average</v>
          </cell>
          <cell r="K13">
            <v>38906.708333333336</v>
          </cell>
          <cell r="L13">
            <v>12.675439929962158</v>
          </cell>
          <cell r="M13">
            <v>100</v>
          </cell>
        </row>
        <row r="14">
          <cell r="G14" t="str">
            <v>=PHDGetData("192.168.32.16", C14, 'DCS Input Data'!$E$1, 'DCS Input Data'!$E$2, "", "Average", "OVERALL REDUCTION", 0, "Before", UNI_RET_TAG+UNI_RET_DESC+UNI_RET_UNIT+UNI_RET_TIME+UNI_RET_VALUE+UNI_RET_CONF, UNI_NOTHING)</v>
          </cell>
          <cell r="H14" t="str">
            <v>INWG</v>
          </cell>
          <cell r="I14" t="str">
            <v>AIR PRHTR 3B INL AIR PRS</v>
          </cell>
          <cell r="J14" t="str">
            <v>Average</v>
          </cell>
          <cell r="K14">
            <v>38906.708333333336</v>
          </cell>
          <cell r="L14">
            <v>11.591273260116576</v>
          </cell>
          <cell r="M14">
            <v>100</v>
          </cell>
        </row>
        <row r="15">
          <cell r="G15" t="str">
            <v>=PHDGetData("192.168.32.16", C15, 'DCS Input Data'!$E$1, 'DCS Input Data'!$E$2, "", "Average", "OVERALL REDUCTION", 0, "Before", UNI_RET_TAG+UNI_RET_DESC+UNI_RET_UNIT+UNI_RET_TIME+UNI_RET_VALUE+UNI_RET_CONF, UNI_NOTHING)</v>
          </cell>
          <cell r="H15" t="str">
            <v>DEGF</v>
          </cell>
          <cell r="I15" t="str">
            <v>WINDBOX AIR TEMPERATURE</v>
          </cell>
          <cell r="J15" t="str">
            <v>Average</v>
          </cell>
          <cell r="K15">
            <v>38906.708333333336</v>
          </cell>
          <cell r="L15">
            <v>553.41475423177087</v>
          </cell>
          <cell r="M15">
            <v>100</v>
          </cell>
        </row>
        <row r="16">
          <cell r="G16" t="str">
            <v>=PHDGetData("192.168.32.16", C16, 'DCS Input Data'!$E$1, 'DCS Input Data'!$E$2, "", "Average", "OVERALL REDUCTION", 0, "Before", UNI_RET_TAG+UNI_RET_DESC+UNI_RET_UNIT+UNI_RET_TIME+UNI_RET_VALUE+UNI_RET_CONF, UNI_NOTHING)</v>
          </cell>
          <cell r="H16" t="str">
            <v>DEGF</v>
          </cell>
          <cell r="I16" t="str">
            <v>WINDBOX AIR TEMPERATURE</v>
          </cell>
          <cell r="J16" t="str">
            <v>Average</v>
          </cell>
          <cell r="K16">
            <v>38906.708333333336</v>
          </cell>
          <cell r="L16">
            <v>553.41475423177087</v>
          </cell>
          <cell r="M16">
            <v>100</v>
          </cell>
        </row>
        <row r="17">
          <cell r="G17" t="str">
            <v>=PHDGetData("192.168.32.16", C17, 'DCS Input Data'!$E$1, 'DCS Input Data'!$E$2, "", "Average", "OVERALL REDUCTION", 0, "Before", UNI_RET_TAG+UNI_RET_DESC+UNI_RET_UNIT+UNI_RET_TIME+UNI_RET_VALUE+UNI_RET_CONF, UNI_NOTHING)</v>
          </cell>
          <cell r="H17" t="str">
            <v>INWG</v>
          </cell>
          <cell r="I17" t="str">
            <v>WINDBOX AIR PRESSURE</v>
          </cell>
          <cell r="J17" t="str">
            <v>Average</v>
          </cell>
          <cell r="K17">
            <v>38906.708333333336</v>
          </cell>
          <cell r="L17">
            <v>4.7926596959431969</v>
          </cell>
          <cell r="M17">
            <v>100</v>
          </cell>
        </row>
        <row r="18">
          <cell r="G18" t="str">
            <v>=PHDGetData("192.168.32.16", C18, 'DCS Input Data'!$E$1, 'DCS Input Data'!$E$2, "", "Average", "OVERALL REDUCTION", 0, "Before", UNI_RET_TAG+UNI_RET_DESC+UNI_RET_UNIT+UNI_RET_TIME+UNI_RET_VALUE+UNI_RET_CONF, UNI_NOTHING)</v>
          </cell>
          <cell r="H18" t="str">
            <v>INWG</v>
          </cell>
          <cell r="I18" t="str">
            <v>WINDBOX AIR PRESSURE</v>
          </cell>
          <cell r="J18" t="str">
            <v>Average</v>
          </cell>
          <cell r="K18">
            <v>38906.708333333336</v>
          </cell>
          <cell r="L18">
            <v>4.7926596959431969</v>
          </cell>
          <cell r="M18">
            <v>100</v>
          </cell>
        </row>
        <row r="19">
          <cell r="G19" t="str">
            <v>=PHDGetData("192.168.32.16", C19, 'DCS Input Data'!$E$1, 'DCS Input Data'!$E$2, "", "Average", "OVERALL REDUCTION", 0, "Before", UNI_RET_TAG+UNI_RET_DESC+UNI_RET_UNIT+UNI_RET_TIME+UNI_RET_VALUE+UNI_RET_CONF, UNI_NOTHING)</v>
          </cell>
          <cell r="H19" t="str">
            <v>INWG</v>
          </cell>
          <cell r="I19" t="str">
            <v>REHEATER OUT FLUGAS PRES</v>
          </cell>
          <cell r="J19" t="str">
            <v>Average</v>
          </cell>
          <cell r="K19">
            <v>38906.708333333336</v>
          </cell>
          <cell r="L19">
            <v>-2.6296175161997479</v>
          </cell>
          <cell r="M19">
            <v>100</v>
          </cell>
        </row>
        <row r="20">
          <cell r="G20" t="str">
            <v>=PHDGetData("192.168.32.16", C20, 'DCS Input Data'!$E$1, 'DCS Input Data'!$E$2, "", "Average", "OVERALL REDUCTION", 0, "Before", UNI_RET_TAG+UNI_RET_DESC+UNI_RET_UNIT+UNI_RET_TIME+UNI_RET_VALUE+UNI_RET_CONF, UNI_NOTHING)</v>
          </cell>
          <cell r="H20" t="str">
            <v>INWG</v>
          </cell>
          <cell r="I20" t="str">
            <v>PSH OUTLET FLUGAS PRESS</v>
          </cell>
          <cell r="J20" t="str">
            <v>Average</v>
          </cell>
          <cell r="K20">
            <v>38906.708333333336</v>
          </cell>
          <cell r="L20">
            <v>-5.0025520801544188</v>
          </cell>
          <cell r="M20">
            <v>100</v>
          </cell>
        </row>
        <row r="21">
          <cell r="G21" t="str">
            <v>=PHDGetData("192.168.32.16", C21, 'DCS Input Data'!$E$1, 'DCS Input Data'!$E$2, "", "Average", "OVERALL REDUCTION", 0, "Before", UNI_RET_TAG+UNI_RET_DESC+UNI_RET_UNIT+UNI_RET_TIME+UNI_RET_VALUE+UNI_RET_CONF, UNI_NOTHING)</v>
          </cell>
          <cell r="H21" t="str">
            <v>DEGF</v>
          </cell>
          <cell r="I21" t="str">
            <v>GAS TEMP TO HEATER 3A</v>
          </cell>
          <cell r="J21" t="str">
            <v>Average</v>
          </cell>
          <cell r="K21">
            <v>38906.708333333336</v>
          </cell>
          <cell r="L21">
            <v>493.22729226006402</v>
          </cell>
          <cell r="M21">
            <v>100</v>
          </cell>
        </row>
        <row r="22">
          <cell r="G22" t="str">
            <v>=PHDGetData("192.168.32.16", C22, 'DCS Input Data'!$E$1, 'DCS Input Data'!$E$2, "", "Average", "OVERALL REDUCTION", 0, "Before", UNI_RET_TAG+UNI_RET_DESC+UNI_RET_UNIT+UNI_RET_TIME+UNI_RET_VALUE+UNI_RET_CONF, UNI_NOTHING)</v>
          </cell>
          <cell r="H22" t="str">
            <v>DEGF</v>
          </cell>
          <cell r="I22" t="str">
            <v>GAS TEMP TO HEATER 3A</v>
          </cell>
          <cell r="J22" t="str">
            <v>Average</v>
          </cell>
          <cell r="K22">
            <v>38906.708333333336</v>
          </cell>
          <cell r="L22">
            <v>634.86115188598637</v>
          </cell>
          <cell r="M22">
            <v>100</v>
          </cell>
        </row>
        <row r="23">
          <cell r="G23" t="str">
            <v>=PHDGetData("192.168.32.16", C23, 'DCS Input Data'!$E$1, 'DCS Input Data'!$E$2, "", "Average", "OVERALL REDUCTION", 0, "Before", UNI_RET_TAG+UNI_RET_DESC+UNI_RET_UNIT+UNI_RET_TIME+UNI_RET_VALUE+UNI_RET_CONF, UNI_NOTHING)</v>
          </cell>
          <cell r="H23" t="str">
            <v>DEGF</v>
          </cell>
          <cell r="I23" t="str">
            <v>GAS TEMP TO HEATER 3A</v>
          </cell>
          <cell r="J23" t="str">
            <v>Average</v>
          </cell>
          <cell r="K23">
            <v>38906.708333333336</v>
          </cell>
          <cell r="L23">
            <v>631.56646728515625</v>
          </cell>
          <cell r="M23">
            <v>0</v>
          </cell>
        </row>
        <row r="24">
          <cell r="G24" t="str">
            <v>=PHDGetData("192.168.32.16", C24, 'DCS Input Data'!$E$1, 'DCS Input Data'!$E$2, "", "Average", "OVERALL REDUCTION", 0, "Before", UNI_RET_TAG+UNI_RET_DESC+UNI_RET_UNIT+UNI_RET_TIME+UNI_RET_VALUE+UNI_RET_CONF, UNI_NOTHING)</v>
          </cell>
          <cell r="H24" t="str">
            <v>DEGF</v>
          </cell>
          <cell r="I24" t="str">
            <v>GAS TEMP TO HEATER 3B</v>
          </cell>
          <cell r="J24" t="str">
            <v>Average</v>
          </cell>
          <cell r="K24">
            <v>38906.708333333336</v>
          </cell>
          <cell r="L24">
            <v>630.2879638671875</v>
          </cell>
          <cell r="M24">
            <v>0</v>
          </cell>
        </row>
        <row r="25">
          <cell r="G25" t="str">
            <v>=PHDGetData("192.168.32.16", C25, 'DCS Input Data'!$E$1, 'DCS Input Data'!$E$2, "", "Average", "OVERALL REDUCTION", 0, "Before", UNI_RET_TAG+UNI_RET_DESC+UNI_RET_UNIT+UNI_RET_TIME+UNI_RET_VALUE+UNI_RET_CONF, UNI_NOTHING)</v>
          </cell>
          <cell r="H25" t="str">
            <v>DEGF</v>
          </cell>
          <cell r="I25" t="str">
            <v>GAS TEMP TO HEATER 3B</v>
          </cell>
          <cell r="J25" t="str">
            <v>Average</v>
          </cell>
          <cell r="K25">
            <v>38906.708333333336</v>
          </cell>
          <cell r="L25">
            <v>626.08676147460937</v>
          </cell>
          <cell r="M25">
            <v>0</v>
          </cell>
        </row>
        <row r="26">
          <cell r="G26" t="str">
            <v>=PHDGetData("192.168.32.16", C26, 'DCS Input Data'!$E$1, 'DCS Input Data'!$E$2, "", "Average", "OVERALL REDUCTION", 0, "Before", UNI_RET_TAG+UNI_RET_DESC+UNI_RET_UNIT+UNI_RET_TIME+UNI_RET_VALUE+UNI_RET_CONF, UNI_NOTHING)</v>
          </cell>
          <cell r="H26" t="str">
            <v>DEGF</v>
          </cell>
          <cell r="I26" t="str">
            <v>GAS TEMP TO HEATER 3B</v>
          </cell>
          <cell r="J26" t="str">
            <v>Average</v>
          </cell>
          <cell r="K26">
            <v>38906.708333333336</v>
          </cell>
          <cell r="L26">
            <v>630.99860790676541</v>
          </cell>
          <cell r="M26">
            <v>100</v>
          </cell>
        </row>
        <row r="27">
          <cell r="G27" t="str">
            <v>=PHDGetData("192.168.32.16", C27, 'DCS Input Data'!$E$1, 'DCS Input Data'!$E$2, "", "Average", "OVERALL REDUCTION", 0, "Before", UNI_RET_TAG+UNI_RET_DESC+UNI_RET_UNIT+UNI_RET_TIME+UNI_RET_VALUE+UNI_RET_CONF, UNI_NOTHING)</v>
          </cell>
          <cell r="H27" t="str">
            <v>DEGF</v>
          </cell>
          <cell r="I27" t="str">
            <v>GAS TEMP TO HEATER 3B</v>
          </cell>
          <cell r="J27" t="str">
            <v>Average</v>
          </cell>
          <cell r="K27">
            <v>38906.708333333336</v>
          </cell>
          <cell r="L27">
            <v>634.14891815185547</v>
          </cell>
          <cell r="M27">
            <v>100</v>
          </cell>
        </row>
        <row r="28">
          <cell r="G28" t="str">
            <v>=PHDGetData("192.168.32.16", C28, 'DCS Input Data'!$E$1, 'DCS Input Data'!$E$2, "", "Average", "OVERALL REDUCTION", 0, "Before", UNI_RET_TAG+UNI_RET_DESC+UNI_RET_UNIT+UNI_RET_TIME+UNI_RET_VALUE+UNI_RET_CONF, UNI_NOTHING)</v>
          </cell>
          <cell r="H28" t="str">
            <v>DEGF</v>
          </cell>
          <cell r="I28" t="str">
            <v>GAS TEMP TO HEATER 3B</v>
          </cell>
          <cell r="J28" t="str">
            <v>Average</v>
          </cell>
          <cell r="K28">
            <v>38906.708333333336</v>
          </cell>
          <cell r="L28">
            <v>630.61977767944336</v>
          </cell>
          <cell r="M28">
            <v>100</v>
          </cell>
        </row>
        <row r="29">
          <cell r="G29" t="str">
            <v>=PHDGetData("192.168.32.16", C29, 'DCS Input Data'!$E$1, 'DCS Input Data'!$E$2, "", "Average", "OVERALL REDUCTION", 0, "Before", UNI_RET_TAG+UNI_RET_DESC+UNI_RET_UNIT+UNI_RET_TIME+UNI_RET_VALUE+UNI_RET_CONF, UNI_NOTHING)</v>
          </cell>
          <cell r="H29" t="str">
            <v>INWG</v>
          </cell>
          <cell r="I29" t="str">
            <v>AIR PRHT 3B IN FLUGAS PR</v>
          </cell>
          <cell r="J29" t="str">
            <v>Average</v>
          </cell>
          <cell r="K29">
            <v>38906.708333333336</v>
          </cell>
          <cell r="L29">
            <v>17.935299587249755</v>
          </cell>
          <cell r="M29">
            <v>100</v>
          </cell>
        </row>
        <row r="30">
          <cell r="G30" t="str">
            <v>=PHDGetData("192.168.32.16", C30, 'DCS Input Data'!$E$1, 'DCS Input Data'!$E$2, "", "Average", "OVERALL REDUCTION", 0, "Before", UNI_RET_TAG+UNI_RET_DESC+UNI_RET_UNIT+UNI_RET_TIME+UNI_RET_VALUE+UNI_RET_CONF, UNI_NOTHING)</v>
          </cell>
          <cell r="H30" t="str">
            <v>INWG</v>
          </cell>
          <cell r="I30" t="str">
            <v>AIR PRHT 3B IN FLUGAS PR</v>
          </cell>
          <cell r="J30" t="str">
            <v>Average</v>
          </cell>
          <cell r="K30">
            <v>38906.708333333336</v>
          </cell>
          <cell r="L30">
            <v>18.165007527669271</v>
          </cell>
          <cell r="M30">
            <v>100</v>
          </cell>
        </row>
        <row r="31">
          <cell r="G31" t="str">
            <v>=PHDGetData("192.168.32.16", C31, 'DCS Input Data'!$E$1, 'DCS Input Data'!$E$2, "", "Average", "OVERALL REDUCTION", 0, "Before", UNI_RET_TAG+UNI_RET_DESC+UNI_RET_UNIT+UNI_RET_TIME+UNI_RET_VALUE+UNI_RET_CONF, UNI_NOTHING)</v>
          </cell>
          <cell r="H31" t="str">
            <v>DEGF</v>
          </cell>
          <cell r="I31" t="str">
            <v>AIRHTR 3A OT FLUGAS TEMP</v>
          </cell>
          <cell r="J31" t="str">
            <v>Average</v>
          </cell>
          <cell r="K31">
            <v>38906.708333333336</v>
          </cell>
          <cell r="L31">
            <v>306.41910807291669</v>
          </cell>
          <cell r="M31">
            <v>100</v>
          </cell>
        </row>
        <row r="32">
          <cell r="G32" t="str">
            <v>=PHDGetData("192.168.32.16", C32, 'DCS Input Data'!$E$1, 'DCS Input Data'!$E$2, "", "Average", "OVERALL REDUCTION", 0, "Before", UNI_RET_TAG+UNI_RET_DESC+UNI_RET_UNIT+UNI_RET_TIME+UNI_RET_VALUE+UNI_RET_CONF, UNI_NOTHING)</v>
          </cell>
          <cell r="H32" t="str">
            <v>DEGF</v>
          </cell>
          <cell r="I32" t="str">
            <v>AIRHTR 3B OT FLUGAS TEMP</v>
          </cell>
          <cell r="J32" t="str">
            <v>Average</v>
          </cell>
          <cell r="K32">
            <v>38906.708333333336</v>
          </cell>
          <cell r="L32">
            <v>324.7740427652995</v>
          </cell>
          <cell r="M32">
            <v>100</v>
          </cell>
        </row>
        <row r="33">
          <cell r="G33" t="str">
            <v>=PHDGetData("192.168.32.16", C33, 'DCS Input Data'!$E$1, 'DCS Input Data'!$E$2, "", "Average", "OVERALL REDUCTION", 0, "Before", UNI_RET_TAG+UNI_RET_DESC+UNI_RET_UNIT+UNI_RET_TIME+UNI_RET_VALUE+UNI_RET_CONF, UNI_NOTHING)</v>
          </cell>
          <cell r="H33" t="str">
            <v>INWG</v>
          </cell>
          <cell r="I33" t="str">
            <v>AIR PRHT 3A OT FLUGAS PR</v>
          </cell>
          <cell r="J33" t="str">
            <v>Average</v>
          </cell>
          <cell r="K33">
            <v>38906.708333333336</v>
          </cell>
          <cell r="L33">
            <v>26.869386831919353</v>
          </cell>
          <cell r="M33">
            <v>100</v>
          </cell>
        </row>
        <row r="34">
          <cell r="G34" t="str">
            <v>=PHDGetData("192.168.32.16", C34, 'DCS Input Data'!$E$1, 'DCS Input Data'!$E$2, "", "Average", "OVERALL REDUCTION", 0, "Before", UNI_RET_TAG+UNI_RET_DESC+UNI_RET_UNIT+UNI_RET_TIME+UNI_RET_VALUE+UNI_RET_CONF, UNI_NOTHING)</v>
          </cell>
          <cell r="H34" t="str">
            <v>INWG</v>
          </cell>
          <cell r="I34" t="str">
            <v>AIR HTR 3B OUT FLUE GAS</v>
          </cell>
          <cell r="J34" t="str">
            <v>Average</v>
          </cell>
          <cell r="K34">
            <v>38906.708333333336</v>
          </cell>
          <cell r="L34">
            <v>28.401844120025636</v>
          </cell>
          <cell r="M34">
            <v>100</v>
          </cell>
        </row>
        <row r="35">
          <cell r="G35" t="str">
            <v>=PHDGetData("192.168.32.16", C35, 'DCS Input Data'!$E$1, 'DCS Input Data'!$E$2, "", "Average", "OVERALL REDUCTION", 0, "Before", UNI_RET_TAG+UNI_RET_DESC+UNI_RET_UNIT+UNI_RET_TIME+UNI_RET_VALUE+UNI_RET_CONF, UNI_NOTHING)</v>
          </cell>
          <cell r="H35" t="str">
            <v>DEGF</v>
          </cell>
          <cell r="I35" t="str">
            <v>COND PUMP 3A SUCT TEMP</v>
          </cell>
          <cell r="J35" t="str">
            <v>Average</v>
          </cell>
          <cell r="K35">
            <v>38906.708333333336</v>
          </cell>
          <cell r="L35">
            <v>122.45210647583008</v>
          </cell>
          <cell r="M35">
            <v>100</v>
          </cell>
        </row>
        <row r="36">
          <cell r="G36" t="str">
            <v>=PHDGetData("192.168.32.16", C36, 'DCS Input Data'!$E$1, 'DCS Input Data'!$E$2, "", "Average", "OVERALL REDUCTION", 0, "Before", UNI_RET_TAG+UNI_RET_DESC+UNI_RET_UNIT+UNI_RET_TIME+UNI_RET_VALUE+UNI_RET_CONF, UNI_NOTHING)</v>
          </cell>
          <cell r="H36" t="str">
            <v>DEGF</v>
          </cell>
          <cell r="I36" t="str">
            <v>COND PUMP 3B SUCT TEMP</v>
          </cell>
          <cell r="J36" t="str">
            <v>Average</v>
          </cell>
          <cell r="K36">
            <v>38906.708333333336</v>
          </cell>
          <cell r="L36">
            <v>122.33963012695312</v>
          </cell>
          <cell r="M36">
            <v>100</v>
          </cell>
        </row>
        <row r="37">
          <cell r="G37" t="str">
            <v>=PHDGetData("192.168.32.16", C37, 'DCS Input Data'!$E$1, 'DCS Input Data'!$E$2, "", "Average", "OVERALL REDUCTION", 0, "Before", UNI_RET_TAG+UNI_RET_DESC+UNI_RET_UNIT+UNI_RET_TIME+UNI_RET_VALUE+UNI_RET_CONF, UNI_NOTHING)</v>
          </cell>
          <cell r="H37" t="str">
            <v>PSIG</v>
          </cell>
          <cell r="I37" t="str">
            <v>CONDENSATE HEADER PRESS</v>
          </cell>
          <cell r="J37" t="str">
            <v>Average</v>
          </cell>
          <cell r="K37">
            <v>38906.708333333336</v>
          </cell>
          <cell r="L37">
            <v>355.62936808268228</v>
          </cell>
          <cell r="M37">
            <v>100</v>
          </cell>
        </row>
        <row r="38">
          <cell r="G38" t="str">
            <v>=PHDGetData("192.168.32.16", C38, 'DCS Input Data'!$E$1, 'DCS Input Data'!$E$2, "", "Average", "OVERALL REDUCTION", 0, "Before", UNI_RET_TAG+UNI_RET_DESC+UNI_RET_UNIT+UNI_RET_TIME+UNI_RET_VALUE+UNI_RET_CONF, UNI_NOTHING)</v>
          </cell>
          <cell r="H38" t="str">
            <v>DEGF</v>
          </cell>
          <cell r="I38" t="str">
            <v>FWHTR 36 COND IN TEMP</v>
          </cell>
          <cell r="J38" t="str">
            <v>Average</v>
          </cell>
          <cell r="K38">
            <v>38906.708333333336</v>
          </cell>
          <cell r="L38">
            <v>124.36077880859375</v>
          </cell>
          <cell r="M38">
            <v>100</v>
          </cell>
        </row>
        <row r="39">
          <cell r="G39" t="str">
            <v>=PHDGetData("192.168.32.16", C39, 'DCS Input Data'!$E$1, 'DCS Input Data'!$E$2, "", "Average", "OVERALL REDUCTION", 0, "Before", UNI_RET_TAG+UNI_RET_DESC+UNI_RET_UNIT+UNI_RET_TIME+UNI_RET_VALUE+UNI_RET_CONF, UNI_NOTHING)</v>
          </cell>
          <cell r="H39" t="str">
            <v>DEGF</v>
          </cell>
          <cell r="I39" t="str">
            <v>FWHTR 35 COND IN TEMP</v>
          </cell>
          <cell r="J39" t="str">
            <v>Average</v>
          </cell>
          <cell r="K39">
            <v>38906.708333333336</v>
          </cell>
          <cell r="L39">
            <v>177.51473185221354</v>
          </cell>
          <cell r="M39">
            <v>100</v>
          </cell>
        </row>
        <row r="40">
          <cell r="G40" t="str">
            <v>=PHDGetData("192.168.32.16", C40, 'DCS Input Data'!$E$1, 'DCS Input Data'!$E$2, "", "Average", "OVERALL REDUCTION", 0, "Before", UNI_RET_TAG+UNI_RET_DESC+UNI_RET_UNIT+UNI_RET_TIME+UNI_RET_VALUE+UNI_RET_CONF, UNI_NOTHING)</v>
          </cell>
          <cell r="H40" t="str">
            <v>DEGF</v>
          </cell>
          <cell r="I40" t="str">
            <v>FWHTR 34 COND IN TEMP</v>
          </cell>
          <cell r="J40" t="str">
            <v>Average</v>
          </cell>
          <cell r="K40">
            <v>38906.708333333336</v>
          </cell>
          <cell r="L40">
            <v>242.40965627034504</v>
          </cell>
          <cell r="M40">
            <v>100</v>
          </cell>
        </row>
        <row r="41">
          <cell r="G41" t="str">
            <v>=PHDGetData("192.168.32.16", C41, 'DCS Input Data'!$E$1, 'DCS Input Data'!$E$2, "", "Average", "OVERALL REDUCTION", 0, "Before", UNI_RET_TAG+UNI_RET_DESC+UNI_RET_UNIT+UNI_RET_TIME+UNI_RET_VALUE+UNI_RET_CONF, UNI_NOTHING)</v>
          </cell>
          <cell r="H41" t="str">
            <v>DEGF</v>
          </cell>
          <cell r="I41" t="str">
            <v>DEAREATOR COND IN TEMP</v>
          </cell>
          <cell r="J41" t="str">
            <v>Average</v>
          </cell>
          <cell r="K41">
            <v>38906.708333333336</v>
          </cell>
          <cell r="L41">
            <v>299.61233673095705</v>
          </cell>
          <cell r="M41">
            <v>100</v>
          </cell>
        </row>
        <row r="42">
          <cell r="G42" t="str">
            <v>=PHDGetData("192.168.32.16", C42, 'DCS Input Data'!$E$1, 'DCS Input Data'!$E$2, "", "Average", "OVERALL REDUCTION", 0, "Before", UNI_RET_TAG+UNI_RET_DESC+UNI_RET_UNIT+UNI_RET_TIME+UNI_RET_VALUE+UNI_RET_CONF, UNI_NOTHING)</v>
          </cell>
          <cell r="H42" t="str">
            <v>DEGF</v>
          </cell>
          <cell r="I42" t="str">
            <v>DEA OUTLET WATER TEMP</v>
          </cell>
          <cell r="J42" t="str">
            <v>Average</v>
          </cell>
          <cell r="K42">
            <v>38906.708333333336</v>
          </cell>
          <cell r="L42">
            <v>376.0406463623047</v>
          </cell>
          <cell r="M42">
            <v>100</v>
          </cell>
        </row>
        <row r="43">
          <cell r="G43" t="str">
            <v>=PHDGetData("192.168.32.16", C43, 'DCS Input Data'!$E$1, 'DCS Input Data'!$E$2, "", "Average", "OVERALL REDUCTION", 0, "Before", UNI_RET_TAG+UNI_RET_DESC+UNI_RET_UNIT+UNI_RET_TIME+UNI_RET_VALUE+UNI_RET_CONF, UNI_NOTHING)</v>
          </cell>
          <cell r="H43" t="str">
            <v>KPPH</v>
          </cell>
          <cell r="I43" t="str">
            <v>WATER TO DEAREATOR FLOW</v>
          </cell>
          <cell r="J43" t="str">
            <v>Average</v>
          </cell>
          <cell r="K43">
            <v>38906.708333333336</v>
          </cell>
          <cell r="L43">
            <v>1738.2004007975261</v>
          </cell>
          <cell r="M43">
            <v>100</v>
          </cell>
        </row>
        <row r="45">
          <cell r="G45" t="str">
            <v>=PHDGetData("192.168.32.16", C45, 'DCS Input Data'!$E$1, 'DCS Input Data'!$E$2, "", "Average", "OVERALL REDUCTION", 0, "Before", UNI_RET_TAG+UNI_RET_DESC+UNI_RET_UNIT+UNI_RET_TIME+UNI_RET_VALUE+UNI_RET_CONF, UNI_NOTHING)</v>
          </cell>
          <cell r="H45" t="str">
            <v>DEGF</v>
          </cell>
          <cell r="I45" t="str">
            <v>BFP3 DISCHARGE FW TEMP</v>
          </cell>
          <cell r="J45" t="str">
            <v>Average</v>
          </cell>
          <cell r="K45">
            <v>38906.708333333336</v>
          </cell>
          <cell r="L45">
            <v>383.11655324300131</v>
          </cell>
          <cell r="M45">
            <v>100</v>
          </cell>
        </row>
        <row r="46">
          <cell r="G46" t="str">
            <v>=PHDGetData("192.168.32.16", C46, 'DCS Input Data'!$E$1, 'DCS Input Data'!$E$2, "", "Average", "OVERALL REDUCTION", 0, "Before", UNI_RET_TAG+UNI_RET_DESC+UNI_RET_UNIT+UNI_RET_TIME+UNI_RET_VALUE+UNI_RET_CONF, UNI_NOTHING)</v>
          </cell>
          <cell r="H46" t="str">
            <v>DEGF</v>
          </cell>
          <cell r="I46" t="str">
            <v>FWHTR 32 FEEDWTR IN TEMP</v>
          </cell>
          <cell r="J46" t="str">
            <v>Average</v>
          </cell>
          <cell r="K46">
            <v>38906.708333333336</v>
          </cell>
          <cell r="L46">
            <v>383.65053812662762</v>
          </cell>
          <cell r="M46">
            <v>100</v>
          </cell>
        </row>
        <row r="47">
          <cell r="G47" t="str">
            <v>=PHDGetData("192.168.32.16", C47, 'DCS Input Data'!$E$1, 'DCS Input Data'!$E$2, "", "Average", "OVERALL REDUCTION", 0, "Before", UNI_RET_TAG+UNI_RET_DESC+UNI_RET_UNIT+UNI_RET_TIME+UNI_RET_VALUE+UNI_RET_CONF, UNI_NOTHING)</v>
          </cell>
          <cell r="H47" t="str">
            <v>DEGF</v>
          </cell>
          <cell r="I47" t="str">
            <v>FWHTR 31 FEEDWTR IN TEMP</v>
          </cell>
          <cell r="J47" t="str">
            <v>Average</v>
          </cell>
          <cell r="K47">
            <v>38906.708333333336</v>
          </cell>
          <cell r="L47">
            <v>408.49393717447919</v>
          </cell>
          <cell r="M47">
            <v>100</v>
          </cell>
        </row>
        <row r="48">
          <cell r="G48" t="str">
            <v>=PHDGetData("192.168.32.16", C48, 'DCS Input Data'!$E$1, 'DCS Input Data'!$E$2, "", "Average", "OVERALL REDUCTION", 0, "Before", UNI_RET_TAG+UNI_RET_DESC+UNI_RET_UNIT+UNI_RET_TIME+UNI_RET_VALUE+UNI_RET_CONF, UNI_NOTHING)</v>
          </cell>
          <cell r="H48" t="str">
            <v>DEGF</v>
          </cell>
          <cell r="I48" t="str">
            <v>FWHTR 31 OUTLET FW TEMP</v>
          </cell>
          <cell r="J48" t="str">
            <v>Average</v>
          </cell>
          <cell r="K48">
            <v>38906.708333333336</v>
          </cell>
          <cell r="L48">
            <v>467.27963155110677</v>
          </cell>
          <cell r="M48">
            <v>100</v>
          </cell>
        </row>
        <row r="49">
          <cell r="G49" t="str">
            <v>=PHDGetData("192.168.32.16", C49, 'DCS Input Data'!$E$1, 'DCS Input Data'!$E$2, "", "Average", "OVERALL REDUCTION", 0, "Before", UNI_RET_TAG+UNI_RET_DESC+UNI_RET_UNIT+UNI_RET_TIME+UNI_RET_VALUE+UNI_RET_CONF, UNI_NOTHING)</v>
          </cell>
          <cell r="H49" t="str">
            <v>DEGF</v>
          </cell>
          <cell r="I49" t="str">
            <v>ECON FEEDWATER IN TEMP</v>
          </cell>
          <cell r="J49" t="str">
            <v>Average</v>
          </cell>
          <cell r="K49">
            <v>38906.708333333336</v>
          </cell>
          <cell r="L49">
            <v>460.05247141520181</v>
          </cell>
          <cell r="M49">
            <v>100</v>
          </cell>
        </row>
        <row r="50">
          <cell r="G50" t="str">
            <v>=PHDGetData("192.168.32.16", C50, 'DCS Input Data'!$E$1, 'DCS Input Data'!$E$2, "", "Average", "OVERALL REDUCTION", 0, "Before", UNI_RET_TAG+UNI_RET_DESC+UNI_RET_UNIT+UNI_RET_TIME+UNI_RET_VALUE+UNI_RET_CONF, UNI_NOTHING)</v>
          </cell>
          <cell r="H50" t="str">
            <v>DEGF</v>
          </cell>
          <cell r="I50" t="str">
            <v>ECON FW EAST OUT TEMP</v>
          </cell>
          <cell r="J50" t="str">
            <v>Average</v>
          </cell>
          <cell r="K50">
            <v>38906.708333333336</v>
          </cell>
          <cell r="L50">
            <v>527.09891866048179</v>
          </cell>
          <cell r="M50">
            <v>100</v>
          </cell>
        </row>
        <row r="51">
          <cell r="G51" t="str">
            <v>=PHDGetData("192.168.32.16", C51, 'DCS Input Data'!$E$1, 'DCS Input Data'!$E$2, "", "Average", "OVERALL REDUCTION", 0, "Before", UNI_RET_TAG+UNI_RET_DESC+UNI_RET_UNIT+UNI_RET_TIME+UNI_RET_VALUE+UNI_RET_CONF, UNI_NOTHING)</v>
          </cell>
          <cell r="H51" t="str">
            <v>DEGF</v>
          </cell>
          <cell r="I51" t="str">
            <v>ECON FW WEST OUT TEMP</v>
          </cell>
          <cell r="J51" t="str">
            <v>Average</v>
          </cell>
          <cell r="K51">
            <v>38906.708333333336</v>
          </cell>
          <cell r="L51">
            <v>512.24968109130862</v>
          </cell>
          <cell r="M51">
            <v>100</v>
          </cell>
        </row>
        <row r="52">
          <cell r="G52" t="str">
            <v>=PHDGetData("192.168.32.16", C52, 'DCS Input Data'!$E$1, 'DCS Input Data'!$E$2, "", "Average", "OVERALL REDUCTION", 0, "Before", UNI_RET_TAG+UNI_RET_DESC+UNI_RET_UNIT+UNI_RET_TIME+UNI_RET_VALUE+UNI_RET_CONF, UNI_NOTHING)</v>
          </cell>
          <cell r="H52" t="str">
            <v>PSIG</v>
          </cell>
          <cell r="I52" t="str">
            <v>BFP DISCHARGE PRESSURE</v>
          </cell>
          <cell r="J52" t="str">
            <v>Average</v>
          </cell>
          <cell r="K52">
            <v>38906.708333333336</v>
          </cell>
          <cell r="L52">
            <v>2291.588651529948</v>
          </cell>
          <cell r="M52">
            <v>100</v>
          </cell>
        </row>
        <row r="53">
          <cell r="G53" t="str">
            <v>=PHDGetData("192.168.32.16", C53, 'DCS Input Data'!$E$1, 'DCS Input Data'!$E$2, "", "Average", "OVERALL REDUCTION", 0, "Before", UNI_RET_TAG+UNI_RET_DESC+UNI_RET_UNIT+UNI_RET_TIME+UNI_RET_VALUE+UNI_RET_CONF, UNI_NOTHING)</v>
          </cell>
          <cell r="H53" t="str">
            <v>PSIG</v>
          </cell>
          <cell r="I53" t="str">
            <v>ECON INLET FW PRESSURE</v>
          </cell>
          <cell r="J53" t="str">
            <v>Average</v>
          </cell>
          <cell r="K53">
            <v>38906.708333333336</v>
          </cell>
          <cell r="L53">
            <v>2212.6755696614582</v>
          </cell>
          <cell r="M53">
            <v>100</v>
          </cell>
        </row>
        <row r="54">
          <cell r="G54" t="str">
            <v>=PHDGetData("192.168.32.16", C54, 'DCS Input Data'!$E$1, 'DCS Input Data'!$E$2, "", "Average", "OVERALL REDUCTION", 0, "Before", UNI_RET_TAG+UNI_RET_DESC+UNI_RET_UNIT+UNI_RET_TIME+UNI_RET_VALUE+UNI_RET_CONF, UNI_NOTHING)</v>
          </cell>
          <cell r="H54" t="str">
            <v>KPPH</v>
          </cell>
          <cell r="I54" t="str">
            <v>FEEDWATER FLOW XMTR B</v>
          </cell>
          <cell r="J54" t="str">
            <v>Average</v>
          </cell>
          <cell r="K54">
            <v>38906.708333333336</v>
          </cell>
          <cell r="L54">
            <v>1965.1762430826823</v>
          </cell>
          <cell r="M54">
            <v>100</v>
          </cell>
        </row>
        <row r="55">
          <cell r="G55" t="str">
            <v>=PHDGetData("192.168.32.16", C55, 'DCS Input Data'!$E$1, 'DCS Input Data'!$E$2, "", "Average", "OVERALL REDUCTION", 0, "Before", UNI_RET_TAG+UNI_RET_DESC+UNI_RET_UNIT+UNI_RET_TIME+UNI_RET_VALUE+UNI_RET_CONF, UNI_NOTHING)</v>
          </cell>
          <cell r="H55" t="str">
            <v>INHG</v>
          </cell>
          <cell r="I55" t="str">
            <v>CONDENSER BACKPRESSURE</v>
          </cell>
          <cell r="J55" t="str">
            <v>Average</v>
          </cell>
          <cell r="K55">
            <v>38906.708333333336</v>
          </cell>
          <cell r="L55">
            <v>3.3569846153259277</v>
          </cell>
          <cell r="M55">
            <v>100</v>
          </cell>
        </row>
        <row r="56">
          <cell r="G56" t="str">
            <v>=PHDGetData("192.168.32.16", C56, 'DCS Input Data'!$E$1, 'DCS Input Data'!$E$2, "", "Average", "OVERALL REDUCTION", 0, "Before", UNI_RET_TAG+UNI_RET_DESC+UNI_RET_UNIT+UNI_RET_TIME+UNI_RET_VALUE+UNI_RET_CONF, UNI_NOTHING)</v>
          </cell>
          <cell r="H56" t="str">
            <v>MW</v>
          </cell>
          <cell r="I56" t="str">
            <v>GEN GROSS MW</v>
          </cell>
          <cell r="J56" t="str">
            <v>Average</v>
          </cell>
          <cell r="K56">
            <v>38906.708333333336</v>
          </cell>
          <cell r="L56">
            <v>284.99747645060222</v>
          </cell>
          <cell r="M56">
            <v>100</v>
          </cell>
        </row>
        <row r="57">
          <cell r="G57" t="str">
            <v>=PHDGetData("192.168.32.16", C57, 'DCS Input Data'!$E$1, 'DCS Input Data'!$E$2, "", "Average", "OVERALL REDUCTION", 0, "Before", UNI_RET_TAG+UNI_RET_DESC+UNI_RET_UNIT+UNI_RET_TIME+UNI_RET_VALUE+UNI_RET_CONF, UNI_NOTHING)</v>
          </cell>
          <cell r="H57" t="str">
            <v>MVAR</v>
          </cell>
          <cell r="I57" t="str">
            <v>GENERATOR MEGAVARS</v>
          </cell>
          <cell r="J57" t="str">
            <v>Average</v>
          </cell>
          <cell r="K57">
            <v>38906.708333333336</v>
          </cell>
          <cell r="L57">
            <v>86.843930816650385</v>
          </cell>
          <cell r="M57">
            <v>100</v>
          </cell>
        </row>
        <row r="58">
          <cell r="G58" t="str">
            <v>=PHDGetData("192.168.32.16", C58, 'DCS Input Data'!$E$1, 'DCS Input Data'!$E$2, "", "Average", "OVERALL REDUCTION", 0, "Before", UNI_RET_TAG+UNI_RET_DESC+UNI_RET_UNIT+UNI_RET_TIME+UNI_RET_VALUE+UNI_RET_CONF, UNI_NOTHING)</v>
          </cell>
          <cell r="H58" t="str">
            <v>MW</v>
          </cell>
          <cell r="I58" t="str">
            <v>UNIT AUX. XFMR MEGAWATTS</v>
          </cell>
          <cell r="J58" t="str">
            <v>Average</v>
          </cell>
          <cell r="K58">
            <v>38906.708333333336</v>
          </cell>
          <cell r="L58">
            <v>9.6129369735717773</v>
          </cell>
          <cell r="M58">
            <v>100</v>
          </cell>
        </row>
        <row r="59">
          <cell r="G59" t="str">
            <v>=PHDGetData("192.168.32.16", C59, 'DCS Input Data'!$E$1, 'DCS Input Data'!$E$2, "", "Average", "OVERALL REDUCTION", 0, "Before", UNI_RET_TAG+UNI_RET_DESC+UNI_RET_UNIT+UNI_RET_TIME+UNI_RET_VALUE+UNI_RET_CONF, UNI_NOTHING)</v>
          </cell>
          <cell r="H59" t="str">
            <v>MW</v>
          </cell>
          <cell r="I59" t="str">
            <v>R.S. XFMR MEGAWATTS</v>
          </cell>
          <cell r="J59" t="str">
            <v>Average</v>
          </cell>
          <cell r="K59">
            <v>38906.708333333336</v>
          </cell>
          <cell r="L59">
            <v>0.15234375</v>
          </cell>
          <cell r="M59">
            <v>100</v>
          </cell>
        </row>
        <row r="60">
          <cell r="G60" t="str">
            <v>=PHDGetData("192.168.32.16", C60, 'DCS Input Data'!$E$1, 'DCS Input Data'!$E$2, "", "Average", "OVERALL REDUCTION", 0, "Before", UNI_RET_TAG+UNI_RET_DESC+UNI_RET_UNIT+UNI_RET_TIME+UNI_RET_VALUE+UNI_RET_CONF, UNI_NOTHING)</v>
          </cell>
          <cell r="H60" t="str">
            <v>DEGF</v>
          </cell>
          <cell r="I60" t="str">
            <v>PULV 3A COAL-AIR TEMP</v>
          </cell>
          <cell r="J60" t="str">
            <v>Average</v>
          </cell>
          <cell r="K60">
            <v>38906.708333333336</v>
          </cell>
          <cell r="L60">
            <v>144.98988444010416</v>
          </cell>
          <cell r="M60">
            <v>100</v>
          </cell>
        </row>
        <row r="61">
          <cell r="G61" t="str">
            <v>=PHDGetData("192.168.32.16", C61, 'DCS Input Data'!$E$1, 'DCS Input Data'!$E$2, "", "Average", "OVERALL REDUCTION", 0, "Before", UNI_RET_TAG+UNI_RET_DESC+UNI_RET_UNIT+UNI_RET_TIME+UNI_RET_VALUE+UNI_RET_CONF, UNI_NOTHING)</v>
          </cell>
          <cell r="H61" t="str">
            <v>DEGF</v>
          </cell>
          <cell r="I61" t="str">
            <v>PULV 3B COAL-AIR TEMP</v>
          </cell>
          <cell r="J61" t="str">
            <v>Average</v>
          </cell>
          <cell r="K61">
            <v>38906.708333333336</v>
          </cell>
          <cell r="L61">
            <v>145.00868326822916</v>
          </cell>
          <cell r="M61">
            <v>100</v>
          </cell>
        </row>
        <row r="62">
          <cell r="G62" t="str">
            <v>=PHDGetData("192.168.32.16", C62, 'DCS Input Data'!$E$1, 'DCS Input Data'!$E$2, "", "Average", "OVERALL REDUCTION", 0, "Before", UNI_RET_TAG+UNI_RET_DESC+UNI_RET_UNIT+UNI_RET_TIME+UNI_RET_VALUE+UNI_RET_CONF, UNI_NOTHING)</v>
          </cell>
          <cell r="H62" t="str">
            <v>DEGF</v>
          </cell>
          <cell r="I62" t="str">
            <v>PULV 3C COAL-AIR TEMP</v>
          </cell>
          <cell r="J62" t="str">
            <v>Average</v>
          </cell>
          <cell r="K62">
            <v>38906.708333333336</v>
          </cell>
          <cell r="L62">
            <v>144.98954925537109</v>
          </cell>
          <cell r="M62">
            <v>100</v>
          </cell>
        </row>
        <row r="63">
          <cell r="G63" t="str">
            <v>=PHDGetData("192.168.32.16", C63, 'DCS Input Data'!$E$1, 'DCS Input Data'!$E$2, "", "Average", "OVERALL REDUCTION", 0, "Before", UNI_RET_TAG+UNI_RET_DESC+UNI_RET_UNIT+UNI_RET_TIME+UNI_RET_VALUE+UNI_RET_CONF, UNI_NOTHING)</v>
          </cell>
          <cell r="H63" t="str">
            <v>DEGF</v>
          </cell>
          <cell r="I63" t="str">
            <v>PULV 3D COAL-AIR TEMP</v>
          </cell>
          <cell r="J63" t="str">
            <v>Average</v>
          </cell>
          <cell r="K63">
            <v>38906.708333333336</v>
          </cell>
          <cell r="L63">
            <v>144.95888773600259</v>
          </cell>
          <cell r="M63">
            <v>100</v>
          </cell>
        </row>
        <row r="64">
          <cell r="G64" t="str">
            <v>=PHDGetData("192.168.32.16", C64, 'DCS Input Data'!$E$1, 'DCS Input Data'!$E$2, "", "Average", "OVERALL REDUCTION", 0, "Before", UNI_RET_TAG+UNI_RET_DESC+UNI_RET_UNIT+UNI_RET_TIME+UNI_RET_VALUE+UNI_RET_CONF, UNI_NOTHING)</v>
          </cell>
          <cell r="H64" t="str">
            <v>DEGF</v>
          </cell>
          <cell r="I64" t="str">
            <v>PULV 3E COAL-AIR TEMP</v>
          </cell>
          <cell r="J64" t="str">
            <v>Average</v>
          </cell>
          <cell r="K64">
            <v>38906.708333333336</v>
          </cell>
          <cell r="L64">
            <v>144.93505401611327</v>
          </cell>
          <cell r="M64">
            <v>100</v>
          </cell>
        </row>
        <row r="65">
          <cell r="G65" t="str">
            <v>=PHDGetData("192.168.32.16", C65, 'DCS Input Data'!$E$1, 'DCS Input Data'!$E$2, "", "Average", "OVERALL REDUCTION", 0, "Before", UNI_RET_TAG+UNI_RET_DESC+UNI_RET_UNIT+UNI_RET_TIME+UNI_RET_VALUE+UNI_RET_CONF, UNI_NOTHING)</v>
          </cell>
          <cell r="H65" t="str">
            <v>DEGF</v>
          </cell>
          <cell r="I65" t="str">
            <v>PULV 3F COAL-AIR TEMP</v>
          </cell>
          <cell r="J65" t="str">
            <v>Average</v>
          </cell>
          <cell r="K65">
            <v>38906.708333333336</v>
          </cell>
          <cell r="L65">
            <v>145.03139979044596</v>
          </cell>
          <cell r="M65">
            <v>100</v>
          </cell>
        </row>
        <row r="66">
          <cell r="G66" t="str">
            <v>=PHDGetData("192.168.32.16", C66, 'DCS Input Data'!$E$1, 'DCS Input Data'!$E$2, "", "Average", "OVERALL REDUCTION", 0, "Before", UNI_RET_TAG+UNI_RET_DESC+UNI_RET_UNIT+UNI_RET_TIME+UNI_RET_VALUE+UNI_RET_CONF, UNI_NOTHING)</v>
          </cell>
          <cell r="H66" t="str">
            <v>INWG</v>
          </cell>
          <cell r="I66" t="str">
            <v>PA 3A DIFFERENTIAL PRESS</v>
          </cell>
          <cell r="J66" t="str">
            <v>Average</v>
          </cell>
          <cell r="K66">
            <v>38906.708333333336</v>
          </cell>
          <cell r="L66">
            <v>3.3180253065956964</v>
          </cell>
          <cell r="M66">
            <v>100</v>
          </cell>
        </row>
        <row r="67">
          <cell r="G67" t="str">
            <v>=PHDGetData("192.168.32.16", C67, 'DCS Input Data'!$E$1, 'DCS Input Data'!$E$2, "", "Average", "OVERALL REDUCTION", 0, "Before", UNI_RET_TAG+UNI_RET_DESC+UNI_RET_UNIT+UNI_RET_TIME+UNI_RET_VALUE+UNI_RET_CONF, UNI_NOTHING)</v>
          </cell>
          <cell r="H67" t="str">
            <v>INWG</v>
          </cell>
          <cell r="I67" t="str">
            <v>PA 3B DIFFERENTIAL PRESS</v>
          </cell>
          <cell r="J67" t="str">
            <v>Average</v>
          </cell>
          <cell r="K67">
            <v>38906.708333333336</v>
          </cell>
          <cell r="L67">
            <v>3.8710552112923726</v>
          </cell>
          <cell r="M67">
            <v>100</v>
          </cell>
        </row>
        <row r="68">
          <cell r="G68" t="str">
            <v>=PHDGetData("192.168.32.16", C68, 'DCS Input Data'!$E$1, 'DCS Input Data'!$E$2, "", "Average", "OVERALL REDUCTION", 0, "Before", UNI_RET_TAG+UNI_RET_DESC+UNI_RET_UNIT+UNI_RET_TIME+UNI_RET_VALUE+UNI_RET_CONF, UNI_NOTHING)</v>
          </cell>
          <cell r="H68" t="str">
            <v>INWG</v>
          </cell>
          <cell r="I68" t="str">
            <v>PA 3C DIFFERENTIAL PRESS</v>
          </cell>
          <cell r="J68" t="str">
            <v>Average</v>
          </cell>
          <cell r="K68">
            <v>38906.708333333336</v>
          </cell>
          <cell r="L68">
            <v>3.4785076389047833</v>
          </cell>
          <cell r="M68">
            <v>100</v>
          </cell>
        </row>
        <row r="69">
          <cell r="G69" t="str">
            <v>=PHDGetData("192.168.32.16", C69, 'DCS Input Data'!$E$1, 'DCS Input Data'!$E$2, "", "Average", "OVERALL REDUCTION", 0, "Before", UNI_RET_TAG+UNI_RET_DESC+UNI_RET_UNIT+UNI_RET_TIME+UNI_RET_VALUE+UNI_RET_CONF, UNI_NOTHING)</v>
          </cell>
          <cell r="H69" t="str">
            <v>INWG</v>
          </cell>
          <cell r="I69" t="str">
            <v>PA 3D DIFFERENTIAL PRESS</v>
          </cell>
          <cell r="J69" t="str">
            <v>Average</v>
          </cell>
          <cell r="K69">
            <v>38906.708333333336</v>
          </cell>
          <cell r="L69">
            <v>3.3232305966483224</v>
          </cell>
          <cell r="M69">
            <v>100</v>
          </cell>
        </row>
        <row r="70">
          <cell r="G70" t="str">
            <v>=PHDGetData("192.168.32.16", C70, 'DCS Input Data'!$E$1, 'DCS Input Data'!$E$2, "", "Average", "OVERALL REDUCTION", 0, "Before", UNI_RET_TAG+UNI_RET_DESC+UNI_RET_UNIT+UNI_RET_TIME+UNI_RET_VALUE+UNI_RET_CONF, UNI_NOTHING)</v>
          </cell>
          <cell r="H70" t="str">
            <v>INWG</v>
          </cell>
          <cell r="I70" t="str">
            <v>PA 3E DIFFERENTIAL PRESS</v>
          </cell>
          <cell r="J70" t="str">
            <v>Average</v>
          </cell>
          <cell r="K70">
            <v>38906.708333333336</v>
          </cell>
          <cell r="L70">
            <v>3.4321974341736898</v>
          </cell>
          <cell r="M70">
            <v>100</v>
          </cell>
        </row>
        <row r="71">
          <cell r="G71" t="str">
            <v>=PHDGetData("192.168.32.16", C71, 'DCS Input Data'!$E$1, 'DCS Input Data'!$E$2, "", "Average", "OVERALL REDUCTION", 0, "Before", UNI_RET_TAG+UNI_RET_DESC+UNI_RET_UNIT+UNI_RET_TIME+UNI_RET_VALUE+UNI_RET_CONF, UNI_NOTHING)</v>
          </cell>
          <cell r="H71" t="str">
            <v>INWG</v>
          </cell>
          <cell r="I71" t="str">
            <v>PA 3F DIFFERENTIAL PRESS</v>
          </cell>
          <cell r="J71" t="str">
            <v>Average</v>
          </cell>
          <cell r="K71">
            <v>38906.708333333336</v>
          </cell>
          <cell r="L71">
            <v>2.9299862276845507</v>
          </cell>
          <cell r="M71">
            <v>100</v>
          </cell>
        </row>
        <row r="72">
          <cell r="G72" t="str">
            <v>=PHDGetData("192.168.32.16", C72, 'DCS Input Data'!$E$1, 'DCS Input Data'!$E$2, "", "Average", "OVERALL REDUCTION", 0, "Before", UNI_RET_TAG+UNI_RET_DESC+UNI_RET_UNIT+UNI_RET_TIME+UNI_RET_VALUE+UNI_RET_CONF, UNI_NOTHING)</v>
          </cell>
          <cell r="H72" t="str">
            <v>INWG</v>
          </cell>
          <cell r="I72" t="str">
            <v>PULV3A DIFFERENTIAL PRES</v>
          </cell>
          <cell r="J72" t="str">
            <v>Average</v>
          </cell>
          <cell r="K72">
            <v>38906.708333333336</v>
          </cell>
          <cell r="L72">
            <v>16.416795333226521</v>
          </cell>
          <cell r="M72">
            <v>100</v>
          </cell>
        </row>
        <row r="73">
          <cell r="G73" t="str">
            <v>=PHDGetData("192.168.32.16", C73, 'DCS Input Data'!$E$1, 'DCS Input Data'!$E$2, "", "Average", "OVERALL REDUCTION", 0, "Before", UNI_RET_TAG+UNI_RET_DESC+UNI_RET_UNIT+UNI_RET_TIME+UNI_RET_VALUE+UNI_RET_CONF, UNI_NOTHING)</v>
          </cell>
          <cell r="H73" t="str">
            <v>INWG</v>
          </cell>
          <cell r="I73" t="str">
            <v>PULV3B DIFFERENTIAL PRES</v>
          </cell>
          <cell r="J73" t="str">
            <v>Average</v>
          </cell>
          <cell r="K73">
            <v>38906.708333333336</v>
          </cell>
          <cell r="L73">
            <v>14.571684659851922</v>
          </cell>
          <cell r="M73">
            <v>100</v>
          </cell>
        </row>
        <row r="74">
          <cell r="G74" t="str">
            <v>=PHDGetData("192.168.32.16", C74, 'DCS Input Data'!$E$1, 'DCS Input Data'!$E$2, "", "Average", "OVERALL REDUCTION", 0, "Before", UNI_RET_TAG+UNI_RET_DESC+UNI_RET_UNIT+UNI_RET_TIME+UNI_RET_VALUE+UNI_RET_CONF, UNI_NOTHING)</v>
          </cell>
          <cell r="H74" t="str">
            <v>INWG</v>
          </cell>
          <cell r="I74" t="str">
            <v>PULV3C DIFFERENTIAL PRES</v>
          </cell>
          <cell r="J74" t="str">
            <v>Average</v>
          </cell>
          <cell r="K74">
            <v>38906.708333333336</v>
          </cell>
          <cell r="L74">
            <v>16.595012377103171</v>
          </cell>
          <cell r="M74">
            <v>100</v>
          </cell>
        </row>
        <row r="75">
          <cell r="G75" t="str">
            <v>=PHDGetData("192.168.32.16", C75, 'DCS Input Data'!$E$1, 'DCS Input Data'!$E$2, "", "Average", "OVERALL REDUCTION", 0, "Before", UNI_RET_TAG+UNI_RET_DESC+UNI_RET_UNIT+UNI_RET_TIME+UNI_RET_VALUE+UNI_RET_CONF, UNI_NOTHING)</v>
          </cell>
          <cell r="H75" t="str">
            <v>INWG</v>
          </cell>
          <cell r="I75" t="str">
            <v>PULV3D DIFFERENTIAL PRES</v>
          </cell>
          <cell r="J75" t="str">
            <v>Average</v>
          </cell>
          <cell r="K75">
            <v>38906.708333333336</v>
          </cell>
          <cell r="L75">
            <v>18.168851028548346</v>
          </cell>
          <cell r="M75">
            <v>100</v>
          </cell>
        </row>
        <row r="76">
          <cell r="G76" t="str">
            <v>=PHDGetData("192.168.32.16", C76, 'DCS Input Data'!$E$1, 'DCS Input Data'!$E$2, "", "Average", "OVERALL REDUCTION", 0, "Before", UNI_RET_TAG+UNI_RET_DESC+UNI_RET_UNIT+UNI_RET_TIME+UNI_RET_VALUE+UNI_RET_CONF, UNI_NOTHING)</v>
          </cell>
          <cell r="H76" t="str">
            <v>INWG</v>
          </cell>
          <cell r="I76" t="str">
            <v>PULV3E DIFFERENTIAL PRES</v>
          </cell>
          <cell r="J76" t="str">
            <v>Average</v>
          </cell>
          <cell r="K76">
            <v>38906.708333333336</v>
          </cell>
          <cell r="L76">
            <v>16.136294860310024</v>
          </cell>
          <cell r="M76">
            <v>100</v>
          </cell>
        </row>
        <row r="77">
          <cell r="G77" t="str">
            <v>=PHDGetData("192.168.32.16", C77, 'DCS Input Data'!$E$1, 'DCS Input Data'!$E$2, "", "Average", "OVERALL REDUCTION", 0, "Before", UNI_RET_TAG+UNI_RET_DESC+UNI_RET_UNIT+UNI_RET_TIME+UNI_RET_VALUE+UNI_RET_CONF, UNI_NOTHING)</v>
          </cell>
          <cell r="H77" t="str">
            <v>INWG</v>
          </cell>
          <cell r="I77" t="str">
            <v>PULV3F DIFFERENTIAL PRES</v>
          </cell>
          <cell r="J77" t="str">
            <v>Average</v>
          </cell>
          <cell r="K77">
            <v>38906.708333333336</v>
          </cell>
          <cell r="L77">
            <v>15.985525180763668</v>
          </cell>
          <cell r="M77">
            <v>100</v>
          </cell>
        </row>
        <row r="78">
          <cell r="G78" t="str">
            <v>=PHDGetData("192.168.32.16", C78, 'DCS Input Data'!$E$1, 'DCS Input Data'!$E$2, "", "Average", "OVERALL REDUCTION", 0, "Before", UNI_RET_TAG+UNI_RET_DESC+UNI_RET_UNIT+UNI_RET_TIME+UNI_RET_VALUE+UNI_RET_CONF, UNI_NOTHING)</v>
          </cell>
          <cell r="H78" t="str">
            <v>INWG</v>
          </cell>
          <cell r="I78" t="str">
            <v>PULV 3A DISCHARGE PRESS</v>
          </cell>
          <cell r="J78" t="str">
            <v>Average</v>
          </cell>
          <cell r="K78">
            <v>38906.708333333336</v>
          </cell>
          <cell r="L78">
            <v>19.128575715488857</v>
          </cell>
          <cell r="M78">
            <v>100</v>
          </cell>
        </row>
        <row r="79">
          <cell r="G79" t="str">
            <v>=PHDGetData("192.168.32.16", C79, 'DCS Input Data'!$E$1, 'DCS Input Data'!$E$2, "", "Average", "OVERALL REDUCTION", 0, "Before", UNI_RET_TAG+UNI_RET_DESC+UNI_RET_UNIT+UNI_RET_TIME+UNI_RET_VALUE+UNI_RET_CONF, UNI_NOTHING)</v>
          </cell>
          <cell r="H79" t="str">
            <v>INWG</v>
          </cell>
          <cell r="I79" t="str">
            <v>PULV 3B DISCHARGE PRESS</v>
          </cell>
          <cell r="J79" t="str">
            <v>Average</v>
          </cell>
          <cell r="K79">
            <v>38906.708333333336</v>
          </cell>
          <cell r="L79">
            <v>15.970614976618025</v>
          </cell>
          <cell r="M79">
            <v>100</v>
          </cell>
        </row>
        <row r="80">
          <cell r="G80" t="str">
            <v>=PHDGetData("192.168.32.16", C80, 'DCS Input Data'!$E$1, 'DCS Input Data'!$E$2, "", "Average", "OVERALL REDUCTION", 0, "Before", UNI_RET_TAG+UNI_RET_DESC+UNI_RET_UNIT+UNI_RET_TIME+UNI_RET_VALUE+UNI_RET_CONF, UNI_NOTHING)</v>
          </cell>
          <cell r="H80" t="str">
            <v>INWG</v>
          </cell>
          <cell r="I80" t="str">
            <v>PULV 3C DISCHARGE PRESS</v>
          </cell>
          <cell r="J80" t="str">
            <v>Average</v>
          </cell>
          <cell r="K80">
            <v>38906.708333333336</v>
          </cell>
          <cell r="L80">
            <v>12.355793483257294</v>
          </cell>
          <cell r="M80">
            <v>100</v>
          </cell>
        </row>
        <row r="81">
          <cell r="G81" t="str">
            <v>=PHDGetData("192.168.32.16", C81, 'DCS Input Data'!$E$1, 'DCS Input Data'!$E$2, "", "Average", "OVERALL REDUCTION", 0, "Before", UNI_RET_TAG+UNI_RET_DESC+UNI_RET_UNIT+UNI_RET_TIME+UNI_RET_VALUE+UNI_RET_CONF, UNI_NOTHING)</v>
          </cell>
          <cell r="H81" t="str">
            <v>INWG</v>
          </cell>
          <cell r="I81" t="str">
            <v>PULV 3D DISCHARGE PRESS</v>
          </cell>
          <cell r="J81" t="str">
            <v>Average</v>
          </cell>
          <cell r="K81">
            <v>38906.708333333336</v>
          </cell>
          <cell r="L81">
            <v>12.397278325557709</v>
          </cell>
          <cell r="M81">
            <v>100</v>
          </cell>
        </row>
        <row r="82">
          <cell r="G82" t="str">
            <v>=PHDGetData("192.168.32.16", C82, 'DCS Input Data'!$E$1, 'DCS Input Data'!$E$2, "", "Average", "OVERALL REDUCTION", 0, "Before", UNI_RET_TAG+UNI_RET_DESC+UNI_RET_UNIT+UNI_RET_TIME+UNI_RET_VALUE+UNI_RET_CONF, UNI_NOTHING)</v>
          </cell>
          <cell r="H82" t="str">
            <v>INWG</v>
          </cell>
          <cell r="I82" t="str">
            <v>PULV 3E DISCHARGE PRESS</v>
          </cell>
          <cell r="J82" t="str">
            <v>Average</v>
          </cell>
          <cell r="K82">
            <v>38906.708333333336</v>
          </cell>
          <cell r="L82">
            <v>15.110181508594088</v>
          </cell>
          <cell r="M82">
            <v>100</v>
          </cell>
        </row>
        <row r="83">
          <cell r="G83" t="str">
            <v>=PHDGetData("192.168.32.16", C83, 'DCS Input Data'!$E$1, 'DCS Input Data'!$E$2, "", "Average", "OVERALL REDUCTION", 0, "Before", UNI_RET_TAG+UNI_RET_DESC+UNI_RET_UNIT+UNI_RET_TIME+UNI_RET_VALUE+UNI_RET_CONF, UNI_NOTHING)</v>
          </cell>
          <cell r="H83" t="str">
            <v>INWG</v>
          </cell>
          <cell r="I83" t="str">
            <v>PULV 3F DISCHARGE PRESS</v>
          </cell>
          <cell r="J83" t="str">
            <v>Average</v>
          </cell>
          <cell r="K83">
            <v>38906.708333333336</v>
          </cell>
          <cell r="L83">
            <v>16.062703793048858</v>
          </cell>
          <cell r="M83">
            <v>100</v>
          </cell>
        </row>
        <row r="84">
          <cell r="G84" t="str">
            <v>=PHDGetData("192.168.32.16", C84, 'DCS Input Data'!$E$1, 'DCS Input Data'!$E$2, "", "Average", "OVERALL REDUCTION", 0, "Before", UNI_RET_TAG+UNI_RET_DESC+UNI_RET_UNIT+UNI_RET_TIME+UNI_RET_VALUE+UNI_RET_CONF, UNI_NOTHING)</v>
          </cell>
          <cell r="H84" t="str">
            <v>DEGF</v>
          </cell>
          <cell r="I84" t="str">
            <v>PULV 3A INLET AIR TEMP</v>
          </cell>
          <cell r="J84" t="str">
            <v>Average</v>
          </cell>
          <cell r="K84">
            <v>38906.708333333336</v>
          </cell>
          <cell r="L84">
            <v>370.68718450758195</v>
          </cell>
          <cell r="M84">
            <v>100</v>
          </cell>
        </row>
        <row r="85">
          <cell r="G85" t="str">
            <v>=PHDGetData("192.168.32.16", C85, 'DCS Input Data'!$E$1, 'DCS Input Data'!$E$2, "", "Average", "OVERALL REDUCTION", 0, "Before", UNI_RET_TAG+UNI_RET_DESC+UNI_RET_UNIT+UNI_RET_TIME+UNI_RET_VALUE+UNI_RET_CONF, UNI_NOTHING)</v>
          </cell>
          <cell r="H85" t="str">
            <v>DEGF</v>
          </cell>
          <cell r="I85" t="str">
            <v>PULV 3B INLET AIR TEMP</v>
          </cell>
          <cell r="J85" t="str">
            <v>Average</v>
          </cell>
          <cell r="K85">
            <v>38906.708333333336</v>
          </cell>
          <cell r="L85">
            <v>384.75917995876733</v>
          </cell>
          <cell r="M85">
            <v>100</v>
          </cell>
        </row>
        <row r="86">
          <cell r="G86" t="str">
            <v>=PHDGetData("192.168.32.16", C86, 'DCS Input Data'!$E$1, 'DCS Input Data'!$E$2, "", "Average", "OVERALL REDUCTION", 0, "Before", UNI_RET_TAG+UNI_RET_DESC+UNI_RET_UNIT+UNI_RET_TIME+UNI_RET_VALUE+UNI_RET_CONF, UNI_NOTHING)</v>
          </cell>
          <cell r="H86" t="str">
            <v>DEGF</v>
          </cell>
          <cell r="I86" t="str">
            <v>PULV 3C INLET AIR TEMP</v>
          </cell>
          <cell r="J86" t="str">
            <v>Average</v>
          </cell>
          <cell r="K86">
            <v>38906.708333333336</v>
          </cell>
          <cell r="L86">
            <v>362.7864525095622</v>
          </cell>
          <cell r="M86">
            <v>100</v>
          </cell>
        </row>
        <row r="87">
          <cell r="G87" t="str">
            <v>=PHDGetData("192.168.32.16", C87, 'DCS Input Data'!$E$1, 'DCS Input Data'!$E$2, "", "Average", "OVERALL REDUCTION", 0, "Before", UNI_RET_TAG+UNI_RET_DESC+UNI_RET_UNIT+UNI_RET_TIME+UNI_RET_VALUE+UNI_RET_CONF, UNI_NOTHING)</v>
          </cell>
          <cell r="H87" t="str">
            <v>DEGF</v>
          </cell>
          <cell r="I87" t="str">
            <v>PULV 3D INLET AIR TEMP</v>
          </cell>
          <cell r="J87" t="str">
            <v>Average</v>
          </cell>
          <cell r="K87">
            <v>38906.708333333336</v>
          </cell>
          <cell r="L87">
            <v>347.67297812567818</v>
          </cell>
          <cell r="M87">
            <v>100</v>
          </cell>
        </row>
        <row r="88">
          <cell r="G88" t="str">
            <v>=PHDGetData("192.168.32.16", C88, 'DCS Input Data'!$E$1, 'DCS Input Data'!$E$2, "", "Average", "OVERALL REDUCTION", 0, "Before", UNI_RET_TAG+UNI_RET_DESC+UNI_RET_UNIT+UNI_RET_TIME+UNI_RET_VALUE+UNI_RET_CONF, UNI_NOTHING)</v>
          </cell>
          <cell r="H88" t="str">
            <v>DEGF</v>
          </cell>
          <cell r="I88" t="str">
            <v>PULV 3E INLET AIR TEMP</v>
          </cell>
          <cell r="J88" t="str">
            <v>Average</v>
          </cell>
          <cell r="K88">
            <v>38906.708333333336</v>
          </cell>
          <cell r="L88">
            <v>379.98283512539336</v>
          </cell>
          <cell r="M88">
            <v>100</v>
          </cell>
        </row>
        <row r="89">
          <cell r="G89" t="str">
            <v>=PHDGetData("192.168.32.16", C89, 'DCS Input Data'!$E$1, 'DCS Input Data'!$E$2, "", "Average", "OVERALL REDUCTION", 0, "Before", UNI_RET_TAG+UNI_RET_DESC+UNI_RET_UNIT+UNI_RET_TIME+UNI_RET_VALUE+UNI_RET_CONF, UNI_NOTHING)</v>
          </cell>
          <cell r="H89" t="str">
            <v>DEGF</v>
          </cell>
          <cell r="I89" t="str">
            <v>PULV 3F INLET AIR TEMP</v>
          </cell>
          <cell r="J89" t="str">
            <v>Average</v>
          </cell>
          <cell r="K89">
            <v>38906.708333333336</v>
          </cell>
          <cell r="L89">
            <v>344.53559794108071</v>
          </cell>
          <cell r="M89">
            <v>100</v>
          </cell>
        </row>
        <row r="91">
          <cell r="G91" t="str">
            <v>=PHDGetData("192.168.32.16", C91, 'DCS Input Data'!$E$1, 'DCS Input Data'!$E$2, "", "Average", "OVERALL REDUCTION", 0, "Before", UNI_RET_TAG+UNI_RET_DESC+UNI_RET_UNIT+UNI_RET_TIME+UNI_RET_VALUE+UNI_RET_CONF, UNI_NOTHING)</v>
          </cell>
          <cell r="I91" t="str">
            <v>EAST O2 PROBES AVERAGE</v>
          </cell>
          <cell r="J91" t="str">
            <v>Average</v>
          </cell>
          <cell r="K91">
            <v>38906.708333333336</v>
          </cell>
          <cell r="L91">
            <v>3.8464500029881794</v>
          </cell>
          <cell r="M91">
            <v>100</v>
          </cell>
        </row>
        <row r="92">
          <cell r="G92" t="str">
            <v>=PHDGetData("192.168.32.16", C92, 'DCS Input Data'!$E$1, 'DCS Input Data'!$E$2, "", "Average", "OVERALL REDUCTION", 0, "Before", UNI_RET_TAG+UNI_RET_DESC+UNI_RET_UNIT+UNI_RET_TIME+UNI_RET_VALUE+UNI_RET_CONF, UNI_NOTHING)</v>
          </cell>
          <cell r="I92" t="str">
            <v>WEST O2 PROBES AVERAGE</v>
          </cell>
          <cell r="J92" t="str">
            <v>Average</v>
          </cell>
          <cell r="K92">
            <v>38906.708333333336</v>
          </cell>
          <cell r="L92">
            <v>3.0162073612213134</v>
          </cell>
          <cell r="M92">
            <v>100</v>
          </cell>
        </row>
        <row r="93">
          <cell r="G93" t="str">
            <v>=PHDGetData("192.168.32.16", C93, 'DCS Input Data'!$E$1, 'DCS Input Data'!$E$2, "", "Average", "OVERALL REDUCTION", 0, "Before", UNI_RET_TAG+UNI_RET_DESC+UNI_RET_UNIT+UNI_RET_TIME+UNI_RET_VALUE+UNI_RET_CONF, UNI_NOTHING)</v>
          </cell>
          <cell r="H93" t="str">
            <v>%</v>
          </cell>
          <cell r="I93" t="str">
            <v>T/G CTL VALVE POSITION</v>
          </cell>
          <cell r="J93" t="str">
            <v>Average</v>
          </cell>
          <cell r="K93">
            <v>38906.708333333336</v>
          </cell>
          <cell r="L93">
            <v>27.008220672607422</v>
          </cell>
          <cell r="M93">
            <v>100</v>
          </cell>
        </row>
        <row r="94">
          <cell r="G94" t="str">
            <v>=PHDGetData("192.168.32.16", C94, 'DCS Input Data'!$E$1, 'DCS Input Data'!$E$2, "", "Average", "OVERALL REDUCTION", 0, "Before", UNI_RET_TAG+UNI_RET_DESC+UNI_RET_UNIT+UNI_RET_TIME+UNI_RET_VALUE+UNI_RET_CONF, UNI_NOTHING)</v>
          </cell>
          <cell r="H94" t="str">
            <v>DEGF</v>
          </cell>
          <cell r="I94" t="str">
            <v>T/G CROSSOVER STEAM TEMP</v>
          </cell>
          <cell r="J94" t="str">
            <v>Average</v>
          </cell>
          <cell r="K94">
            <v>38906.708333333336</v>
          </cell>
          <cell r="L94">
            <v>750.55668538411453</v>
          </cell>
          <cell r="M94">
            <v>100</v>
          </cell>
        </row>
        <row r="95">
          <cell r="G95" t="str">
            <v>=PHDGetData("192.168.32.16", C95, 'DCS Input Data'!$E$1, 'DCS Input Data'!$E$2, "", "Average", "OVERALL REDUCTION", 0, "Before", UNI_RET_TAG+UNI_RET_DESC+UNI_RET_UNIT+UNI_RET_TIME+UNI_RET_VALUE+UNI_RET_CONF, UNI_NOTHING)</v>
          </cell>
          <cell r="H95" t="str">
            <v>PSIG</v>
          </cell>
          <cell r="I95" t="str">
            <v>TG CROSSOVER STEAM PRESS</v>
          </cell>
          <cell r="J95" t="str">
            <v>Average</v>
          </cell>
          <cell r="K95">
            <v>38906.708333333336</v>
          </cell>
          <cell r="L95">
            <v>176.78438262939454</v>
          </cell>
          <cell r="M95">
            <v>100</v>
          </cell>
        </row>
        <row r="98">
          <cell r="G98" t="str">
            <v>=PHDGetData("192.168.32.16", C98, 'DCS Input Data'!$E$1, 'DCS Input Data'!$E$2, "", "Average", "OVERALL REDUCTION", 0, "Before", UNI_RET_TAG+UNI_RET_DESC+UNI_RET_UNIT+UNI_RET_TIME+UNI_RET_VALUE+UNI_RET_CONF, UNI_NOTHING)</v>
          </cell>
          <cell r="H98" t="str">
            <v>PSIG</v>
          </cell>
          <cell r="I98" t="str">
            <v>AIRHTR COIL STM HDR PRES</v>
          </cell>
          <cell r="J98" t="str">
            <v>Average</v>
          </cell>
          <cell r="K98">
            <v>38906.708333333336</v>
          </cell>
          <cell r="L98">
            <v>171.28646825154621</v>
          </cell>
          <cell r="M98">
            <v>100</v>
          </cell>
        </row>
        <row r="99">
          <cell r="G99" t="str">
            <v>=PHDGetData("192.168.32.16", C99, 'DCS Input Data'!$E$1, 'DCS Input Data'!$E$2, "", "Average", "OVERALL REDUCTION", 0, "Before", UNI_RET_TAG+UNI_RET_DESC+UNI_RET_UNIT+UNI_RET_TIME+UNI_RET_VALUE+UNI_RET_CONF, UNI_NOTHING)</v>
          </cell>
          <cell r="H99" t="str">
            <v>DEGF</v>
          </cell>
          <cell r="I99" t="str">
            <v>EAST SSH OUTLET STM TEMP</v>
          </cell>
          <cell r="J99" t="str">
            <v>Average</v>
          </cell>
          <cell r="K99">
            <v>38906.708333333336</v>
          </cell>
          <cell r="L99">
            <v>999.94743245442703</v>
          </cell>
          <cell r="M99">
            <v>100</v>
          </cell>
        </row>
        <row r="100">
          <cell r="G100" t="str">
            <v>=PHDGetData("192.168.32.16", C100, 'DCS Input Data'!$E$1, 'DCS Input Data'!$E$2, "", "Average", "OVERALL REDUCTION", 0, "Before", UNI_RET_TAG+UNI_RET_DESC+UNI_RET_UNIT+UNI_RET_TIME+UNI_RET_VALUE+UNI_RET_CONF, UNI_NOTHING)</v>
          </cell>
          <cell r="H100" t="str">
            <v>DEGF</v>
          </cell>
          <cell r="I100" t="str">
            <v>WEST SSH OUTLET STM TEMP</v>
          </cell>
          <cell r="J100" t="str">
            <v>Average</v>
          </cell>
          <cell r="K100">
            <v>38906.708333333336</v>
          </cell>
          <cell r="L100">
            <v>1014.6622914632161</v>
          </cell>
          <cell r="M100">
            <v>100</v>
          </cell>
        </row>
        <row r="101">
          <cell r="G101" t="str">
            <v>=PHDGetData("192.168.32.16", C101, 'DCS Input Data'!$E$1, 'DCS Input Data'!$E$2, "", "Average", "OVERALL REDUCTION", 0, "Before", UNI_RET_TAG+UNI_RET_DESC+UNI_RET_UNIT+UNI_RET_TIME+UNI_RET_VALUE+UNI_RET_CONF, UNI_NOTHING)</v>
          </cell>
          <cell r="H101" t="str">
            <v>DEGF</v>
          </cell>
          <cell r="I101" t="str">
            <v>CIRC WTR INLET EAST TEMP</v>
          </cell>
          <cell r="J101" t="str">
            <v>Average</v>
          </cell>
          <cell r="K101">
            <v>38906.708333333336</v>
          </cell>
          <cell r="L101">
            <v>74.921546936035156</v>
          </cell>
          <cell r="M101">
            <v>100</v>
          </cell>
        </row>
        <row r="102">
          <cell r="G102" t="str">
            <v>=PHDGetData("192.168.32.16", C102, 'DCS Input Data'!$E$1, 'DCS Input Data'!$E$2, "", "Average", "OVERALL REDUCTION", 0, "Before", UNI_RET_TAG+UNI_RET_DESC+UNI_RET_UNIT+UNI_RET_TIME+UNI_RET_VALUE+UNI_RET_CONF, UNI_NOTHING)</v>
          </cell>
          <cell r="H102" t="str">
            <v>DEGF</v>
          </cell>
          <cell r="I102" t="str">
            <v>CIRC WTR INLET WEST TEMP</v>
          </cell>
          <cell r="J102" t="str">
            <v>Average</v>
          </cell>
          <cell r="K102">
            <v>38906.708333333336</v>
          </cell>
          <cell r="L102">
            <v>73.593116760253906</v>
          </cell>
          <cell r="M102">
            <v>100</v>
          </cell>
        </row>
        <row r="103">
          <cell r="G103" t="str">
            <v>=PHDGetData("192.168.32.16", C103, 'DCS Input Data'!$E$1, 'DCS Input Data'!$E$2, "", "Average", "OVERALL REDUCTION", 0, "Before", UNI_RET_TAG+UNI_RET_DESC+UNI_RET_UNIT+UNI_RET_TIME+UNI_RET_VALUE+UNI_RET_CONF, UNI_NOTHING)</v>
          </cell>
          <cell r="H103" t="str">
            <v>DEGF</v>
          </cell>
          <cell r="I103" t="str">
            <v>CIRC WTR OTLET EAST TEMP</v>
          </cell>
          <cell r="J103" t="str">
            <v>Average</v>
          </cell>
          <cell r="K103">
            <v>38906.708333333336</v>
          </cell>
          <cell r="L103">
            <v>100.86188507080078</v>
          </cell>
          <cell r="M103">
            <v>100</v>
          </cell>
        </row>
        <row r="104">
          <cell r="G104" t="str">
            <v>=PHDGetData("192.168.32.16", C104, 'DCS Input Data'!$E$1, 'DCS Input Data'!$E$2, "", "Average", "OVERALL REDUCTION", 0, "Before", UNI_RET_TAG+UNI_RET_DESC+UNI_RET_UNIT+UNI_RET_TIME+UNI_RET_VALUE+UNI_RET_CONF, UNI_NOTHING)</v>
          </cell>
          <cell r="H104" t="str">
            <v>DEGF</v>
          </cell>
          <cell r="I104" t="str">
            <v>CIRC WTR OTLET WEST TEMP</v>
          </cell>
          <cell r="J104" t="str">
            <v>Average</v>
          </cell>
          <cell r="K104">
            <v>38906.708333333336</v>
          </cell>
          <cell r="L104">
            <v>119.06674677530924</v>
          </cell>
          <cell r="M104">
            <v>100</v>
          </cell>
        </row>
        <row r="105">
          <cell r="G105" t="str">
            <v>=PHDGetData("192.168.32.16", C105, 'DCS Input Data'!$E$1, 'DCS Input Data'!$E$2, "", "Average", "OVERALL REDUCTION", 0, "Before", UNI_RET_TAG+UNI_RET_DESC+UNI_RET_UNIT+UNI_RET_TIME+UNI_RET_VALUE+UNI_RET_CONF, UNI_NOTHING)</v>
          </cell>
          <cell r="H105" t="str">
            <v>DEGF</v>
          </cell>
          <cell r="I105" t="str">
            <v>FWHTR 31 SHEL DRAIN TEMP</v>
          </cell>
          <cell r="J105" t="str">
            <v>Average</v>
          </cell>
          <cell r="K105">
            <v>38906.708333333336</v>
          </cell>
          <cell r="L105">
            <v>416.87876434326171</v>
          </cell>
          <cell r="M105">
            <v>100</v>
          </cell>
        </row>
        <row r="106">
          <cell r="G106" t="str">
            <v>=PHDGetData("192.168.32.16", C106, 'DCS Input Data'!$E$1, 'DCS Input Data'!$E$2, "", "Average", "OVERALL REDUCTION", 0, "Before", UNI_RET_TAG+UNI_RET_DESC+UNI_RET_UNIT+UNI_RET_TIME+UNI_RET_VALUE+UNI_RET_CONF, UNI_NOTHING)</v>
          </cell>
          <cell r="H106" t="str">
            <v>DEGF</v>
          </cell>
          <cell r="I106" t="str">
            <v>FWHTR 32 SHEL DRAIN TEMP</v>
          </cell>
          <cell r="J106" t="str">
            <v>Average</v>
          </cell>
          <cell r="K106">
            <v>38906.708333333336</v>
          </cell>
          <cell r="L106">
            <v>391.81073557535808</v>
          </cell>
          <cell r="M106">
            <v>100</v>
          </cell>
        </row>
        <row r="107">
          <cell r="G107" t="str">
            <v>=PHDGetData("192.168.32.16", C107, 'DCS Input Data'!$E$1, 'DCS Input Data'!$E$2, "", "Average", "OVERALL REDUCTION", 0, "Before", UNI_RET_TAG+UNI_RET_DESC+UNI_RET_UNIT+UNI_RET_TIME+UNI_RET_VALUE+UNI_RET_CONF, UNI_NOTHING)</v>
          </cell>
          <cell r="H107" t="str">
            <v>DEGF</v>
          </cell>
          <cell r="I107" t="str">
            <v>FWHTR 34 SHEL DRAIN TEMP</v>
          </cell>
          <cell r="J107" t="str">
            <v>Average</v>
          </cell>
          <cell r="K107">
            <v>38906.708333333336</v>
          </cell>
          <cell r="L107">
            <v>253.11979395548502</v>
          </cell>
          <cell r="M107">
            <v>100</v>
          </cell>
        </row>
        <row r="108">
          <cell r="G108" t="str">
            <v>=PHDGetData("192.168.32.16", C108, 'DCS Input Data'!$E$1, 'DCS Input Data'!$E$2, "", "Average", "OVERALL REDUCTION", 0, "Before", UNI_RET_TAG+UNI_RET_DESC+UNI_RET_UNIT+UNI_RET_TIME+UNI_RET_VALUE+UNI_RET_CONF, UNI_NOTHING)</v>
          </cell>
          <cell r="H108" t="str">
            <v>DEGF</v>
          </cell>
          <cell r="I108" t="str">
            <v>FWHTR 35 SHEL DRAIN TEMP</v>
          </cell>
          <cell r="J108" t="str">
            <v>Average</v>
          </cell>
          <cell r="K108">
            <v>38906.708333333336</v>
          </cell>
          <cell r="L108">
            <v>197.5989959716797</v>
          </cell>
          <cell r="M108">
            <v>100</v>
          </cell>
        </row>
        <row r="109">
          <cell r="G109" t="str">
            <v>=PHDGetData("192.168.32.16", C109, 'DCS Input Data'!$E$1, 'DCS Input Data'!$E$2, "", "Average", "OVERALL REDUCTION", 0, "Before", UNI_RET_TAG+UNI_RET_DESC+UNI_RET_UNIT+UNI_RET_TIME+UNI_RET_VALUE+UNI_RET_CONF, UNI_NOTHING)</v>
          </cell>
          <cell r="H109" t="str">
            <v>DEGF</v>
          </cell>
          <cell r="I109" t="str">
            <v>FWHTR 36 SHEL DRAIN TEMP</v>
          </cell>
          <cell r="J109" t="str">
            <v>Average</v>
          </cell>
          <cell r="K109">
            <v>38906.708333333336</v>
          </cell>
          <cell r="L109">
            <v>141.56617075602213</v>
          </cell>
          <cell r="M109">
            <v>100</v>
          </cell>
        </row>
        <row r="110">
          <cell r="G110" t="str">
            <v>=PHDGetData("192.168.32.16", C110, 'DCS Input Data'!$E$1, 'DCS Input Data'!$E$2, "", "Average", "OVERALL REDUCTION", 0, "Before", UNI_RET_TAG+UNI_RET_DESC+UNI_RET_UNIT+UNI_RET_TIME+UNI_RET_VALUE+UNI_RET_CONF, UNI_NOTHING)</v>
          </cell>
          <cell r="H110" t="str">
            <v>PSIG</v>
          </cell>
          <cell r="I110" t="str">
            <v>FWHTR 31 SHELL PRESSURE</v>
          </cell>
          <cell r="J110" t="str">
            <v>Average</v>
          </cell>
          <cell r="K110">
            <v>38906.708333333336</v>
          </cell>
          <cell r="L110">
            <v>517.74528503417969</v>
          </cell>
          <cell r="M110">
            <v>100</v>
          </cell>
        </row>
        <row r="111">
          <cell r="G111" t="str">
            <v>=PHDGetData("192.168.32.16", C111, 'DCS Input Data'!$E$1, 'DCS Input Data'!$E$2, "", "Average", "OVERALL REDUCTION", 0, "Before", UNI_RET_TAG+UNI_RET_DESC+UNI_RET_UNIT+UNI_RET_TIME+UNI_RET_VALUE+UNI_RET_CONF, UNI_NOTHING)</v>
          </cell>
          <cell r="H111" t="str">
            <v>PSIG</v>
          </cell>
          <cell r="I111" t="str">
            <v>FWHTR 32 SHELL PRESSURE</v>
          </cell>
          <cell r="J111" t="str">
            <v>Average</v>
          </cell>
          <cell r="K111">
            <v>38906.708333333336</v>
          </cell>
          <cell r="L111">
            <v>204.53239440917969</v>
          </cell>
          <cell r="M111">
            <v>50</v>
          </cell>
        </row>
        <row r="112">
          <cell r="G112" t="str">
            <v>=PHDGetData("192.168.32.16", C112, 'DCS Input Data'!$E$1, 'DCS Input Data'!$E$2, "", "Average", "OVERALL REDUCTION", 0, "Before", UNI_RET_TAG+UNI_RET_DESC+UNI_RET_UNIT+UNI_RET_TIME+UNI_RET_VALUE+UNI_RET_CONF, UNI_NOTHING)</v>
          </cell>
          <cell r="H112" t="str">
            <v>PSIG</v>
          </cell>
          <cell r="I112" t="str">
            <v>FWHTR 34 SHELL PRESSURE</v>
          </cell>
          <cell r="J112" t="str">
            <v>Average</v>
          </cell>
          <cell r="K112">
            <v>38906.708333333336</v>
          </cell>
          <cell r="L112">
            <v>57.130633672078453</v>
          </cell>
          <cell r="M112">
            <v>100</v>
          </cell>
        </row>
        <row r="113">
          <cell r="G113" t="str">
            <v>=PHDGetData("192.168.32.16", C113, 'DCS Input Data'!$E$1, 'DCS Input Data'!$E$2, "", "Average", "OVERALL REDUCTION", 0, "Before", UNI_RET_TAG+UNI_RET_DESC+UNI_RET_UNIT+UNI_RET_TIME+UNI_RET_VALUE+UNI_RET_CONF, UNI_NOTHING)</v>
          </cell>
          <cell r="H113" t="str">
            <v>PSIG</v>
          </cell>
          <cell r="I113" t="str">
            <v>FWHTR 35 SHELL PRESSURE</v>
          </cell>
          <cell r="J113" t="str">
            <v>Average</v>
          </cell>
          <cell r="K113">
            <v>38906.708333333336</v>
          </cell>
          <cell r="L113">
            <v>14.204614909489949</v>
          </cell>
          <cell r="M113">
            <v>100</v>
          </cell>
        </row>
        <row r="114">
          <cell r="G114" t="str">
            <v>=PHDGetData("192.168.32.16", C114, 'DCS Input Data'!$E$1, 'DCS Input Data'!$E$2, "", "Average", "OVERALL REDUCTION", 0, "Before", UNI_RET_TAG+UNI_RET_DESC+UNI_RET_UNIT+UNI_RET_TIME+UNI_RET_VALUE+UNI_RET_CONF, UNI_NOTHING)</v>
          </cell>
          <cell r="H114" t="str">
            <v>PSIG</v>
          </cell>
          <cell r="I114" t="str">
            <v>FWHTR 36 SHELL PRESSURE</v>
          </cell>
          <cell r="J114" t="str">
            <v>Average</v>
          </cell>
          <cell r="K114">
            <v>38906.708333333336</v>
          </cell>
          <cell r="L114">
            <v>-5.6392261187235517</v>
          </cell>
          <cell r="M114">
            <v>100</v>
          </cell>
        </row>
        <row r="115">
          <cell r="G115" t="str">
            <v>=PHDGetData("192.168.32.16", C115, 'DCS Input Data'!$E$1, 'DCS Input Data'!$E$2, "", "Average", "OVERALL REDUCTION", 0, "Before", UNI_RET_TAG+UNI_RET_DESC+UNI_RET_UNIT+UNI_RET_TIME+UNI_RET_VALUE+UNI_RET_CONF, UNI_NOTHING)</v>
          </cell>
          <cell r="H115" t="str">
            <v>PSIG</v>
          </cell>
          <cell r="I115" t="str">
            <v>DEAERATOR PRESSURE</v>
          </cell>
          <cell r="J115" t="str">
            <v>Average</v>
          </cell>
          <cell r="K115">
            <v>38906.708333333336</v>
          </cell>
          <cell r="L115">
            <v>176.31618169148763</v>
          </cell>
          <cell r="M115">
            <v>100</v>
          </cell>
        </row>
        <row r="116">
          <cell r="G116" t="str">
            <v>=PHDGetData("192.168.32.16", C116, 'DCS Input Data'!$E$1, 'DCS Input Data'!$E$2, "", "Average", "OVERALL REDUCTION", 0, "Before", UNI_RET_TAG+UNI_RET_DESC+UNI_RET_UNIT+UNI_RET_TIME+UNI_RET_VALUE+UNI_RET_CONF, UNI_NOTHING)</v>
          </cell>
          <cell r="H116" t="str">
            <v>DEGF</v>
          </cell>
          <cell r="I116" t="str">
            <v>PSH EAST OUTLET STM TEMP</v>
          </cell>
          <cell r="J116" t="str">
            <v>Average</v>
          </cell>
          <cell r="K116">
            <v>38906.708333333336</v>
          </cell>
          <cell r="L116">
            <v>795.27960815429685</v>
          </cell>
          <cell r="M116">
            <v>100</v>
          </cell>
        </row>
        <row r="117">
          <cell r="G117" t="str">
            <v>=PHDGetData("192.168.32.16", C117, 'DCS Input Data'!$E$1, 'DCS Input Data'!$E$2, "", "Average", "OVERALL REDUCTION", 0, "Before", UNI_RET_TAG+UNI_RET_DESC+UNI_RET_UNIT+UNI_RET_TIME+UNI_RET_VALUE+UNI_RET_CONF, UNI_NOTHING)</v>
          </cell>
          <cell r="H117" t="str">
            <v>DEGF</v>
          </cell>
          <cell r="I117" t="str">
            <v>PSH WEST OUTLET STM TEMP</v>
          </cell>
          <cell r="J117" t="str">
            <v>Average</v>
          </cell>
          <cell r="K117">
            <v>38906.708333333336</v>
          </cell>
          <cell r="L117">
            <v>793.41291402180991</v>
          </cell>
          <cell r="M117">
            <v>100</v>
          </cell>
        </row>
        <row r="118">
          <cell r="G118" t="str">
            <v>=PHDGetData("192.168.32.16", C118, 'DCS Input Data'!$E$1, 'DCS Input Data'!$E$2, "", "Average", "OVERALL REDUCTION", 0, "Before", UNI_RET_TAG+UNI_RET_DESC+UNI_RET_UNIT+UNI_RET_TIME+UNI_RET_VALUE+UNI_RET_CONF, UNI_NOTHING)</v>
          </cell>
          <cell r="H118" t="str">
            <v>DEGF</v>
          </cell>
          <cell r="I118" t="str">
            <v>REHEATER INLET STM TEMP</v>
          </cell>
          <cell r="J118" t="str">
            <v>Average</v>
          </cell>
          <cell r="K118">
            <v>38906.708333333336</v>
          </cell>
          <cell r="L118">
            <v>660.42949625651045</v>
          </cell>
          <cell r="M118">
            <v>100</v>
          </cell>
        </row>
        <row r="119">
          <cell r="G119" t="str">
            <v>=PHDGetData("192.168.32.16", C119, 'DCS Input Data'!$E$1, 'DCS Input Data'!$E$2, "", "Average", "OVERALL REDUCTION", 0, "Before", UNI_RET_TAG+UNI_RET_DESC+UNI_RET_UNIT+UNI_RET_TIME+UNI_RET_VALUE+UNI_RET_CONF, UNI_NOTHING)</v>
          </cell>
          <cell r="H119" t="str">
            <v>DEGF</v>
          </cell>
          <cell r="I119" t="str">
            <v>#1 EXTRACTION STEAM TEMP</v>
          </cell>
          <cell r="J119" t="str">
            <v>Average</v>
          </cell>
          <cell r="K119">
            <v>38906.708333333336</v>
          </cell>
          <cell r="L119">
            <v>696.42658487955725</v>
          </cell>
          <cell r="M119">
            <v>100</v>
          </cell>
        </row>
        <row r="120">
          <cell r="G120" t="str">
            <v>=PHDGetData("192.168.32.16", C120, 'DCS Input Data'!$E$1, 'DCS Input Data'!$E$2, "", "Average", "OVERALL REDUCTION", 0, "Before", UNI_RET_TAG+UNI_RET_DESC+UNI_RET_UNIT+UNI_RET_TIME+UNI_RET_VALUE+UNI_RET_CONF, UNI_NOTHING)</v>
          </cell>
          <cell r="H120" t="str">
            <v>DEGF</v>
          </cell>
          <cell r="I120" t="str">
            <v>#2 EXTRACTION STEAM TEMP</v>
          </cell>
          <cell r="J120" t="str">
            <v>Average</v>
          </cell>
          <cell r="K120">
            <v>38906.708333333336</v>
          </cell>
          <cell r="L120">
            <v>917.67985127766929</v>
          </cell>
          <cell r="M120">
            <v>100</v>
          </cell>
        </row>
        <row r="121">
          <cell r="G121" t="str">
            <v>=PHDGetData("192.168.32.16", C121, 'DCS Input Data'!$E$1, 'DCS Input Data'!$E$2, "", "Average", "OVERALL REDUCTION", 0, "Before", UNI_RET_TAG+UNI_RET_DESC+UNI_RET_UNIT+UNI_RET_TIME+UNI_RET_VALUE+UNI_RET_CONF, UNI_NOTHING)</v>
          </cell>
          <cell r="H121" t="str">
            <v>DEGF</v>
          </cell>
          <cell r="I121" t="str">
            <v>#2 EXTRACTION STEAM TEMP</v>
          </cell>
          <cell r="J121" t="str">
            <v>Average</v>
          </cell>
          <cell r="K121">
            <v>38906.708333333336</v>
          </cell>
          <cell r="L121">
            <v>721.77181091308591</v>
          </cell>
          <cell r="M121">
            <v>100</v>
          </cell>
        </row>
        <row r="122">
          <cell r="G122" t="str">
            <v>=PHDGetData("192.168.32.16", C122, 'DCS Input Data'!$E$1, 'DCS Input Data'!$E$2, "", "Average", "OVERALL REDUCTION", 0, "Before", UNI_RET_TAG+UNI_RET_DESC+UNI_RET_UNIT+UNI_RET_TIME+UNI_RET_VALUE+UNI_RET_CONF, UNI_NOTHING)</v>
          </cell>
          <cell r="H122" t="str">
            <v>DEGF</v>
          </cell>
          <cell r="I122" t="str">
            <v>#4 EXTRACTION STEAM TEMP</v>
          </cell>
          <cell r="J122" t="str">
            <v>Average</v>
          </cell>
          <cell r="K122">
            <v>38906.708333333336</v>
          </cell>
          <cell r="L122">
            <v>600.72200520833337</v>
          </cell>
          <cell r="M122">
            <v>100</v>
          </cell>
        </row>
        <row r="123">
          <cell r="G123" t="str">
            <v>=PHDGetData("192.168.32.16", C123, 'DCS Input Data'!$E$1, 'DCS Input Data'!$E$2, "", "Average", "OVERALL REDUCTION", 0, "Before", UNI_RET_TAG+UNI_RET_DESC+UNI_RET_UNIT+UNI_RET_TIME+UNI_RET_VALUE+UNI_RET_CONF, UNI_NOTHING)</v>
          </cell>
          <cell r="H123" t="str">
            <v>DEGF</v>
          </cell>
          <cell r="I123" t="str">
            <v>#5 NORTH EXT STEAM TEMP</v>
          </cell>
          <cell r="J123" t="str">
            <v>Average</v>
          </cell>
          <cell r="K123">
            <v>38906.708333333336</v>
          </cell>
          <cell r="L123">
            <v>390.57306009928385</v>
          </cell>
          <cell r="M123">
            <v>100</v>
          </cell>
        </row>
        <row r="124">
          <cell r="G124" t="str">
            <v>=PHDGetData("192.168.32.16", C124, 'DCS Input Data'!$E$1, 'DCS Input Data'!$E$2, "", "Average", "OVERALL REDUCTION", 0, "Before", UNI_RET_TAG+UNI_RET_DESC+UNI_RET_UNIT+UNI_RET_TIME+UNI_RET_VALUE+UNI_RET_CONF, UNI_NOTHING)</v>
          </cell>
          <cell r="H124" t="str">
            <v>DEGF</v>
          </cell>
          <cell r="I124" t="str">
            <v>#5 SOUTH EXT STEAM TEMP</v>
          </cell>
          <cell r="J124" t="str">
            <v>Average</v>
          </cell>
          <cell r="K124">
            <v>38906.708333333336</v>
          </cell>
          <cell r="L124">
            <v>128.35981648763021</v>
          </cell>
          <cell r="M124">
            <v>100</v>
          </cell>
        </row>
        <row r="125">
          <cell r="G125" t="str">
            <v>=PHDGetData("192.168.32.16", C125, 'DCS Input Data'!$E$1, 'DCS Input Data'!$E$2, "", "Average", "OVERALL REDUCTION", 0, "Before", UNI_RET_TAG+UNI_RET_DESC+UNI_RET_UNIT+UNI_RET_TIME+UNI_RET_VALUE+UNI_RET_CONF, UNI_NOTHING)</v>
          </cell>
          <cell r="H125" t="str">
            <v>DEGF</v>
          </cell>
          <cell r="I125" t="str">
            <v>#6 NORTH EXT STEAM TEMP</v>
          </cell>
          <cell r="J125" t="str">
            <v>Average</v>
          </cell>
          <cell r="K125">
            <v>38906.708333333336</v>
          </cell>
          <cell r="L125">
            <v>511.35676574707031</v>
          </cell>
          <cell r="M125">
            <v>0</v>
          </cell>
        </row>
        <row r="126">
          <cell r="G126" t="str">
            <v>=PHDGetData("192.168.32.16", C126, 'DCS Input Data'!$E$1, 'DCS Input Data'!$E$2, "", "Average", "OVERALL REDUCTION", 0, "Before", UNI_RET_TAG+UNI_RET_DESC+UNI_RET_UNIT+UNI_RET_TIME+UNI_RET_VALUE+UNI_RET_CONF, UNI_NOTHING)</v>
          </cell>
          <cell r="H126" t="str">
            <v>DEGF</v>
          </cell>
          <cell r="I126" t="str">
            <v>#6 SOUTH EXT STEAM TEMP</v>
          </cell>
          <cell r="J126" t="str">
            <v>Average</v>
          </cell>
          <cell r="K126">
            <v>38906.708333333336</v>
          </cell>
          <cell r="L126">
            <v>182.15686721801757</v>
          </cell>
          <cell r="M126">
            <v>100</v>
          </cell>
        </row>
        <row r="127">
          <cell r="G127" t="str">
            <v>=PHDGetData("192.168.32.16", C127, 'DCS Input Data'!$E$1, 'DCS Input Data'!$E$2, "", "Average", "OVERALL REDUCTION", 0, "Before", UNI_RET_TAG+UNI_RET_DESC+UNI_RET_UNIT+UNI_RET_TIME+UNI_RET_VALUE+UNI_RET_CONF, UNI_NOTHING)</v>
          </cell>
          <cell r="H127" t="str">
            <v>DEGF</v>
          </cell>
          <cell r="I127" t="str">
            <v>BFPT EXHAUST STEAM TEMP</v>
          </cell>
          <cell r="J127" t="str">
            <v>Average</v>
          </cell>
          <cell r="K127">
            <v>38906.708333333336</v>
          </cell>
          <cell r="L127">
            <v>88.0443115234375</v>
          </cell>
          <cell r="M127">
            <v>0</v>
          </cell>
        </row>
        <row r="128">
          <cell r="G128" t="str">
            <v>=PHDGetData("192.168.32.16", C128, 'DCS Input Data'!$E$1, 'DCS Input Data'!$E$2, "", "Average", "OVERALL REDUCTION", 0, "Before", UNI_RET_TAG+UNI_RET_DESC+UNI_RET_UNIT+UNI_RET_TIME+UNI_RET_VALUE+UNI_RET_CONF, UNI_NOTHING)</v>
          </cell>
          <cell r="H128" t="str">
            <v>PSIG</v>
          </cell>
          <cell r="I128" t="str">
            <v>MAIN/THROTTLE STM PRESS</v>
          </cell>
          <cell r="J128" t="str">
            <v>Average</v>
          </cell>
          <cell r="K128">
            <v>38906.708333333336</v>
          </cell>
          <cell r="L128">
            <v>1859.3792683919271</v>
          </cell>
          <cell r="M128">
            <v>100</v>
          </cell>
        </row>
        <row r="129">
          <cell r="G129" t="str">
            <v>=PHDGetData("192.168.32.16", C129, 'DCS Input Data'!$E$1, 'DCS Input Data'!$E$2, "", "Average", "OVERALL REDUCTION", 0, "Before", UNI_RET_TAG+UNI_RET_DESC+UNI_RET_UNIT+UNI_RET_TIME+UNI_RET_VALUE+UNI_RET_CONF, UNI_NOTHING)</v>
          </cell>
          <cell r="H129" t="str">
            <v>PSIG</v>
          </cell>
          <cell r="I129" t="str">
            <v>MAIN/THROTTLE STM PRESS</v>
          </cell>
          <cell r="J129" t="str">
            <v>Average</v>
          </cell>
          <cell r="K129">
            <v>38906.708333333336</v>
          </cell>
          <cell r="L129">
            <v>1859.3792683919271</v>
          </cell>
          <cell r="M129">
            <v>100</v>
          </cell>
        </row>
        <row r="130">
          <cell r="G130" t="str">
            <v>=PHDGetData("192.168.32.16", C130, 'DCS Input Data'!$E$1, 'DCS Input Data'!$E$2, "", "Average", "OVERALL REDUCTION", 0, "Before", UNI_RET_TAG+UNI_RET_DESC+UNI_RET_UNIT+UNI_RET_TIME+UNI_RET_VALUE+UNI_RET_CONF, UNI_NOTHING)</v>
          </cell>
          <cell r="H130" t="str">
            <v>PSIG</v>
          </cell>
          <cell r="I130" t="str">
            <v>TG STEAM CHEST PRESSURE</v>
          </cell>
          <cell r="J130" t="str">
            <v>Average</v>
          </cell>
          <cell r="K130">
            <v>38906.708333333336</v>
          </cell>
          <cell r="L130">
            <v>1817.1361043294271</v>
          </cell>
          <cell r="M130">
            <v>100</v>
          </cell>
        </row>
        <row r="132">
          <cell r="G132" t="str">
            <v>=PHDGetData("192.168.32.16", C132, 'DCS Input Data'!$E$1, 'DCS Input Data'!$E$2, "", "Average", "OVERALL REDUCTION", 0, "Before", UNI_RET_TAG+UNI_RET_DESC+UNI_RET_UNIT+UNI_RET_TIME+UNI_RET_VALUE+UNI_RET_CONF, UNI_NOTHING)</v>
          </cell>
          <cell r="H132" t="str">
            <v>PSIG</v>
          </cell>
          <cell r="I132" t="str">
            <v>COLD REHEAT STEAM PRESS</v>
          </cell>
          <cell r="J132" t="str">
            <v>Average</v>
          </cell>
          <cell r="K132">
            <v>38906.708333333336</v>
          </cell>
          <cell r="L132">
            <v>464.42897796630859</v>
          </cell>
          <cell r="M132">
            <v>100</v>
          </cell>
        </row>
        <row r="133">
          <cell r="G133" t="str">
            <v>=PHDGetData("192.168.32.16", C133, 'DCS Input Data'!$E$1, 'DCS Input Data'!$E$2, "", "Average", "OVERALL REDUCTION", 0, "Before", UNI_RET_TAG+UNI_RET_DESC+UNI_RET_UNIT+UNI_RET_TIME+UNI_RET_VALUE+UNI_RET_CONF, UNI_NOTHING)</v>
          </cell>
          <cell r="H133" t="str">
            <v>PSIG</v>
          </cell>
          <cell r="I133" t="str">
            <v>HOT REHEAT STEAM PRESS</v>
          </cell>
          <cell r="J133" t="str">
            <v>Average</v>
          </cell>
          <cell r="K133">
            <v>38906.708333333336</v>
          </cell>
          <cell r="L133">
            <v>384.33855895996095</v>
          </cell>
          <cell r="M133">
            <v>100</v>
          </cell>
        </row>
        <row r="134">
          <cell r="G134" t="str">
            <v>=PHDGetData("192.168.32.16", C134, 'DCS Input Data'!$E$1, 'DCS Input Data'!$E$2, "", "Average", "OVERALL REDUCTION", 0, "Before", UNI_RET_TAG+UNI_RET_DESC+UNI_RET_UNIT+UNI_RET_TIME+UNI_RET_VALUE+UNI_RET_CONF, UNI_NOTHING)</v>
          </cell>
          <cell r="H134" t="str">
            <v>PSIG</v>
          </cell>
          <cell r="I134" t="str">
            <v>TG REHEAT BOWL STM PRESS</v>
          </cell>
          <cell r="J134" t="str">
            <v>Average</v>
          </cell>
          <cell r="K134">
            <v>38906.708333333336</v>
          </cell>
          <cell r="L134">
            <v>494.93151499430337</v>
          </cell>
          <cell r="M134">
            <v>100</v>
          </cell>
        </row>
        <row r="135">
          <cell r="G135" t="str">
            <v>=PHDGetData("192.168.32.16", C135, 'DCS Input Data'!$E$1, 'DCS Input Data'!$E$2, "", "Average", "OVERALL REDUCTION", 0, "Before", UNI_RET_TAG+UNI_RET_DESC+UNI_RET_UNIT+UNI_RET_TIME+UNI_RET_VALUE+UNI_RET_CONF, UNI_NOTHING)</v>
          </cell>
          <cell r="H135" t="str">
            <v>DEGF</v>
          </cell>
          <cell r="I135" t="str">
            <v>T/G TURB EXH HOOD TEMP</v>
          </cell>
          <cell r="J135" t="str">
            <v>Average</v>
          </cell>
          <cell r="K135">
            <v>38906.708333333336</v>
          </cell>
          <cell r="L135">
            <v>116.58630765279135</v>
          </cell>
          <cell r="M135">
            <v>100</v>
          </cell>
        </row>
        <row r="136">
          <cell r="G136" t="str">
            <v>=PHDGetData("192.168.32.16", C136, 'DCS Input Data'!$E$1, 'DCS Input Data'!$E$2, "", "Average", "OVERALL REDUCTION", 0, "Before", UNI_RET_TAG+UNI_RET_DESC+UNI_RET_UNIT+UNI_RET_TIME+UNI_RET_VALUE+UNI_RET_CONF, UNI_NOTHING)</v>
          </cell>
          <cell r="H136" t="str">
            <v>KPPH</v>
          </cell>
          <cell r="I136" t="str">
            <v>AH 3A COILS STM FLOW RTE</v>
          </cell>
          <cell r="J136" t="str">
            <v>Average</v>
          </cell>
          <cell r="K136">
            <v>38906.708333333336</v>
          </cell>
          <cell r="L136">
            <v>25.944014517466226</v>
          </cell>
          <cell r="M136">
            <v>100</v>
          </cell>
        </row>
        <row r="137">
          <cell r="G137" t="str">
            <v>=PHDGetData("192.168.32.16", C137, 'DCS Input Data'!$E$1, 'DCS Input Data'!$E$2, "", "Average", "OVERALL REDUCTION", 0, "Before", UNI_RET_TAG+UNI_RET_DESC+UNI_RET_UNIT+UNI_RET_TIME+UNI_RET_VALUE+UNI_RET_CONF, UNI_NOTHING)</v>
          </cell>
          <cell r="H137" t="str">
            <v>DEGF</v>
          </cell>
          <cell r="I137" t="str">
            <v>AH 3A COILS SUP STM TEMP</v>
          </cell>
          <cell r="J137" t="str">
            <v>Average</v>
          </cell>
          <cell r="K137">
            <v>38906.708333333336</v>
          </cell>
          <cell r="L137">
            <v>711.72681376139326</v>
          </cell>
          <cell r="M137">
            <v>100</v>
          </cell>
        </row>
        <row r="138">
          <cell r="G138" t="str">
            <v>=PHDGetData("192.168.32.16", C138, 'DCS Input Data'!$E$1, 'DCS Input Data'!$E$2, "", "Average", "OVERALL REDUCTION", 0, "Before", UNI_RET_TAG+UNI_RET_DESC+UNI_RET_UNIT+UNI_RET_TIME+UNI_RET_VALUE+UNI_RET_CONF, UNI_NOTHING)</v>
          </cell>
          <cell r="H138" t="str">
            <v>DEGF</v>
          </cell>
          <cell r="I138" t="str">
            <v>SH STM SPRAY WATER TEMP</v>
          </cell>
          <cell r="J138" t="str">
            <v>Average</v>
          </cell>
          <cell r="K138">
            <v>38906.708333333336</v>
          </cell>
          <cell r="L138">
            <v>384.67290598551432</v>
          </cell>
          <cell r="M138">
            <v>100</v>
          </cell>
        </row>
        <row r="139">
          <cell r="G139" t="str">
            <v>=PHDGetData("192.168.32.16", C139, 'DCS Input Data'!$E$1, 'DCS Input Data'!$E$2, "", "Average", "OVERALL REDUCTION", 0, "Before", UNI_RET_TAG+UNI_RET_DESC+UNI_RET_UNIT+UNI_RET_TIME+UNI_RET_VALUE+UNI_RET_CONF, UNI_NOTHING)</v>
          </cell>
          <cell r="H139" t="str">
            <v>PSIG</v>
          </cell>
          <cell r="I139" t="str">
            <v>SUPRHT SPRAY WATER PRESS</v>
          </cell>
          <cell r="J139" t="str">
            <v>Average</v>
          </cell>
          <cell r="K139">
            <v>38906.708333333336</v>
          </cell>
          <cell r="L139">
            <v>2434.70947265625</v>
          </cell>
          <cell r="M139">
            <v>100</v>
          </cell>
        </row>
        <row r="140">
          <cell r="G140" t="str">
            <v>=PHDGetData("192.168.32.16", C140, 'DCS Input Data'!$E$1, 'DCS Input Data'!$E$2, "", "Average", "OVERALL REDUCTION", 0, "Before", UNI_RET_TAG+UNI_RET_DESC+UNI_RET_UNIT+UNI_RET_TIME+UNI_RET_VALUE+UNI_RET_CONF, UNI_NOTHING)</v>
          </cell>
          <cell r="H140" t="str">
            <v>KPPH</v>
          </cell>
          <cell r="I140" t="str">
            <v>SUPERHEAT SPRAY WTR FLOW</v>
          </cell>
          <cell r="J140" t="str">
            <v>Average</v>
          </cell>
          <cell r="K140">
            <v>38906.708333333336</v>
          </cell>
          <cell r="L140">
            <v>74.52121276855469</v>
          </cell>
          <cell r="M140">
            <v>100</v>
          </cell>
        </row>
        <row r="141">
          <cell r="G141" t="str">
            <v>=PHDGetData("192.168.32.16", C141, 'DCS Input Data'!$E$1, 'DCS Input Data'!$E$2, "", "Average", "OVERALL REDUCTION", 0, "Before", UNI_RET_TAG+UNI_RET_DESC+UNI_RET_UNIT+UNI_RET_TIME+UNI_RET_VALUE+UNI_RET_CONF, UNI_NOTHING)</v>
          </cell>
          <cell r="H141" t="str">
            <v>DEGF</v>
          </cell>
          <cell r="I141" t="str">
            <v>RH STM SPRAY WATER TEMP</v>
          </cell>
          <cell r="J141" t="str">
            <v>Average</v>
          </cell>
          <cell r="K141">
            <v>38906.708333333336</v>
          </cell>
          <cell r="L141">
            <v>379.7891805013021</v>
          </cell>
          <cell r="M141">
            <v>100</v>
          </cell>
        </row>
        <row r="142">
          <cell r="G142" t="str">
            <v>=PHDGetData("192.168.32.16", C142, 'DCS Input Data'!$E$1, 'DCS Input Data'!$E$2, "", "Average", "OVERALL REDUCTION", 0, "Before", UNI_RET_TAG+UNI_RET_DESC+UNI_RET_UNIT+UNI_RET_TIME+UNI_RET_VALUE+UNI_RET_CONF, UNI_NOTHING)</v>
          </cell>
          <cell r="H142" t="str">
            <v>PSIG</v>
          </cell>
          <cell r="I142" t="str">
            <v>REHEAT SPRAY WATER PRESS</v>
          </cell>
          <cell r="J142" t="str">
            <v>Average</v>
          </cell>
          <cell r="K142">
            <v>38906.708333333336</v>
          </cell>
          <cell r="L142">
            <v>1002.2320058186849</v>
          </cell>
          <cell r="M142">
            <v>100</v>
          </cell>
        </row>
        <row r="143">
          <cell r="G143" t="str">
            <v>=PHDGetData("192.168.32.16", C143, 'DCS Input Data'!$E$1, 'DCS Input Data'!$E$2, "", "Average", "OVERALL REDUCTION", 0, "Before", UNI_RET_TAG+UNI_RET_DESC+UNI_RET_UNIT+UNI_RET_TIME+UNI_RET_VALUE+UNI_RET_CONF, UNI_NOTHING)</v>
          </cell>
          <cell r="H143" t="str">
            <v>KPPH</v>
          </cell>
          <cell r="I143" t="str">
            <v>REHEAT SPRAY WATER FLOW</v>
          </cell>
          <cell r="J143" t="str">
            <v>Average</v>
          </cell>
          <cell r="K143">
            <v>38906.708333333336</v>
          </cell>
          <cell r="L143">
            <v>36.328792126973468</v>
          </cell>
          <cell r="M143">
            <v>100</v>
          </cell>
        </row>
        <row r="144">
          <cell r="G144" t="str">
            <v>=PHDGetData("192.168.32.16", C144, 'DCS Input Data'!$E$1, 'DCS Input Data'!$E$2, "", "Average", "OVERALL REDUCTION", 0, "Before", UNI_RET_TAG+UNI_RET_DESC+UNI_RET_UNIT+UNI_RET_TIME+UNI_RET_VALUE+UNI_RET_CONF, UNI_NOTHING)</v>
          </cell>
          <cell r="H144" t="str">
            <v>DEGF</v>
          </cell>
          <cell r="I144" t="str">
            <v>MAIN/THROTTLE STEAM TEMP</v>
          </cell>
          <cell r="J144" t="str">
            <v>Average</v>
          </cell>
          <cell r="K144">
            <v>38906.708333333336</v>
          </cell>
          <cell r="L144">
            <v>996.37730407714844</v>
          </cell>
          <cell r="M144">
            <v>100</v>
          </cell>
        </row>
        <row r="145">
          <cell r="G145" t="str">
            <v>=PHDGetData("192.168.32.16", C145, 'DCS Input Data'!$E$1, 'DCS Input Data'!$E$2, "", "Average", "OVERALL REDUCTION", 0, "Before", UNI_RET_TAG+UNI_RET_DESC+UNI_RET_UNIT+UNI_RET_TIME+UNI_RET_VALUE+UNI_RET_CONF, UNI_NOTHING)</v>
          </cell>
          <cell r="H145" t="str">
            <v>DEGF</v>
          </cell>
          <cell r="I145" t="str">
            <v>COLD RH STM AT TURB TEMP</v>
          </cell>
          <cell r="J145" t="str">
            <v>Average</v>
          </cell>
          <cell r="K145">
            <v>38906.708333333336</v>
          </cell>
          <cell r="L145">
            <v>697.18106689453123</v>
          </cell>
          <cell r="M145">
            <v>100</v>
          </cell>
        </row>
        <row r="146">
          <cell r="G146" t="str">
            <v>=PHDGetData("192.168.32.16", C146, 'DCS Input Data'!$E$1, 'DCS Input Data'!$E$2, "", "Average", "OVERALL REDUCTION", 0, "Before", UNI_RET_TAG+UNI_RET_DESC+UNI_RET_UNIT+UNI_RET_TIME+UNI_RET_VALUE+UNI_RET_CONF, UNI_NOTHING)</v>
          </cell>
          <cell r="H146" t="str">
            <v>DEGF</v>
          </cell>
          <cell r="I146" t="str">
            <v>RH STM TEMP</v>
          </cell>
          <cell r="J146" t="str">
            <v>Average</v>
          </cell>
          <cell r="K146">
            <v>38906.708333333336</v>
          </cell>
          <cell r="L146">
            <v>1002.6955362955729</v>
          </cell>
          <cell r="M146">
            <v>100</v>
          </cell>
        </row>
        <row r="147">
          <cell r="G147" t="str">
            <v>=PHDGetData("192.168.32.16", C147, 'DCS Input Data'!$E$1, 'DCS Input Data'!$E$2, "", "Average", "OVERALL REDUCTION", 0, "Before", UNI_RET_TAG+UNI_RET_DESC+UNI_RET_UNIT+UNI_RET_TIME+UNI_RET_VALUE+UNI_RET_CONF, UNI_NOTHING)</v>
          </cell>
          <cell r="H147" t="str">
            <v>PSIG</v>
          </cell>
          <cell r="I147" t="str">
            <v>BOILER STM DRUM PRESS B</v>
          </cell>
          <cell r="J147" t="str">
            <v>Average</v>
          </cell>
          <cell r="K147">
            <v>38906.708333333336</v>
          </cell>
          <cell r="L147">
            <v>2100.8529907226562</v>
          </cell>
          <cell r="M147">
            <v>100</v>
          </cell>
        </row>
        <row r="148">
          <cell r="G148" t="str">
            <v>=PHDGetData("192.168.32.16", C148, 'DCS Input Data'!$E$1, 'DCS Input Data'!$E$2, "", "Average", "OVERALL REDUCTION", 0, "Before", UNI_RET_TAG+UNI_RET_DESC+UNI_RET_UNIT+UNI_RET_TIME+UNI_RET_VALUE+UNI_RET_CONF, UNI_NOTHING)</v>
          </cell>
          <cell r="H148" t="str">
            <v>PSIG</v>
          </cell>
          <cell r="I148" t="str">
            <v>BOILER STM DRUM PRESS C</v>
          </cell>
          <cell r="J148" t="str">
            <v>Average</v>
          </cell>
          <cell r="K148">
            <v>38906.708333333336</v>
          </cell>
          <cell r="L148">
            <v>2104.613496907552</v>
          </cell>
          <cell r="M148">
            <v>100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Workflow"/>
      <sheetName val="DailyPricing"/>
      <sheetName val="Gas Price History"/>
      <sheetName val="EA Price History"/>
      <sheetName val="Steam IC Cost Chart"/>
      <sheetName val="CT IC Cost Chart"/>
      <sheetName val="Hourly Pricing"/>
      <sheetName val="Unit Cost Tables"/>
      <sheetName val="Base Case Optimization"/>
      <sheetName val="Change Case Optimization"/>
      <sheetName val="ETRM Query"/>
      <sheetName val="Load Dat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>
        <row r="15">
          <cell r="D15">
            <v>313</v>
          </cell>
          <cell r="E15">
            <v>156.5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J63"/>
  <sheetViews>
    <sheetView showGridLines="0" tabSelected="1" zoomScale="70" zoomScaleNormal="70" workbookViewId="0">
      <selection activeCell="K40" sqref="K40"/>
    </sheetView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3.33203125" style="1" customWidth="1"/>
    <col min="6" max="6" width="1.88671875" style="1" customWidth="1"/>
    <col min="7" max="7" width="13.33203125" style="1" customWidth="1"/>
    <col min="8" max="8" width="1.88671875" style="1" customWidth="1"/>
    <col min="9" max="9" width="13.33203125" style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49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40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2013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41</v>
      </c>
      <c r="E14" s="50">
        <v>1039310.38</v>
      </c>
      <c r="F14" s="20"/>
      <c r="G14" s="50">
        <v>846570.54799999995</v>
      </c>
      <c r="H14" s="20"/>
      <c r="I14" s="21">
        <f>+E14-G14</f>
        <v>192739.83200000005</v>
      </c>
    </row>
    <row r="15" spans="1:10">
      <c r="A15" s="5">
        <f t="shared" si="0"/>
        <v>9</v>
      </c>
      <c r="B15" s="1" t="s">
        <v>3</v>
      </c>
      <c r="D15" s="19" t="s">
        <v>42</v>
      </c>
      <c r="E15" s="22">
        <v>1045538.14</v>
      </c>
      <c r="F15" s="23"/>
      <c r="G15" s="22">
        <v>969610.58400000003</v>
      </c>
      <c r="H15" s="23"/>
      <c r="I15" s="24">
        <f t="shared" ref="I15:I21" si="1">+E15-G15</f>
        <v>75927.555999999982</v>
      </c>
    </row>
    <row r="16" spans="1:10">
      <c r="A16" s="5">
        <f t="shared" si="0"/>
        <v>10</v>
      </c>
      <c r="B16" s="1" t="s">
        <v>6</v>
      </c>
      <c r="D16" s="19" t="s">
        <v>43</v>
      </c>
      <c r="E16" s="22">
        <v>153347.99</v>
      </c>
      <c r="F16" s="23"/>
      <c r="G16" s="22">
        <v>350653.7513</v>
      </c>
      <c r="H16" s="23"/>
      <c r="I16" s="24">
        <f t="shared" si="1"/>
        <v>-197305.76130000001</v>
      </c>
    </row>
    <row r="17" spans="1:9">
      <c r="A17" s="5">
        <f t="shared" si="0"/>
        <v>11</v>
      </c>
      <c r="B17" s="1" t="s">
        <v>4</v>
      </c>
      <c r="D17" s="1" t="s">
        <v>25</v>
      </c>
      <c r="E17" s="20">
        <f>+E14+E15+E16</f>
        <v>2238196.5099999998</v>
      </c>
      <c r="F17" s="20"/>
      <c r="G17" s="20">
        <f>+G14+G15+G16</f>
        <v>2166834.8832999999</v>
      </c>
      <c r="H17" s="20"/>
      <c r="I17" s="21">
        <f t="shared" si="1"/>
        <v>71361.626699999906</v>
      </c>
    </row>
    <row r="18" spans="1:9">
      <c r="A18" s="5">
        <f t="shared" si="0"/>
        <v>12</v>
      </c>
      <c r="E18" s="23"/>
      <c r="F18" s="23"/>
      <c r="G18" s="23"/>
      <c r="H18" s="23"/>
      <c r="I18" s="24"/>
    </row>
    <row r="19" spans="1:9" ht="17.25">
      <c r="A19" s="5">
        <f t="shared" si="0"/>
        <v>13</v>
      </c>
      <c r="B19" s="2" t="s">
        <v>37</v>
      </c>
      <c r="C19" s="2"/>
      <c r="D19" s="25" t="s">
        <v>44</v>
      </c>
      <c r="E19" s="50">
        <v>656519.26</v>
      </c>
      <c r="F19" s="27"/>
      <c r="G19" s="50">
        <v>646423.39</v>
      </c>
      <c r="H19" s="20"/>
      <c r="I19" s="21">
        <f t="shared" si="1"/>
        <v>10095.869999999995</v>
      </c>
    </row>
    <row r="20" spans="1:9">
      <c r="A20" s="5">
        <f t="shared" si="0"/>
        <v>14</v>
      </c>
      <c r="B20" s="2"/>
      <c r="C20" s="2"/>
      <c r="D20" s="2"/>
      <c r="E20" s="28"/>
      <c r="F20" s="28"/>
      <c r="G20" s="23"/>
      <c r="H20" s="23"/>
      <c r="I20" s="24"/>
    </row>
    <row r="21" spans="1:9" ht="17.25">
      <c r="A21" s="5">
        <f t="shared" si="0"/>
        <v>15</v>
      </c>
      <c r="B21" s="2" t="s">
        <v>38</v>
      </c>
      <c r="C21" s="2"/>
      <c r="D21" s="2" t="s">
        <v>26</v>
      </c>
      <c r="E21" s="29">
        <f>+E17-E19</f>
        <v>1581677.2499999998</v>
      </c>
      <c r="F21" s="29"/>
      <c r="G21" s="29">
        <f>+G17-G19</f>
        <v>1520411.4932999997</v>
      </c>
      <c r="H21" s="30"/>
      <c r="I21" s="21">
        <f t="shared" si="1"/>
        <v>61265.756700000027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1"/>
    </row>
    <row r="23" spans="1:9" ht="17.25">
      <c r="A23" s="5">
        <f t="shared" si="0"/>
        <v>17</v>
      </c>
      <c r="B23" s="3" t="s">
        <v>39</v>
      </c>
      <c r="C23" s="2"/>
      <c r="D23" s="25" t="s">
        <v>45</v>
      </c>
      <c r="E23" s="26">
        <v>107048.22000000002</v>
      </c>
      <c r="F23" s="27"/>
      <c r="G23" s="26">
        <v>0</v>
      </c>
      <c r="H23" s="30"/>
      <c r="I23" s="21">
        <f>+E23-G23</f>
        <v>107048.22000000002</v>
      </c>
    </row>
    <row r="24" spans="1:9">
      <c r="A24" s="5">
        <f t="shared" si="0"/>
        <v>18</v>
      </c>
      <c r="E24" s="23"/>
      <c r="F24" s="23"/>
      <c r="G24" s="23"/>
      <c r="I24" s="31"/>
    </row>
    <row r="25" spans="1:9" ht="15.75" thickBot="1">
      <c r="A25" s="5">
        <f t="shared" si="0"/>
        <v>19</v>
      </c>
      <c r="B25" s="32" t="s">
        <v>5</v>
      </c>
      <c r="C25" s="32"/>
      <c r="D25" s="32" t="str">
        <f>"(Line "&amp;A21&amp;" - Line "&amp;A23&amp;")"</f>
        <v>(Line 15 - Line 17)</v>
      </c>
      <c r="E25" s="33">
        <f>E21-E23</f>
        <v>1474629.0299999998</v>
      </c>
      <c r="F25" s="34"/>
      <c r="G25" s="33">
        <f>G21-G23</f>
        <v>1520411.4932999997</v>
      </c>
      <c r="H25" s="34"/>
      <c r="I25" s="33">
        <f>E25-G25</f>
        <v>-45782.463299999945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2" t="s">
        <v>24</v>
      </c>
      <c r="C27" s="32"/>
      <c r="D27" s="35" t="s">
        <v>46</v>
      </c>
      <c r="E27" s="36">
        <v>1008583.3333333334</v>
      </c>
      <c r="F27" s="53"/>
      <c r="G27" s="36">
        <v>1029763.8888888889</v>
      </c>
      <c r="H27" s="34"/>
      <c r="I27" s="37"/>
    </row>
    <row r="28" spans="1:9">
      <c r="A28" s="5">
        <f t="shared" si="0"/>
        <v>22</v>
      </c>
    </row>
    <row r="29" spans="1:9">
      <c r="A29" s="5">
        <f t="shared" si="0"/>
        <v>23</v>
      </c>
      <c r="B29" s="32" t="s">
        <v>0</v>
      </c>
      <c r="C29" s="32"/>
      <c r="D29" s="32"/>
      <c r="E29" s="38"/>
      <c r="G29" s="34">
        <f>ROUND(G25/G27,8)</f>
        <v>1.47646612</v>
      </c>
      <c r="I29" s="39"/>
    </row>
    <row r="30" spans="1:9">
      <c r="A30" s="5">
        <f t="shared" si="0"/>
        <v>24</v>
      </c>
    </row>
    <row r="31" spans="1:9">
      <c r="A31" s="5">
        <f t="shared" si="0"/>
        <v>25</v>
      </c>
      <c r="B31" s="32" t="s">
        <v>1</v>
      </c>
      <c r="C31" s="32"/>
      <c r="D31" s="32"/>
      <c r="I31" s="40">
        <f>E27</f>
        <v>1008583.3333333334</v>
      </c>
    </row>
    <row r="32" spans="1:9">
      <c r="A32" s="5">
        <f t="shared" si="0"/>
        <v>26</v>
      </c>
      <c r="B32" s="32" t="s">
        <v>13</v>
      </c>
      <c r="C32" s="32"/>
      <c r="D32" s="32"/>
      <c r="I32" s="41">
        <f>G27</f>
        <v>1029763.8888888889</v>
      </c>
    </row>
    <row r="33" spans="1:9">
      <c r="A33" s="5">
        <f t="shared" si="0"/>
        <v>27</v>
      </c>
      <c r="B33" s="32" t="s">
        <v>14</v>
      </c>
      <c r="C33" s="32"/>
      <c r="D33" s="32" t="str">
        <f>"(Line "&amp;A32&amp;" - Line "&amp;A31&amp;")"</f>
        <v>(Line 26 - Line 25)</v>
      </c>
      <c r="I33" s="42">
        <f>I32-I31</f>
        <v>21180.555555555504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2">
        <f>G29</f>
        <v>1.47646612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2" t="s">
        <v>18</v>
      </c>
      <c r="C37" s="32"/>
      <c r="D37" s="32" t="str">
        <f>"(Line "&amp;A33&amp;" x Line "&amp;A35&amp;")"</f>
        <v>(Line 27 x Line 29)</v>
      </c>
      <c r="I37" s="43">
        <f>I33*I35</f>
        <v>31272.37268055548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4">
        <f>I37+I25</f>
        <v>-14510.090619444465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5" t="s">
        <v>47</v>
      </c>
      <c r="I41" s="45">
        <f>3.25%/12</f>
        <v>2.7083333333333334E-3</v>
      </c>
    </row>
    <row r="42" spans="1:9">
      <c r="A42" s="5">
        <f t="shared" si="0"/>
        <v>36</v>
      </c>
      <c r="I42" s="46"/>
    </row>
    <row r="43" spans="1:9" ht="14.25" customHeight="1">
      <c r="A43" s="5">
        <f t="shared" si="0"/>
        <v>37</v>
      </c>
      <c r="B43" s="1" t="s">
        <v>16</v>
      </c>
      <c r="G43" s="31"/>
      <c r="I43" s="47">
        <v>24</v>
      </c>
    </row>
    <row r="44" spans="1:9">
      <c r="A44" s="5">
        <f t="shared" si="0"/>
        <v>38</v>
      </c>
      <c r="G44" s="31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1"/>
      <c r="I45" s="30">
        <f>ROUND(I39*I41*I43,0)</f>
        <v>-943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8">
        <f>I39+I45</f>
        <v>-15453.090619444465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C11"/>
  <sheetViews>
    <sheetView workbookViewId="0">
      <selection activeCell="J20" sqref="J20"/>
    </sheetView>
  </sheetViews>
  <sheetFormatPr defaultRowHeight="15"/>
  <cols>
    <col min="2" max="2" width="13.5546875" bestFit="1" customWidth="1"/>
  </cols>
  <sheetData>
    <row r="4" spans="2:3">
      <c r="B4" s="51">
        <v>656519</v>
      </c>
      <c r="C4" t="s">
        <v>50</v>
      </c>
    </row>
    <row r="5" spans="2:3">
      <c r="B5" s="52">
        <v>382791</v>
      </c>
      <c r="C5" t="s">
        <v>49</v>
      </c>
    </row>
    <row r="6" spans="2:3">
      <c r="B6" s="51">
        <f>SUM(B4:B5)</f>
        <v>1039310</v>
      </c>
      <c r="C6" t="s">
        <v>48</v>
      </c>
    </row>
    <row r="9" spans="2:3">
      <c r="B9" s="51">
        <v>188725.4</v>
      </c>
      <c r="C9" t="s">
        <v>51</v>
      </c>
    </row>
    <row r="10" spans="2:3">
      <c r="B10" s="52">
        <v>107048.22</v>
      </c>
      <c r="C10" t="s">
        <v>52</v>
      </c>
    </row>
    <row r="11" spans="2:3">
      <c r="B11" s="51">
        <f>SUM(B9:B10)</f>
        <v>295773.62</v>
      </c>
      <c r="C11" t="s">
        <v>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 TU Adj</vt:lpstr>
      <vt:lpstr>Supporting Schedule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abaumann</cp:lastModifiedBy>
  <cp:lastPrinted>2014-05-27T17:05:21Z</cp:lastPrinted>
  <dcterms:created xsi:type="dcterms:W3CDTF">2014-01-09T16:01:56Z</dcterms:created>
  <dcterms:modified xsi:type="dcterms:W3CDTF">2014-05-27T19:14:09Z</dcterms:modified>
</cp:coreProperties>
</file>