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/>
  <c r="J43" i="3"/>
  <c r="J56" i="3" s="1"/>
  <c r="I43" i="3"/>
  <c r="I56" i="3"/>
  <c r="H43" i="3"/>
  <c r="H56" i="3" s="1"/>
  <c r="G43" i="3"/>
  <c r="G56" i="3"/>
  <c r="F43" i="3"/>
  <c r="F56" i="3" s="1"/>
  <c r="E43" i="3"/>
  <c r="E56" i="3"/>
  <c r="D54" i="3"/>
  <c r="D53" i="3"/>
  <c r="D52" i="3"/>
  <c r="D51" i="3"/>
  <c r="D50" i="3"/>
  <c r="D49" i="3"/>
  <c r="D48" i="3"/>
  <c r="D47" i="3"/>
  <c r="D46" i="3"/>
  <c r="D45" i="3"/>
  <c r="D44" i="3"/>
  <c r="D55" i="3"/>
  <c r="D43" i="3"/>
  <c r="L39" i="3"/>
  <c r="K39" i="3"/>
  <c r="J39" i="3"/>
  <c r="I39" i="3"/>
  <c r="H39" i="3"/>
  <c r="G39" i="3"/>
  <c r="F39" i="3"/>
  <c r="E39" i="3"/>
  <c r="D39" i="3"/>
  <c r="L23" i="3"/>
  <c r="K23" i="3"/>
  <c r="J23" i="3"/>
  <c r="I23" i="3"/>
  <c r="H23" i="3"/>
  <c r="G23" i="3"/>
  <c r="F23" i="3"/>
  <c r="E23" i="3"/>
  <c r="D23" i="3"/>
  <c r="B11" i="3"/>
  <c r="B27" i="3" s="1"/>
  <c r="B10" i="3"/>
  <c r="B43" i="3" s="1"/>
  <c r="B22" i="3"/>
  <c r="B38" i="3" s="1"/>
  <c r="B55" i="3" s="1"/>
  <c r="D56" i="3" l="1"/>
  <c r="B26" i="3"/>
  <c r="B44" i="3"/>
  <c r="C39" i="3" l="1"/>
  <c r="C61" i="3" l="1"/>
  <c r="C43" i="3" l="1"/>
  <c r="C44" i="3"/>
  <c r="C45" i="3" l="1"/>
  <c r="C46" i="3"/>
  <c r="C47" i="3" l="1"/>
  <c r="C48" i="3" l="1"/>
  <c r="C49" i="3" l="1"/>
  <c r="C50" i="3"/>
  <c r="C51" i="3" l="1"/>
  <c r="C52" i="3" l="1"/>
  <c r="C53" i="3" l="1"/>
  <c r="C54" i="3" l="1"/>
  <c r="C55" i="3" l="1"/>
  <c r="C56" i="3" s="1"/>
  <c r="C23" i="3"/>
</calcChain>
</file>

<file path=xl/sharedStrings.xml><?xml version="1.0" encoding="utf-8"?>
<sst xmlns="http://schemas.openxmlformats.org/spreadsheetml/2006/main" count="90" uniqueCount="49">
  <si>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</si>
  <si>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</si>
  <si>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</si>
  <si>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</si>
  <si>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</si>
  <si>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</si>
  <si>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</si>
  <si>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</si>
  <si>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</si>
  <si>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</si>
  <si>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</si>
  <si>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</si>
  <si>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</si>
  <si>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</si>
  <si>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</si>
  <si>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</si>
  <si>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</si>
  <si>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</si>
  <si>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</si>
  <si>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</si>
  <si>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</si>
  <si>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</si>
  <si>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</si>
  <si>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</si>
  <si>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</si>
  <si>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</si>
  <si>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</si>
  <si>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</si>
  <si>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</si>
  <si>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</si>
  <si>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</si>
  <si>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</si>
  <si>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</si>
  <si>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</si>
  <si>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</si>
  <si>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</si>
  <si>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</si>
  <si>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</si>
  <si>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</si>
  <si>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</si>
  <si>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</si>
  <si>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</si>
  <si>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</si>
  <si>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</si>
  <si>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Rochester Public Utilities</t>
  </si>
  <si>
    <t>NSP</t>
  </si>
  <si>
    <t>In service September 2015</t>
  </si>
  <si>
    <t>New line and terminal works from North Rochester substation to North La Crosse substation</t>
  </si>
  <si>
    <t>Project 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</si>
</sst>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0" fontId="1" fillId="0" borderId="0"/>
    <xf numFmtId="170" fontId="1" fillId="20" borderId="0" applyNumberFormat="0" applyFill="0" applyBorder="0" applyAlignment="0" applyProtection="0">
      <alignment horizontal="right" vertical="center"/>
    </xf>
    <xf numFmtId="0" fontId="1" fillId="0" borderId="1" applyNumberFormat="0" applyFont="0" applyFill="0" applyAlignment="0" applyProtection="0"/>
    <xf numFmtId="0" fontId="13" fillId="0" borderId="0"/>
    <xf numFmtId="176" fontId="8" fillId="0" borderId="0" applyFill="0"/>
    <xf numFmtId="0" fontId="1" fillId="0" borderId="0" applyFill="0">
      <alignment horizontal="center" vertical="center" wrapText="1"/>
    </xf>
    <xf numFmtId="39" fontId="1" fillId="0" borderId="0" applyFont="0" applyFill="0" applyBorder="0" applyAlignment="0" applyProtection="0"/>
    <xf numFmtId="0" fontId="1" fillId="0" borderId="1" applyNumberFormat="0" applyFont="0" applyFill="0" applyBorder="0" applyProtection="0">
      <alignment horizontal="centerContinuous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21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217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5" fontId="12" fillId="0" borderId="0"/>
    <xf numFmtId="225" fontId="12" fillId="0" borderId="0"/>
    <xf numFmtId="0" fontId="12" fillId="0" borderId="0"/>
    <xf numFmtId="225" fontId="12" fillId="0" borderId="0"/>
    <xf numFmtId="225" fontId="12" fillId="0" borderId="0"/>
    <xf numFmtId="0" fontId="12" fillId="0" borderId="0"/>
    <xf numFmtId="0" fontId="12" fillId="0" borderId="0"/>
    <xf numFmtId="226" fontId="12" fillId="0" borderId="0"/>
    <xf numFmtId="227" fontId="12" fillId="0" borderId="0"/>
    <xf numFmtId="228" fontId="12" fillId="0" borderId="0"/>
    <xf numFmtId="226" fontId="12" fillId="0" borderId="0"/>
    <xf numFmtId="227" fontId="12" fillId="0" borderId="0"/>
    <xf numFmtId="229" fontId="12" fillId="0" borderId="0"/>
    <xf numFmtId="229" fontId="12" fillId="0" borderId="0"/>
    <xf numFmtId="230" fontId="12" fillId="0" borderId="0"/>
    <xf numFmtId="228" fontId="12" fillId="0" borderId="0"/>
    <xf numFmtId="231" fontId="12" fillId="0" borderId="0"/>
    <xf numFmtId="230" fontId="12" fillId="0" borderId="0"/>
    <xf numFmtId="230" fontId="12" fillId="0" borderId="0"/>
    <xf numFmtId="0" fontId="12" fillId="0" borderId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6" fontId="12" fillId="0" borderId="0"/>
    <xf numFmtId="227" fontId="12" fillId="0" borderId="0"/>
    <xf numFmtId="228" fontId="12" fillId="0" borderId="0"/>
    <xf numFmtId="226" fontId="12" fillId="0" borderId="0"/>
    <xf numFmtId="227" fontId="12" fillId="0" borderId="0"/>
    <xf numFmtId="229" fontId="12" fillId="0" borderId="0"/>
    <xf numFmtId="229" fontId="12" fillId="0" borderId="0"/>
    <xf numFmtId="230" fontId="12" fillId="0" borderId="0"/>
    <xf numFmtId="228" fontId="12" fillId="0" borderId="0"/>
    <xf numFmtId="231" fontId="12" fillId="0" borderId="0"/>
    <xf numFmtId="230" fontId="12" fillId="0" borderId="0"/>
    <xf numFmtId="230" fontId="12" fillId="0" borderId="0"/>
    <xf numFmtId="232" fontId="8" fillId="32" borderId="0" applyFont="0" applyFill="0" applyBorder="0" applyAlignment="0" applyProtection="0"/>
    <xf numFmtId="233" fontId="8" fillId="32" borderId="0" applyFont="0" applyFill="0" applyBorder="0" applyAlignment="0" applyProtection="0"/>
    <xf numFmtId="23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8" fillId="0" borderId="0" applyFill="0"/>
    <xf numFmtId="4" fontId="8" fillId="0" borderId="0" applyFill="0"/>
    <xf numFmtId="4" fontId="8" fillId="0" borderId="0" applyFill="0"/>
    <xf numFmtId="0" fontId="1" fillId="0" borderId="0" applyFill="0">
      <alignment horizontal="left" indent="4"/>
    </xf>
    <xf numFmtId="0" fontId="78" fillId="0" borderId="0"/>
    <xf numFmtId="0" fontId="1" fillId="0" borderId="3" applyNumberFormat="0" applyFont="0" applyFill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3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1" fillId="0" borderId="14" xfId="443" applyFont="1" applyFill="1" applyBorder="1" applyAlignment="1">
      <alignment vertical="top"/>
    </xf>
    <xf numFmtId="0" fontId="97" fillId="0" borderId="0" xfId="443" applyFont="1" applyFill="1" applyAlignment="1">
      <alignment wrapText="1"/>
    </xf>
  </cellXfs>
  <cellStyles count="444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ack 2" xfId="359"/>
    <cellStyle name="blu" xfId="35"/>
    <cellStyle name="bot" xfId="36"/>
    <cellStyle name="bot 2" xfId="360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361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A 2" xfId="362"/>
    <cellStyle name="C05B" xfId="65"/>
    <cellStyle name="C05H" xfId="66"/>
    <cellStyle name="C05L" xfId="67"/>
    <cellStyle name="C05L 2" xfId="363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364"/>
    <cellStyle name="c2," xfId="79"/>
    <cellStyle name="c3" xfId="80"/>
    <cellStyle name="Calculation" xfId="81" builtinId="22" customBuiltin="1"/>
    <cellStyle name="cas" xfId="82"/>
    <cellStyle name="cas 2" xfId="365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2 2 2" xfId="367"/>
    <cellStyle name="Comma 2 3" xfId="366"/>
    <cellStyle name="Comma 3" xfId="102"/>
    <cellStyle name="Comma 3 2" xfId="103"/>
    <cellStyle name="Comma 3 2 2" xfId="369"/>
    <cellStyle name="Comma 3 3" xfId="368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2 2 2" xfId="371"/>
    <cellStyle name="Currency 2 3" xfId="370"/>
    <cellStyle name="Currency 3" xfId="117"/>
    <cellStyle name="Currency 3 2" xfId="118"/>
    <cellStyle name="Currency 3 2 2" xfId="373"/>
    <cellStyle name="Currency 3 3" xfId="372"/>
    <cellStyle name="Currency Input" xfId="119"/>
    <cellStyle name="Currency0" xfId="120"/>
    <cellStyle name="d" xfId="121"/>
    <cellStyle name="d 2" xfId="374"/>
    <cellStyle name="d," xfId="122"/>
    <cellStyle name="d1" xfId="123"/>
    <cellStyle name="d1 2" xfId="375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uro 2" xfId="376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2 2" xfId="377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 2" xfId="378"/>
    <cellStyle name="m1" xfId="191"/>
    <cellStyle name="m1 2" xfId="379"/>
    <cellStyle name="m2" xfId="192"/>
    <cellStyle name="m2 2" xfId="380"/>
    <cellStyle name="m3" xfId="193"/>
    <cellStyle name="m3 2" xfId="381"/>
    <cellStyle name="Multiple" xfId="194"/>
    <cellStyle name="Negative" xfId="195"/>
    <cellStyle name="Negative 2" xfId="382"/>
    <cellStyle name="Neutral" xfId="196" builtinId="28" customBuiltin="1"/>
    <cellStyle name="no dec" xfId="197"/>
    <cellStyle name="Normal" xfId="0" builtinId="0"/>
    <cellStyle name="Normal - Style1" xfId="198"/>
    <cellStyle name="Normal - Style1 2" xfId="383"/>
    <cellStyle name="Normal 2" xfId="199"/>
    <cellStyle name="Normal 2 2" xfId="384"/>
    <cellStyle name="Normal 3" xfId="200"/>
    <cellStyle name="Normal 3 2" xfId="201"/>
    <cellStyle name="Normal 3 2 2" xfId="386"/>
    <cellStyle name="Normal 3 3" xfId="385"/>
    <cellStyle name="Normal 3_ITC-Great Plains Heintz 6-24-08a" xfId="202"/>
    <cellStyle name="Normal 4" xfId="203"/>
    <cellStyle name="Normal 4 2" xfId="204"/>
    <cellStyle name="Normal 4 2 2" xfId="388"/>
    <cellStyle name="Normal 4 3" xfId="387"/>
    <cellStyle name="Normal 4_ITC-Great Plains Heintz 6-24-08a" xfId="205"/>
    <cellStyle name="Normal 5" xfId="358"/>
    <cellStyle name="Normal 6" xfId="442"/>
    <cellStyle name="Normal 7" xfId="443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 2" xfId="389"/>
    <cellStyle name="p_2010 Attachment O  GG_082709" xfId="214"/>
    <cellStyle name="p_2010 Attachment O Template Supporting Work Papers_ITC Midwest" xfId="215"/>
    <cellStyle name="p_2010 Attachment O Template Supporting Work Papers_ITC Midwest 2" xfId="390"/>
    <cellStyle name="p_2010 Attachment O Template Supporting Work Papers_ITCTransmission" xfId="216"/>
    <cellStyle name="p_2010 Attachment O Template Supporting Work Papers_ITCTransmission 2" xfId="391"/>
    <cellStyle name="p_2010 Attachment O Template Supporting Work Papers_METC" xfId="217"/>
    <cellStyle name="p_2010 Attachment O Template Supporting Work Papers_METC 2" xfId="392"/>
    <cellStyle name="p_2Mod11" xfId="218"/>
    <cellStyle name="p_aavidmod11.xls Chart 1" xfId="219"/>
    <cellStyle name="p_aavidmod11.xls Chart 1 2" xfId="393"/>
    <cellStyle name="p_aavidmod11.xls Chart 2" xfId="220"/>
    <cellStyle name="p_aavidmod11.xls Chart 2 2" xfId="394"/>
    <cellStyle name="p_Attachment O &amp; GG" xfId="221"/>
    <cellStyle name="p_charts for capm" xfId="222"/>
    <cellStyle name="p_charts for capm 2" xfId="395"/>
    <cellStyle name="p_DCF" xfId="223"/>
    <cellStyle name="p_DCF_2Mod11" xfId="224"/>
    <cellStyle name="p_DCF_aavidmod11.xls Chart 1" xfId="225"/>
    <cellStyle name="p_DCF_aavidmod11.xls Chart 1 2" xfId="396"/>
    <cellStyle name="p_DCF_aavidmod11.xls Chart 2" xfId="226"/>
    <cellStyle name="p_DCF_aavidmod11.xls Chart 2 2" xfId="397"/>
    <cellStyle name="p_DCF_charts for capm" xfId="227"/>
    <cellStyle name="p_DCF_charts for capm 2" xfId="398"/>
    <cellStyle name="p_DCF_DCF5" xfId="228"/>
    <cellStyle name="p_DCF_DCF5 2" xfId="399"/>
    <cellStyle name="p_DCF_Template2" xfId="229"/>
    <cellStyle name="p_DCF_Template2 2" xfId="400"/>
    <cellStyle name="p_DCF_Template2_1" xfId="230"/>
    <cellStyle name="p_DCF_Template2_1 2" xfId="401"/>
    <cellStyle name="p_DCF_VERA" xfId="231"/>
    <cellStyle name="p_DCF_VERA 2" xfId="402"/>
    <cellStyle name="p_DCF_VERA_1" xfId="232"/>
    <cellStyle name="p_DCF_VERA_1 2" xfId="403"/>
    <cellStyle name="p_DCF_VERA_1_Template2" xfId="233"/>
    <cellStyle name="p_DCF_VERA_1_Template2 2" xfId="404"/>
    <cellStyle name="p_DCF_VERA_aavidmod11.xls Chart 2" xfId="234"/>
    <cellStyle name="p_DCF_VERA_aavidmod11.xls Chart 2 2" xfId="405"/>
    <cellStyle name="p_DCF_VERA_Model02" xfId="235"/>
    <cellStyle name="p_DCF_VERA_Model02 2" xfId="406"/>
    <cellStyle name="p_DCF_VERA_Template2" xfId="236"/>
    <cellStyle name="p_DCF_VERA_Template2 2" xfId="407"/>
    <cellStyle name="p_DCF_VERA_VERA" xfId="237"/>
    <cellStyle name="p_DCF_VERA_VERA 2" xfId="408"/>
    <cellStyle name="p_DCF_VERA_VERA_1" xfId="238"/>
    <cellStyle name="p_DCF_VERA_VERA_1 2" xfId="409"/>
    <cellStyle name="p_DCF_VERA_VERA_2" xfId="239"/>
    <cellStyle name="p_DCF_VERA_VERA_2 2" xfId="410"/>
    <cellStyle name="p_DCF_VERA_VERA_Template2" xfId="240"/>
    <cellStyle name="p_DCF_VERA_VERA_Template2 2" xfId="411"/>
    <cellStyle name="p_DCF5" xfId="241"/>
    <cellStyle name="p_DCF5 2" xfId="412"/>
    <cellStyle name="p_ITC Great Plains Formula 1-12-09a" xfId="242"/>
    <cellStyle name="p_ITC Great Plains Formula 1-12-09a 2" xfId="413"/>
    <cellStyle name="p_ITCM 2010 Template" xfId="243"/>
    <cellStyle name="p_ITCM 2010 Template 2" xfId="414"/>
    <cellStyle name="p_ITCMW 2009 Rate" xfId="244"/>
    <cellStyle name="p_ITCMW 2009 Rate 2" xfId="415"/>
    <cellStyle name="p_ITCMW 2010 Rate_083109" xfId="245"/>
    <cellStyle name="p_ITCOP 2010 Rate_083109" xfId="246"/>
    <cellStyle name="p_ITCT 2009 Rate" xfId="247"/>
    <cellStyle name="p_ITCT 2009 Rate 2" xfId="416"/>
    <cellStyle name="p_ITCT New 2010 Attachment O &amp; GG_111209NL" xfId="248"/>
    <cellStyle name="p_METC 2010 Rate_083109" xfId="249"/>
    <cellStyle name="p_Template2" xfId="250"/>
    <cellStyle name="p_Template2 2" xfId="417"/>
    <cellStyle name="p_Template2_1" xfId="251"/>
    <cellStyle name="p_Template2_1 2" xfId="418"/>
    <cellStyle name="p_VERA" xfId="252"/>
    <cellStyle name="p_VERA 2" xfId="419"/>
    <cellStyle name="p_VERA_1" xfId="253"/>
    <cellStyle name="p_VERA_1 2" xfId="420"/>
    <cellStyle name="p_VERA_1_Template2" xfId="254"/>
    <cellStyle name="p_VERA_1_Template2 2" xfId="421"/>
    <cellStyle name="p_VERA_aavidmod11.xls Chart 2" xfId="255"/>
    <cellStyle name="p_VERA_aavidmod11.xls Chart 2 2" xfId="422"/>
    <cellStyle name="p_VERA_Model02" xfId="256"/>
    <cellStyle name="p_VERA_Model02 2" xfId="423"/>
    <cellStyle name="p_VERA_Template2" xfId="257"/>
    <cellStyle name="p_VERA_Template2 2" xfId="424"/>
    <cellStyle name="p_VERA_VERA" xfId="258"/>
    <cellStyle name="p_VERA_VERA 2" xfId="425"/>
    <cellStyle name="p_VERA_VERA_1" xfId="259"/>
    <cellStyle name="p_VERA_VERA_1 2" xfId="426"/>
    <cellStyle name="p_VERA_VERA_2" xfId="260"/>
    <cellStyle name="p_VERA_VERA_2 2" xfId="427"/>
    <cellStyle name="p_VERA_VERA_Template2" xfId="261"/>
    <cellStyle name="p_VERA_VERA_Template2 2" xfId="428"/>
    <cellStyle name="p1" xfId="262"/>
    <cellStyle name="p1 2" xfId="429"/>
    <cellStyle name="p2" xfId="263"/>
    <cellStyle name="p2 2" xfId="430"/>
    <cellStyle name="p3" xfId="264"/>
    <cellStyle name="p3 2" xfId="431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2 2 2" xfId="433"/>
    <cellStyle name="Percent 2 3" xfId="432"/>
    <cellStyle name="Percent 3" xfId="282"/>
    <cellStyle name="Percent 3 2" xfId="283"/>
    <cellStyle name="Percent 3 2 2" xfId="435"/>
    <cellStyle name="Percent 3 3" xfId="434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A 2" xfId="436"/>
    <cellStyle name="R03B" xfId="308"/>
    <cellStyle name="R03H" xfId="309"/>
    <cellStyle name="R03L" xfId="310"/>
    <cellStyle name="R04A" xfId="311"/>
    <cellStyle name="R04A 2" xfId="437"/>
    <cellStyle name="R04B" xfId="312"/>
    <cellStyle name="R04H" xfId="313"/>
    <cellStyle name="R04L" xfId="314"/>
    <cellStyle name="R05A" xfId="315"/>
    <cellStyle name="R05A 2" xfId="438"/>
    <cellStyle name="R05B" xfId="316"/>
    <cellStyle name="R05H" xfId="317"/>
    <cellStyle name="R05L" xfId="318"/>
    <cellStyle name="R05L 2" xfId="439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_HardInc _ITC Great Plains Formula 1-12-09a 2" xfId="44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p 2" xfId="441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3" sqref="C3"/>
    </sheetView>
  </sheetViews>
  <sheetFormatPr defaultRowHeight="12.75"/>
  <cols>
    <col min="1" max="1" width="21.28515625" customWidth="1"/>
    <col min="2" max="2" width="32.85546875" customWidth="1"/>
    <col min="3" max="3" width="13.85546875" bestFit="1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36</v>
      </c>
    </row>
    <row r="2" spans="1:13">
      <c r="A2" s="2"/>
    </row>
    <row r="3" spans="1:13">
      <c r="A3" s="1" t="s">
        <v>28</v>
      </c>
      <c r="B3" s="40">
        <v>2018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5" t="s">
        <v>44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35</v>
      </c>
    </row>
    <row r="7" spans="1:13">
      <c r="A7" s="4"/>
      <c r="B7" s="31" t="s">
        <v>32</v>
      </c>
      <c r="C7" s="32" t="s">
        <v>48</v>
      </c>
      <c r="D7" s="32" t="s">
        <v>11</v>
      </c>
      <c r="E7" s="32" t="s">
        <v>19</v>
      </c>
      <c r="F7" s="32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27" t="s">
        <v>18</v>
      </c>
    </row>
    <row r="8" spans="1:13">
      <c r="A8" s="4"/>
      <c r="B8" s="31" t="s">
        <v>15</v>
      </c>
      <c r="C8" s="32" t="s">
        <v>45</v>
      </c>
      <c r="D8" s="32" t="s">
        <v>31</v>
      </c>
      <c r="E8" s="32" t="s">
        <v>31</v>
      </c>
      <c r="F8" s="32" t="s">
        <v>31</v>
      </c>
      <c r="G8" s="32" t="s">
        <v>31</v>
      </c>
      <c r="H8" s="32" t="s">
        <v>31</v>
      </c>
      <c r="I8" s="32" t="s">
        <v>31</v>
      </c>
      <c r="J8" s="32" t="s">
        <v>31</v>
      </c>
      <c r="K8" s="32" t="s">
        <v>31</v>
      </c>
      <c r="L8" s="32" t="s">
        <v>31</v>
      </c>
    </row>
    <row r="9" spans="1:13" ht="15" customHeight="1">
      <c r="A9" s="4"/>
      <c r="B9" s="31" t="s">
        <v>37</v>
      </c>
      <c r="C9" s="32" t="s">
        <v>35</v>
      </c>
      <c r="D9" s="32" t="s">
        <v>18</v>
      </c>
      <c r="E9" s="32" t="s">
        <v>35</v>
      </c>
      <c r="F9" s="32" t="s">
        <v>35</v>
      </c>
      <c r="G9" s="32" t="s">
        <v>35</v>
      </c>
      <c r="H9" s="32" t="s">
        <v>35</v>
      </c>
      <c r="I9" s="32" t="s">
        <v>35</v>
      </c>
      <c r="J9" s="32" t="s">
        <v>35</v>
      </c>
      <c r="K9" s="32" t="s">
        <v>18</v>
      </c>
      <c r="L9" s="32" t="s">
        <v>18</v>
      </c>
    </row>
    <row r="10" spans="1:13">
      <c r="A10" s="21" t="s">
        <v>17</v>
      </c>
      <c r="B10" s="12" t="str">
        <f xml:space="preserve"> "December " &amp; B3-1</f>
        <v>December 2017</v>
      </c>
      <c r="C10" s="48">
        <v>24255786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12</v>
      </c>
      <c r="B11" s="13" t="str">
        <f xml:space="preserve"> "January " &amp; B3</f>
        <v>January 2018</v>
      </c>
      <c r="C11" s="54">
        <v>24255786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54">
        <v>24255786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54">
        <v>24255786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54">
        <v>24255786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54">
        <v>24255786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54">
        <v>24255786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54">
        <v>24255786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54">
        <v>24255786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54">
        <v>24255786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54">
        <v>24255786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54">
        <v>24255786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2018</v>
      </c>
      <c r="C22" s="54">
        <v>24255786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30</v>
      </c>
      <c r="C23" s="46">
        <f>AVERAGE(C10:C22)</f>
        <v>24255786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38</v>
      </c>
      <c r="B26" s="12" t="str">
        <f>B10</f>
        <v>December 2017</v>
      </c>
      <c r="C26" s="48">
        <v>1307329.23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39</v>
      </c>
      <c r="B27" s="13" t="str">
        <f>B11</f>
        <v>January 2018</v>
      </c>
      <c r="C27" s="54">
        <v>1360044.5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54">
        <v>1412759.77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54">
        <v>1465475.04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54">
        <v>1518190.31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54">
        <v>1570905.56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54">
        <v>1623620.85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54">
        <v>1676336.11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54">
        <v>1729051.38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54">
        <v>1781766.65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54">
        <v>1834481.92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54">
        <v>1887197.19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2018</v>
      </c>
      <c r="C38" s="54">
        <v>1939912.4599999986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30</v>
      </c>
      <c r="C39" s="46">
        <f t="shared" ref="C39:L39" si="1">AVERAGE(C26:C38)</f>
        <v>1623620.8438461537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16</v>
      </c>
      <c r="B43" s="16" t="str">
        <f>B10</f>
        <v>December 2017</v>
      </c>
      <c r="C43" s="42">
        <f t="shared" ref="C43:D55" si="2">+C10-C26</f>
        <v>22948456.77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13</v>
      </c>
      <c r="B44" s="17" t="str">
        <f>B11</f>
        <v>January 2018</v>
      </c>
      <c r="C44" s="39">
        <f t="shared" si="2"/>
        <v>22895741.5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39">
        <f t="shared" si="2"/>
        <v>22843026.23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39">
        <f t="shared" si="2"/>
        <v>22790310.960000001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39">
        <f t="shared" si="2"/>
        <v>22737595.690000001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39">
        <f t="shared" si="2"/>
        <v>22684880.440000001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39">
        <f t="shared" si="2"/>
        <v>22632165.149999999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39">
        <f t="shared" si="2"/>
        <v>22579449.890000001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39">
        <f t="shared" si="2"/>
        <v>22526734.620000001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39">
        <f t="shared" si="2"/>
        <v>22474019.350000001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39">
        <f t="shared" si="2"/>
        <v>22421304.079999998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39">
        <f t="shared" si="2"/>
        <v>22368588.809999999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2018</v>
      </c>
      <c r="C55" s="39">
        <f t="shared" si="2"/>
        <v>22315873.540000003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30</v>
      </c>
      <c r="C56" s="46">
        <f>AVERAGE(C43:C55)</f>
        <v>22632165.15615385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34</v>
      </c>
      <c r="B59" s="29" t="s">
        <v>0</v>
      </c>
      <c r="C59" s="59">
        <v>632583.23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14</v>
      </c>
      <c r="B60" s="20" t="s">
        <v>20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33</v>
      </c>
      <c r="C61" s="46">
        <f>+C59+C60</f>
        <v>632583.23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D5" sqref="D5"/>
    </sheetView>
  </sheetViews>
  <sheetFormatPr defaultRowHeight="12.75"/>
  <cols>
    <col min="3" max="3" width="23.28515625" bestFit="1" customWidth="1"/>
    <col min="4" max="4" width="84.42578125" bestFit="1" customWidth="1"/>
  </cols>
  <sheetData>
    <row r="1" spans="1:4">
      <c r="A1" s="35" t="s">
        <v>40</v>
      </c>
      <c r="B1" s="35"/>
    </row>
    <row r="3" spans="1:4" ht="25.5">
      <c r="A3" s="63" t="s">
        <v>32</v>
      </c>
      <c r="B3" s="38" t="s">
        <v>42</v>
      </c>
      <c r="C3" s="63" t="s">
        <v>43</v>
      </c>
      <c r="D3" s="38" t="s">
        <v>41</v>
      </c>
    </row>
    <row r="4" spans="1:4">
      <c r="A4" s="36"/>
      <c r="B4" s="36"/>
      <c r="C4" s="36"/>
      <c r="D4" s="36"/>
    </row>
    <row r="5" spans="1:4" ht="15">
      <c r="A5" s="37">
        <v>1024</v>
      </c>
      <c r="B5" s="37">
        <v>2647</v>
      </c>
      <c r="C5" s="64" t="s">
        <v>46</v>
      </c>
      <c r="D5" s="65" t="s">
        <v>47</v>
      </c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Tina Livingston</cp:lastModifiedBy>
  <cp:lastPrinted>2017-06-26T19:18:06Z</cp:lastPrinted>
  <dcterms:created xsi:type="dcterms:W3CDTF">2010-03-30T20:52:42Z</dcterms:created>
  <dcterms:modified xsi:type="dcterms:W3CDTF">2017-09-26T20:12:53Z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RPU 2018 Projected Attachment GG Reporting Form_Forward Looking TO.xlsx</vt:lpwstr>
  </property>
</Properties>
</file>