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25" yWindow="15" windowWidth="18015" windowHeight="15765"/>
  </bookViews>
  <sheets>
    <sheet name="Sheet1" sheetId="1" r:id="rId1"/>
  </sheets>
  <definedNames>
    <definedName name="_xlnm.Print_Area" localSheetId="0">Sheet1!$A$2:$K$53</definedName>
  </definedNames>
  <calcPr calcId="145621"/>
</workbook>
</file>

<file path=xl/calcChain.xml><?xml version="1.0" encoding="utf-8"?>
<calcChain xmlns="http://schemas.openxmlformats.org/spreadsheetml/2006/main">
  <c r="J17" i="1" l="1"/>
  <c r="J18" i="1" s="1"/>
  <c r="J35" i="1"/>
  <c r="J36" i="1" s="1"/>
  <c r="J16" i="1"/>
  <c r="J11" i="1"/>
  <c r="J12" i="1" s="1"/>
  <c r="J13" i="1" s="1"/>
  <c r="J26" i="1"/>
  <c r="J29" i="1" s="1"/>
  <c r="J20" i="1" l="1"/>
  <c r="J38" i="1" s="1"/>
  <c r="A11" i="1" l="1"/>
  <c r="A13" i="1" s="1"/>
  <c r="A15" i="1" s="1"/>
  <c r="A16" i="1" s="1"/>
  <c r="A18" i="1" s="1"/>
  <c r="A20" i="1" s="1"/>
  <c r="A24" i="1" s="1"/>
  <c r="A25" i="1" l="1"/>
  <c r="A26" i="1" s="1"/>
  <c r="A28" i="1" s="1"/>
  <c r="A29" i="1" s="1"/>
  <c r="A33" i="1" s="1"/>
  <c r="A34" i="1" s="1"/>
  <c r="A36" i="1" s="1"/>
  <c r="A38" i="1" s="1"/>
</calcChain>
</file>

<file path=xl/sharedStrings.xml><?xml version="1.0" encoding="utf-8"?>
<sst xmlns="http://schemas.openxmlformats.org/spreadsheetml/2006/main" count="48" uniqueCount="48">
  <si>
    <t>Rochester Public Utilities</t>
  </si>
  <si>
    <t>Formula Rate Template</t>
  </si>
  <si>
    <t>Attachment O Work Papers - True-up Interest Calculation</t>
  </si>
  <si>
    <t>Line No.</t>
  </si>
  <si>
    <t>Calculation of Total True-up Adjustment Applicable to the 2017 Forward-Looking Attachment O (1)</t>
  </si>
  <si>
    <t>Notes</t>
  </si>
  <si>
    <t xml:space="preserve">(1)   Under terms of a partial settlement under Docket Nos. ER14-2154 and ER15-277 (consolidated), </t>
  </si>
  <si>
    <t xml:space="preserve">       RPU agreed to make certain adjustments to its ATRR for December, 2014, and to combine the change</t>
  </si>
  <si>
    <t xml:space="preserve">       in ATRR resulting from those adjustments with the 2015 True-up Adjustment</t>
  </si>
  <si>
    <t>Historic Year Actual ATRR - 2015                                                     (2)</t>
  </si>
  <si>
    <t>December 2014 ATRR with Settlement Adjustments                          (3)</t>
  </si>
  <si>
    <t>To 2017 Projected Attachment O, page 1, line 6a</t>
  </si>
  <si>
    <t>To 2017 Projected Attachment O, page 1, line 6b</t>
  </si>
  <si>
    <t>True-up ATRR Adjustment                                           (Line 3 - Line 6)</t>
  </si>
  <si>
    <t>Calculate Combined ATRR Adjustment</t>
  </si>
  <si>
    <t>Calculate Combined True-up Interest Amount</t>
  </si>
  <si>
    <t>To 2017 Projected Attachment O, page 1, line 6i</t>
  </si>
  <si>
    <r>
      <t>Calculate Load Divisor True-up Amount -</t>
    </r>
    <r>
      <rPr>
        <b/>
        <sz val="12"/>
        <color theme="1"/>
        <rFont val="Times New Roman"/>
        <family val="1"/>
      </rPr>
      <t xml:space="preserve"> Applies to 2015 only, no adjustment for 2014</t>
    </r>
  </si>
  <si>
    <t>Difference in 2015 Divisor Amounts                              (Line 9 - Line 8)</t>
  </si>
  <si>
    <t>Historic 2015 Divisor True-up                                     (Line 10 * Line 11)</t>
  </si>
  <si>
    <t>Memo only</t>
  </si>
  <si>
    <t>Combined True-up Adjustment for RPU 2017 Forward-looking Attachment O (Lines 7+12+15)</t>
  </si>
  <si>
    <t>2a</t>
  </si>
  <si>
    <t xml:space="preserve">        Subtotal                                                                (Line 1 + Line 2a)</t>
  </si>
  <si>
    <t>(4)   Annual amount divided by 12 to recognize that only December 2014 is being adjusted.</t>
  </si>
  <si>
    <t>Historic Year Projected ATRR - 2015                                                 (5)</t>
  </si>
  <si>
    <t>Original December 2014 ATRR                                                          (6)</t>
  </si>
  <si>
    <t>5a</t>
  </si>
  <si>
    <t xml:space="preserve">        Subtotal                                                               (Line 4 + Line 5a)</t>
  </si>
  <si>
    <t>14a</t>
  </si>
  <si>
    <t xml:space="preserve">True-up Interest for December 2014 Attachment O/12                        (4)   </t>
  </si>
  <si>
    <t xml:space="preserve">        Subtotal                                                            (Line 13 + Line 14a)</t>
  </si>
  <si>
    <t>Monthly December 2014 ATRR with Settlement Adjustments (Line 2/12)        (4)</t>
  </si>
  <si>
    <t>Monthly Original December 2014 ATRR                               (Line 6/12)        (4)</t>
  </si>
  <si>
    <t>Historic 2015 Actual Divisor                                                                (7)</t>
  </si>
  <si>
    <t>Historic 2015 Projected Divisor                                                           (8)</t>
  </si>
  <si>
    <t>Historic 2015 Projected Annual Cost ($/kW/Yr)                                 (9)</t>
  </si>
  <si>
    <t>Interest on True-Up Amount  for 2015                                               (10)</t>
  </si>
  <si>
    <t xml:space="preserve">True-up Interest for December 2014 Attachment O                            (11)   </t>
  </si>
  <si>
    <r>
      <rPr>
        <sz val="12"/>
        <rFont val="Times New Roman"/>
        <family val="1"/>
      </rPr>
      <t xml:space="preserve">(2)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1</t>
    </r>
  </si>
  <si>
    <r>
      <t xml:space="preserve">(3)   See </t>
    </r>
    <r>
      <rPr>
        <i/>
        <sz val="12"/>
        <rFont val="Times New Roman"/>
        <family val="1"/>
      </rPr>
      <t>RPU Attachment O - Historical 2013 Settlement Version 11142016.xlsx</t>
    </r>
    <r>
      <rPr>
        <sz val="12"/>
        <rFont val="Times New Roman"/>
        <family val="1"/>
      </rPr>
      <t>, True-up tab, Page 1, Line 1</t>
    </r>
  </si>
  <si>
    <r>
      <t xml:space="preserve">(5)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2</t>
    </r>
  </si>
  <si>
    <r>
      <t xml:space="preserve">(6)   See </t>
    </r>
    <r>
      <rPr>
        <i/>
        <sz val="12"/>
        <rFont val="Times New Roman"/>
        <family val="1"/>
      </rPr>
      <t>RPU Attachment O - Historical 2013 Settlement Version 11142016.xlsx</t>
    </r>
    <r>
      <rPr>
        <sz val="12"/>
        <rFont val="Times New Roman"/>
        <family val="1"/>
      </rPr>
      <t>, True-up tab, Page 1, Line 2</t>
    </r>
  </si>
  <si>
    <r>
      <t xml:space="preserve">(7)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4</t>
    </r>
  </si>
  <si>
    <r>
      <t xml:space="preserve">(8)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5</t>
    </r>
  </si>
  <si>
    <r>
      <t xml:space="preserve">(9)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7</t>
    </r>
  </si>
  <si>
    <r>
      <t xml:space="preserve">(10)   See </t>
    </r>
    <r>
      <rPr>
        <i/>
        <sz val="12"/>
        <rFont val="Times New Roman"/>
        <family val="1"/>
      </rPr>
      <t>RPU Attach O_GG 2015 True-up and workpapers 11142016.xlsx</t>
    </r>
    <r>
      <rPr>
        <sz val="12"/>
        <rFont val="Times New Roman"/>
        <family val="1"/>
      </rPr>
      <t>, True-up Interest tab, Page 1, Line 12</t>
    </r>
  </si>
  <si>
    <r>
      <t xml:space="preserve">(11)   See </t>
    </r>
    <r>
      <rPr>
        <i/>
        <sz val="12"/>
        <rFont val="Times New Roman"/>
        <family val="1"/>
      </rPr>
      <t>RPU Attachment O - Historical 2013 Settlement Version 11142016.xlsx</t>
    </r>
    <r>
      <rPr>
        <sz val="12"/>
        <rFont val="Times New Roman"/>
        <family val="1"/>
      </rPr>
      <t>, True-up tab, Page 1, Line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</si>
</sst>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 MT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Helv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39" fontId="6" fillId="0" borderId="0"/>
  </cellStyleXfs>
  <cellXfs count="35">
    <xf numFmtId="0" fontId="0" fillId="0" borderId="0" xfId="0"/>
    <xf numFmtId="164" fontId="0" fillId="0" borderId="0" xfId="0" applyNumberFormat="1" applyAlignment="1"/>
    <xf numFmtId="164" fontId="0" fillId="0" borderId="0" xfId="0" applyNumberFormat="1" applyFont="1" applyAlignment="1"/>
    <xf numFmtId="164" fontId="5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4" fillId="0" borderId="0" xfId="0" applyFont="1"/>
    <xf numFmtId="43" fontId="4" fillId="0" borderId="0" xfId="1" applyFont="1"/>
    <xf numFmtId="7" fontId="4" fillId="0" borderId="0" xfId="0" applyNumberFormat="1" applyFont="1"/>
    <xf numFmtId="0" fontId="4" fillId="0" borderId="0" xfId="0" quotePrefix="1" applyFont="1"/>
    <xf numFmtId="0" fontId="2" fillId="0" borderId="0" xfId="3" applyNumberFormat="1" applyFont="1" applyFill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/>
    <xf numFmtId="164" fontId="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164" fontId="4" fillId="0" borderId="3" xfId="0" applyNumberFormat="1" applyFont="1" applyBorder="1"/>
    <xf numFmtId="0" fontId="10" fillId="0" borderId="0" xfId="0" applyFont="1"/>
    <xf numFmtId="0" fontId="2" fillId="0" borderId="0" xfId="0" applyFont="1"/>
    <xf numFmtId="7" fontId="2" fillId="0" borderId="2" xfId="0" applyNumberFormat="1" applyFont="1" applyBorder="1"/>
    <xf numFmtId="7" fontId="4" fillId="0" borderId="3" xfId="1" applyNumberFormat="1" applyFont="1" applyBorder="1"/>
    <xf numFmtId="43" fontId="2" fillId="0" borderId="0" xfId="1" applyFont="1" applyFill="1" applyBorder="1" applyAlignment="1"/>
    <xf numFmtId="43" fontId="4" fillId="0" borderId="0" xfId="1" applyFont="1" applyBorder="1"/>
    <xf numFmtId="43" fontId="4" fillId="0" borderId="3" xfId="0" applyNumberFormat="1" applyFont="1" applyBorder="1"/>
    <xf numFmtId="37" fontId="2" fillId="0" borderId="0" xfId="0" applyNumberFormat="1" applyFont="1" applyFill="1" applyBorder="1" applyAlignment="1"/>
    <xf numFmtId="37" fontId="2" fillId="0" borderId="1" xfId="0" applyNumberFormat="1" applyFont="1" applyFill="1" applyBorder="1" applyAlignment="1"/>
    <xf numFmtId="7" fontId="4" fillId="0" borderId="3" xfId="0" applyNumberFormat="1" applyFont="1" applyBorder="1"/>
    <xf numFmtId="0" fontId="9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2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quotePrefix="1" applyFont="1"/>
    <xf numFmtId="164" fontId="2" fillId="0" borderId="0" xfId="0" applyNumberFormat="1" applyFont="1" applyFill="1" applyAlignment="1"/>
  </cellXfs>
  <cellStyles count="4">
    <cellStyle name="Comma" xfId="1" builtinId="3"/>
    <cellStyle name="Normal" xfId="0" builtinId="0"/>
    <cellStyle name="Normal 3" xfId="3"/>
    <cellStyle name="Normal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workbookViewId="0"/>
  </sheetViews>
  <sheetFormatPr defaultRowHeight="15"/>
  <cols>
    <col min="1" max="1" width="5.42578125" customWidth="1"/>
    <col min="2" max="2" width="2.7109375" customWidth="1"/>
    <col min="3" max="3" width="12" bestFit="1" customWidth="1"/>
    <col min="4" max="4" width="13.42578125" customWidth="1"/>
    <col min="7" max="7" width="11.5703125" customWidth="1"/>
    <col min="9" max="9" width="21" customWidth="1"/>
    <col min="10" max="10" width="16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5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5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15.7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31.5">
      <c r="A8" s="3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15.75">
      <c r="A9" s="14"/>
      <c r="B9" s="1"/>
      <c r="C9" s="31" t="s">
        <v>14</v>
      </c>
      <c r="D9" s="31"/>
      <c r="E9" s="31"/>
      <c r="F9" s="31"/>
      <c r="G9" s="31"/>
      <c r="H9" s="31"/>
      <c r="I9" s="31"/>
      <c r="J9" s="31"/>
      <c r="K9" s="1"/>
    </row>
    <row r="10" spans="1:12" ht="15.75">
      <c r="A10" s="4">
        <v>1</v>
      </c>
      <c r="C10" s="10" t="s">
        <v>9</v>
      </c>
      <c r="J10" s="8">
        <v>3482153.08</v>
      </c>
    </row>
    <row r="11" spans="1:12" ht="15.75">
      <c r="A11" s="4">
        <f t="shared" ref="A11" si="0">A10+1</f>
        <v>2</v>
      </c>
      <c r="C11" s="6" t="s">
        <v>10</v>
      </c>
      <c r="J11" s="22">
        <f>3668172.34</f>
        <v>3668172.34</v>
      </c>
    </row>
    <row r="12" spans="1:12" ht="15.75">
      <c r="A12" s="4" t="s">
        <v>22</v>
      </c>
      <c r="C12" s="6" t="s">
        <v>32</v>
      </c>
      <c r="J12" s="22">
        <f>ROUND(J11/12,2)</f>
        <v>305681.03000000003</v>
      </c>
    </row>
    <row r="13" spans="1:12" ht="15.75">
      <c r="A13" s="4">
        <f>A11+1</f>
        <v>3</v>
      </c>
      <c r="C13" s="12" t="s">
        <v>23</v>
      </c>
      <c r="J13" s="27">
        <f>J10+J12</f>
        <v>3787834.1100000003</v>
      </c>
      <c r="L13" s="13" t="s">
        <v>11</v>
      </c>
    </row>
    <row r="14" spans="1:12" ht="15.75">
      <c r="A14" s="4"/>
      <c r="C14" s="11"/>
    </row>
    <row r="15" spans="1:12" ht="15.75">
      <c r="A15" s="4">
        <f>A13+1</f>
        <v>4</v>
      </c>
      <c r="C15" s="10" t="s">
        <v>25</v>
      </c>
      <c r="J15" s="8">
        <v>4492323</v>
      </c>
    </row>
    <row r="16" spans="1:12" ht="15.75">
      <c r="A16" s="4">
        <f>A15+1</f>
        <v>5</v>
      </c>
      <c r="C16" s="6" t="s">
        <v>26</v>
      </c>
      <c r="J16" s="23">
        <f>4332801.14</f>
        <v>4332801.1399999997</v>
      </c>
    </row>
    <row r="17" spans="1:12" ht="15.75">
      <c r="A17" s="4" t="s">
        <v>27</v>
      </c>
      <c r="C17" s="6" t="s">
        <v>33</v>
      </c>
      <c r="J17" s="23">
        <f>ROUND(J16/12,2)</f>
        <v>361066.76</v>
      </c>
    </row>
    <row r="18" spans="1:12" ht="15.75">
      <c r="A18" s="4">
        <f>A16+1</f>
        <v>6</v>
      </c>
      <c r="C18" s="12" t="s">
        <v>28</v>
      </c>
      <c r="J18" s="27">
        <f>J15+J17</f>
        <v>4853389.76</v>
      </c>
      <c r="L18" s="13" t="s">
        <v>12</v>
      </c>
    </row>
    <row r="20" spans="1:12" ht="15.75">
      <c r="A20" s="4">
        <f>A18+1</f>
        <v>7</v>
      </c>
      <c r="C20" s="6" t="s">
        <v>13</v>
      </c>
      <c r="J20" s="21">
        <f>J13-J18</f>
        <v>-1065555.6499999994</v>
      </c>
    </row>
    <row r="22" spans="1:12" ht="15.75">
      <c r="C22" s="32" t="s">
        <v>17</v>
      </c>
      <c r="D22" s="32"/>
      <c r="E22" s="32"/>
      <c r="F22" s="32"/>
      <c r="G22" s="32"/>
      <c r="H22" s="32"/>
      <c r="I22" s="32"/>
      <c r="J22" s="32"/>
    </row>
    <row r="24" spans="1:12" ht="15.75">
      <c r="A24" s="15">
        <f>A20+1</f>
        <v>8</v>
      </c>
      <c r="C24" s="10" t="s">
        <v>34</v>
      </c>
      <c r="J24" s="25">
        <v>193115.83333333334</v>
      </c>
    </row>
    <row r="25" spans="1:12" ht="15.75">
      <c r="A25" s="4">
        <f>A24+1</f>
        <v>9</v>
      </c>
      <c r="C25" s="10" t="s">
        <v>35</v>
      </c>
      <c r="J25" s="26">
        <v>207080</v>
      </c>
    </row>
    <row r="26" spans="1:12" ht="15.75">
      <c r="A26" s="4">
        <f>A25+1</f>
        <v>10</v>
      </c>
      <c r="C26" s="10" t="s">
        <v>18</v>
      </c>
      <c r="J26" s="16">
        <f>J25-J24</f>
        <v>13964.166666666657</v>
      </c>
    </row>
    <row r="28" spans="1:12" ht="15.75">
      <c r="A28" s="4">
        <f>A26+1</f>
        <v>11</v>
      </c>
      <c r="C28" s="10" t="s">
        <v>36</v>
      </c>
      <c r="J28" s="6">
        <v>21.693999999999999</v>
      </c>
    </row>
    <row r="29" spans="1:12" ht="15.75">
      <c r="A29" s="4">
        <f>A28+1</f>
        <v>12</v>
      </c>
      <c r="C29" s="10" t="s">
        <v>19</v>
      </c>
      <c r="J29" s="17">
        <f>ROUND(J26*J28,2)</f>
        <v>302938.63</v>
      </c>
    </row>
    <row r="30" spans="1:12" ht="15.75">
      <c r="C30" s="10"/>
    </row>
    <row r="31" spans="1:12" ht="15.75">
      <c r="C31" s="32" t="s">
        <v>15</v>
      </c>
      <c r="D31" s="32"/>
      <c r="E31" s="32"/>
      <c r="F31" s="32"/>
      <c r="G31" s="32"/>
      <c r="H31" s="32"/>
      <c r="I31" s="32"/>
      <c r="J31" s="32"/>
    </row>
    <row r="33" spans="1:12" ht="15.75" customHeight="1">
      <c r="A33" s="4">
        <f>A29+1</f>
        <v>13</v>
      </c>
      <c r="C33" s="34" t="s">
        <v>37</v>
      </c>
      <c r="D33" s="34"/>
      <c r="E33" s="34"/>
      <c r="F33" s="34"/>
      <c r="G33" s="34"/>
      <c r="H33" s="34"/>
      <c r="J33" s="7">
        <v>-47186.47</v>
      </c>
    </row>
    <row r="34" spans="1:12" ht="15.75">
      <c r="A34" s="4">
        <f>A33+1</f>
        <v>14</v>
      </c>
      <c r="C34" s="5" t="s">
        <v>38</v>
      </c>
      <c r="J34" s="23">
        <v>-46207.53</v>
      </c>
    </row>
    <row r="35" spans="1:12" ht="15.75">
      <c r="A35" s="4" t="s">
        <v>29</v>
      </c>
      <c r="C35" s="5" t="s">
        <v>30</v>
      </c>
      <c r="J35" s="23">
        <f>ROUND(J34/12,2)</f>
        <v>-3850.63</v>
      </c>
    </row>
    <row r="36" spans="1:12" ht="15.75">
      <c r="A36" s="4">
        <f>A34+1</f>
        <v>15</v>
      </c>
      <c r="C36" s="12" t="s">
        <v>31</v>
      </c>
      <c r="J36" s="24">
        <f>J33+J35</f>
        <v>-51037.1</v>
      </c>
      <c r="L36" s="13" t="s">
        <v>16</v>
      </c>
    </row>
    <row r="37" spans="1:12" ht="15.75">
      <c r="J37" s="6"/>
    </row>
    <row r="38" spans="1:12" ht="16.5" thickBot="1">
      <c r="A38" s="4">
        <f>A36+1</f>
        <v>16</v>
      </c>
      <c r="B38" s="18"/>
      <c r="C38" s="19" t="s">
        <v>21</v>
      </c>
      <c r="D38" s="18"/>
      <c r="E38" s="18"/>
      <c r="F38" s="18"/>
      <c r="G38" s="18"/>
      <c r="H38" s="18"/>
      <c r="I38" s="18"/>
      <c r="J38" s="20">
        <f>J20+J29+J36</f>
        <v>-813654.11999999941</v>
      </c>
      <c r="L38" s="13" t="s">
        <v>20</v>
      </c>
    </row>
    <row r="39" spans="1:12" ht="15.75" thickTop="1"/>
    <row r="40" spans="1:12" ht="15.75">
      <c r="C40" s="28" t="s">
        <v>5</v>
      </c>
      <c r="D40" s="28"/>
      <c r="E40" s="28"/>
      <c r="F40" s="28"/>
      <c r="G40" s="28"/>
      <c r="H40" s="28"/>
      <c r="I40" s="28"/>
      <c r="J40" s="28"/>
    </row>
    <row r="41" spans="1:12" ht="15.75">
      <c r="C41" s="9" t="s">
        <v>6</v>
      </c>
    </row>
    <row r="42" spans="1:12" ht="15.75">
      <c r="C42" s="9" t="s">
        <v>7</v>
      </c>
    </row>
    <row r="43" spans="1:12" ht="15.75">
      <c r="C43" s="9" t="s">
        <v>8</v>
      </c>
    </row>
    <row r="44" spans="1:12" ht="15.75">
      <c r="C44" s="33" t="s">
        <v>39</v>
      </c>
    </row>
    <row r="45" spans="1:12" ht="15.75">
      <c r="C45" s="33" t="s">
        <v>40</v>
      </c>
    </row>
    <row r="46" spans="1:12" ht="15.75">
      <c r="C46" s="9" t="s">
        <v>24</v>
      </c>
    </row>
    <row r="47" spans="1:12" ht="15.75">
      <c r="C47" s="33" t="s">
        <v>41</v>
      </c>
    </row>
    <row r="48" spans="1:12" ht="15.75">
      <c r="C48" s="33" t="s">
        <v>42</v>
      </c>
    </row>
    <row r="49" spans="3:3" ht="15.75">
      <c r="C49" s="33" t="s">
        <v>43</v>
      </c>
    </row>
    <row r="50" spans="3:3" ht="15.75">
      <c r="C50" s="33" t="s">
        <v>44</v>
      </c>
    </row>
    <row r="51" spans="3:3" ht="15.75">
      <c r="C51" s="33" t="s">
        <v>45</v>
      </c>
    </row>
    <row r="52" spans="3:3" ht="15.75">
      <c r="C52" s="33" t="s">
        <v>46</v>
      </c>
    </row>
    <row r="53" spans="3:3" ht="15.75">
      <c r="C53" s="33" t="s">
        <v>47</v>
      </c>
    </row>
  </sheetData>
  <mergeCells count="8">
    <mergeCell ref="C40:J40"/>
    <mergeCell ref="A2:K2"/>
    <mergeCell ref="A3:K3"/>
    <mergeCell ref="A4:K4"/>
    <mergeCell ref="A6:K6"/>
    <mergeCell ref="C9:J9"/>
    <mergeCell ref="C31:J31"/>
    <mergeCell ref="C22:J22"/>
  </mergeCells>
  <pageMargins left="0.45" right="0.45" top="0.75" bottom="0.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Cooper</dc:creator>
  <cp:lastModifiedBy>Tina Livingston</cp:lastModifiedBy>
  <cp:lastPrinted>2016-11-18T19:10:58Z</cp:lastPrinted>
  <dcterms:created xsi:type="dcterms:W3CDTF">2016-11-16T21:36:36Z</dcterms:created>
  <dcterms:modified xsi:type="dcterms:W3CDTF">2016-11-18T19:11:22Z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Combined December 2014 and 2015 True-up Adjustments for RPU 2017 Forward-looking Attachment O.xlsx</vt:lpwstr>
  </property>
</Properties>
</file>