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ulatory_Services\TRANSMISSION\MISO\Attachment O\2018\2018 Budget\"/>
    </mc:Choice>
  </mc:AlternateContent>
  <bookViews>
    <workbookView xWindow="480" yWindow="75" windowWidth="14295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71027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E56" i="3" s="1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K56" i="3" s="1"/>
  <c r="J44" i="3"/>
  <c r="I44" i="3"/>
  <c r="H44" i="3"/>
  <c r="G44" i="3"/>
  <c r="G56" i="3" s="1"/>
  <c r="F44" i="3"/>
  <c r="E44" i="3"/>
  <c r="L43" i="3"/>
  <c r="L56" i="3"/>
  <c r="K43" i="3"/>
  <c r="J43" i="3"/>
  <c r="J56" i="3"/>
  <c r="I43" i="3"/>
  <c r="H43" i="3"/>
  <c r="H56" i="3"/>
  <c r="G43" i="3"/>
  <c r="F43" i="3"/>
  <c r="F56" i="3"/>
  <c r="E43" i="3"/>
  <c r="C53" i="3"/>
  <c r="D54" i="3"/>
  <c r="D56" i="3" s="1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/>
  <c r="B10" i="3"/>
  <c r="B26" i="3" s="1"/>
  <c r="B22" i="3"/>
  <c r="B38" i="3" s="1"/>
  <c r="B55" i="3" s="1"/>
  <c r="B44" i="3"/>
  <c r="B43" i="3"/>
  <c r="C56" i="3" l="1"/>
</calcChain>
</file>

<file path=xl/sharedStrings.xml><?xml version="1.0" encoding="utf-8"?>
<sst xmlns="http://schemas.openxmlformats.org/spreadsheetml/2006/main" count="91" uniqueCount="49">
  <si>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</si>
  <si>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</si>
  <si>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</si>
  <si>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</si>
  <si>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</si>
  <si>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</si>
  <si>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</si>
  <si>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</si>
  <si>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</si>
  <si>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</si>
  <si>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</si>
  <si>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</si>
  <si>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Pricing Zone</t>
  </si>
  <si>
    <t>Net Plant</t>
  </si>
  <si>
    <t>Gross Plant</t>
  </si>
  <si>
    <t>GIP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</si>
  <si>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</si>
  <si>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</si>
  <si>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</si>
  <si>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</si>
  <si>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</si>
  <si>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</si>
  <si>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</si>
  <si>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</si>
  <si>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</si>
  <si>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</si>
  <si>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</si>
  <si>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</si>
  <si>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</si>
  <si>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</si>
  <si>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</si>
  <si>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</si>
  <si>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</si>
  <si>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</si>
  <si>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</si>
  <si>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</si>
  <si>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</si>
  <si>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</si>
  <si>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</si>
  <si>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</si>
  <si>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</si>
  <si>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</si>
  <si>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</si>
  <si>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OTP</t>
  </si>
  <si>
    <t>1881, 1882, 1883, 1884, 1885, 1886, 1887, 1888, 1889, 1893, 5624</t>
  </si>
  <si>
    <t>Brookings County-Lyon County 345 kV Line; Lyon County - Cedar Mountain 345 kV Line; Lyon County - Cedar Mountain 345 kV Line #2; Cedar Mountain - Helena 345 kV Line; Cedar Mountain - Helena 345 kV Line #2; Helena - Chub Lake 345 kV Line; Chub Lake - Hampton Corner 345 kV Line; Lyon County-Hazel Creek 345 kV Line; Hazel Creek-Minnesota Valley 230 kV Line; Cedar Mountain-Franklin 115 kV Line</t>
  </si>
  <si>
    <t>Big Stone South - Ellendale 345 kV line</t>
  </si>
  <si>
    <t>4116, 4117, 6383, 6384, 6387, 6588, 6589</t>
  </si>
  <si>
    <t>Big Stone South - Brookings 345 kV line (double ckt capable); Big Stone South 345/230 kV Substation, Big Stone South 345/230 kV Transformers 1 &amp; 2; Big Stone - Big Stone South 230 kV line 1 &amp; 2; Big Stone (Plant) 230 kV Substation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</si>
</sst>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0" fontId="3" fillId="0" borderId="0"/>
  </cellStyleXfs>
  <cellXfs count="71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2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2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2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3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94" fillId="35" borderId="0" xfId="206" applyNumberFormat="1" applyFont="1" applyFill="1" applyAlignment="1">
      <alignment horizontal="center" wrapText="1"/>
    </xf>
    <xf numFmtId="0" fontId="0" fillId="0" borderId="11" xfId="0" applyNumberForma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14" fontId="3" fillId="0" borderId="11" xfId="358" applyNumberForma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3" fillId="0" borderId="11" xfId="358" applyNumberFormat="1" applyBorder="1" applyAlignment="1">
      <alignment horizontal="center" vertical="center"/>
    </xf>
    <xf numFmtId="0" fontId="0" fillId="0" borderId="11" xfId="0" applyNumberFormat="1" applyBorder="1" applyAlignment="1">
      <alignment vertical="center" wrapText="1"/>
    </xf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10 4" xfId="35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E60" sqref="E60"/>
    </sheetView>
  </sheetViews>
  <sheetFormatPr defaultRowHeight="12.75"/>
  <cols>
    <col min="1" max="1" width="21.28515625" customWidth="1"/>
    <col min="2" max="2" width="32.85546875" customWidth="1"/>
    <col min="3" max="3" width="13.85546875" bestFit="1" customWidth="1"/>
    <col min="4" max="4" width="14.85546875" bestFit="1" customWidth="1"/>
    <col min="5" max="5" width="13.85546875" bestFit="1" customWidth="1"/>
    <col min="6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37</v>
      </c>
    </row>
    <row r="2" spans="1:13">
      <c r="A2" s="2"/>
    </row>
    <row r="3" spans="1:13">
      <c r="A3" s="1" t="s">
        <v>24</v>
      </c>
      <c r="B3" s="39">
        <v>2018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25</v>
      </c>
      <c r="B5" s="5" t="s">
        <v>43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31</v>
      </c>
    </row>
    <row r="7" spans="1:13">
      <c r="A7" s="4"/>
      <c r="B7" s="31" t="s">
        <v>28</v>
      </c>
      <c r="C7" s="63">
        <v>1203</v>
      </c>
      <c r="D7" s="63">
        <v>2220</v>
      </c>
      <c r="E7" s="63">
        <v>2221</v>
      </c>
      <c r="F7" s="32" t="s">
        <v>17</v>
      </c>
      <c r="G7" s="32" t="s">
        <v>18</v>
      </c>
      <c r="H7" s="32" t="s">
        <v>19</v>
      </c>
      <c r="I7" s="32" t="s">
        <v>20</v>
      </c>
      <c r="J7" s="32" t="s">
        <v>21</v>
      </c>
      <c r="K7" s="32" t="s">
        <v>22</v>
      </c>
      <c r="L7" s="32" t="s">
        <v>23</v>
      </c>
      <c r="M7" s="27" t="s">
        <v>15</v>
      </c>
    </row>
    <row r="8" spans="1:13">
      <c r="A8" s="4"/>
      <c r="B8" s="31" t="s">
        <v>12</v>
      </c>
      <c r="C8" s="32" t="s">
        <v>43</v>
      </c>
      <c r="D8" s="32" t="s">
        <v>43</v>
      </c>
      <c r="E8" s="32" t="s">
        <v>43</v>
      </c>
      <c r="F8" s="32" t="s">
        <v>27</v>
      </c>
      <c r="G8" s="32" t="s">
        <v>27</v>
      </c>
      <c r="H8" s="32" t="s">
        <v>27</v>
      </c>
      <c r="I8" s="32" t="s">
        <v>27</v>
      </c>
      <c r="J8" s="32" t="s">
        <v>27</v>
      </c>
      <c r="K8" s="32" t="s">
        <v>27</v>
      </c>
      <c r="L8" s="32" t="s">
        <v>27</v>
      </c>
    </row>
    <row r="9" spans="1:13" ht="15" customHeight="1">
      <c r="A9" s="4"/>
      <c r="B9" s="31" t="s">
        <v>32</v>
      </c>
      <c r="C9" s="32" t="s">
        <v>31</v>
      </c>
      <c r="D9" s="32" t="s">
        <v>31</v>
      </c>
      <c r="E9" s="32" t="s">
        <v>31</v>
      </c>
      <c r="F9" s="32" t="s">
        <v>31</v>
      </c>
      <c r="G9" s="32" t="s">
        <v>31</v>
      </c>
      <c r="H9" s="32" t="s">
        <v>31</v>
      </c>
      <c r="I9" s="32" t="s">
        <v>31</v>
      </c>
      <c r="J9" s="32" t="s">
        <v>31</v>
      </c>
      <c r="K9" s="32" t="s">
        <v>15</v>
      </c>
      <c r="L9" s="32" t="s">
        <v>15</v>
      </c>
    </row>
    <row r="10" spans="1:13">
      <c r="A10" s="21" t="s">
        <v>14</v>
      </c>
      <c r="B10" s="12" t="str">
        <f xml:space="preserve"> "December " &amp; B3-1</f>
        <v>December 2017</v>
      </c>
      <c r="C10" s="47">
        <v>26322129</v>
      </c>
      <c r="D10" s="48">
        <v>87303922.228726998</v>
      </c>
      <c r="E10" s="47">
        <v>72700758.749999896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11</v>
      </c>
      <c r="B11" s="13" t="str">
        <f xml:space="preserve"> "January " &amp; B3</f>
        <v>January 2018</v>
      </c>
      <c r="C11" s="53">
        <v>26322129</v>
      </c>
      <c r="D11" s="54">
        <v>92440325.311860397</v>
      </c>
      <c r="E11" s="53">
        <v>72978384.749999896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53">
        <v>26322129</v>
      </c>
      <c r="D12" s="54">
        <v>95868509.676660404</v>
      </c>
      <c r="E12" s="53">
        <v>73309473.749999896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53">
        <v>26322129</v>
      </c>
      <c r="D13" s="54">
        <v>97549611.841460407</v>
      </c>
      <c r="E13" s="53">
        <v>73639579.749999896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53">
        <v>26322129</v>
      </c>
      <c r="D14" s="54">
        <v>99089757.204260394</v>
      </c>
      <c r="E14" s="53">
        <v>73597017.749999896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53">
        <v>26322129</v>
      </c>
      <c r="D15" s="54">
        <v>100986797.36905999</v>
      </c>
      <c r="E15" s="53">
        <v>73597017.749999896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53">
        <v>26322129</v>
      </c>
      <c r="D16" s="54">
        <v>102491782.53386</v>
      </c>
      <c r="E16" s="53">
        <v>73597017.749999896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53">
        <v>26322129</v>
      </c>
      <c r="D17" s="54">
        <v>103576963.53386</v>
      </c>
      <c r="E17" s="53">
        <v>73597017.749999896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53">
        <v>26322129</v>
      </c>
      <c r="D18" s="54">
        <v>105097232.80385999</v>
      </c>
      <c r="E18" s="53">
        <v>73597017.749999896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53">
        <v>26322129</v>
      </c>
      <c r="D19" s="54">
        <v>106128595.80385999</v>
      </c>
      <c r="E19" s="53">
        <v>73597017.749999896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53">
        <v>26322129</v>
      </c>
      <c r="D20" s="54">
        <v>106959235.80385999</v>
      </c>
      <c r="E20" s="53">
        <v>73597017.749999896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53">
        <v>26322129</v>
      </c>
      <c r="D21" s="54">
        <v>107670656.80385999</v>
      </c>
      <c r="E21" s="53">
        <v>73597017.749999896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2018</v>
      </c>
      <c r="C22" s="53">
        <v>26322129</v>
      </c>
      <c r="D22" s="54">
        <v>108038380.80385999</v>
      </c>
      <c r="E22" s="53">
        <v>73597017.749999896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26</v>
      </c>
      <c r="C23" s="45">
        <f>AVERAGE(C10:C22)</f>
        <v>26322129</v>
      </c>
      <c r="D23" s="46">
        <f>AVERAGE(D10:D22)</f>
        <v>101015520.90146525</v>
      </c>
      <c r="E23" s="45">
        <f t="shared" ref="E23:L23" si="0">AVERAGE(E10:E22)</f>
        <v>73461642.826922968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33</v>
      </c>
      <c r="B26" s="12" t="str">
        <f>B10</f>
        <v>December 2017</v>
      </c>
      <c r="C26" s="47">
        <v>1495047.16067806</v>
      </c>
      <c r="D26" s="48">
        <v>0</v>
      </c>
      <c r="E26" s="47">
        <v>368027.70789606398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34</v>
      </c>
      <c r="B27" s="13" t="str">
        <f>B11</f>
        <v>January 2018</v>
      </c>
      <c r="C27" s="53">
        <v>1529468.4089113399</v>
      </c>
      <c r="D27" s="54">
        <v>0</v>
      </c>
      <c r="E27" s="53">
        <v>483992.52454156597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 t="s">
        <v>38</v>
      </c>
      <c r="B28" s="18" t="s">
        <v>1</v>
      </c>
      <c r="C28" s="53">
        <v>1563889.6571446201</v>
      </c>
      <c r="D28" s="54">
        <v>0</v>
      </c>
      <c r="E28" s="53">
        <v>600400.617367069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53">
        <v>1598310.9053779</v>
      </c>
      <c r="D29" s="54">
        <v>0</v>
      </c>
      <c r="E29" s="53">
        <v>717337.34896257101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53">
        <v>1632732.1536111699</v>
      </c>
      <c r="D30" s="54">
        <v>0</v>
      </c>
      <c r="E30" s="53">
        <v>834801.14980473998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53">
        <v>1667153.40184445</v>
      </c>
      <c r="D31" s="54">
        <v>0</v>
      </c>
      <c r="E31" s="53">
        <v>952196.99332024297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53">
        <v>1701574.65007773</v>
      </c>
      <c r="D32" s="54">
        <v>0</v>
      </c>
      <c r="E32" s="53">
        <v>1069592.8368357399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53">
        <v>1735995.8983110101</v>
      </c>
      <c r="D33" s="54">
        <v>0</v>
      </c>
      <c r="E33" s="53">
        <v>1186988.6803512401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53">
        <v>1770417.14654428</v>
      </c>
      <c r="D34" s="54">
        <v>0</v>
      </c>
      <c r="E34" s="53">
        <v>1304384.5238667501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53">
        <v>1804838.3947775599</v>
      </c>
      <c r="D35" s="54">
        <v>0</v>
      </c>
      <c r="E35" s="53">
        <v>1421780.36738225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53">
        <v>1839259.6430108401</v>
      </c>
      <c r="D36" s="54">
        <v>0</v>
      </c>
      <c r="E36" s="53">
        <v>1539176.21089775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53">
        <v>1873680.89124412</v>
      </c>
      <c r="D37" s="54">
        <v>0</v>
      </c>
      <c r="E37" s="53">
        <v>1656572.0544132499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2018</v>
      </c>
      <c r="C38" s="53">
        <v>1908102.1394773901</v>
      </c>
      <c r="D38" s="54">
        <v>0</v>
      </c>
      <c r="E38" s="53">
        <v>1773967.8979287599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26</v>
      </c>
      <c r="C39" s="45">
        <f t="shared" ref="C39:L39" si="1">AVERAGE(C26:C38)</f>
        <v>1701574.6500777288</v>
      </c>
      <c r="D39" s="46">
        <f t="shared" si="1"/>
        <v>0</v>
      </c>
      <c r="E39" s="45">
        <f t="shared" si="1"/>
        <v>1069939.9164283071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13</v>
      </c>
      <c r="B43" s="16" t="str">
        <f>B10</f>
        <v>December 2017</v>
      </c>
      <c r="C43" s="41">
        <f t="shared" ref="C43:D55" si="2">+C10-C26</f>
        <v>24827081.839321941</v>
      </c>
      <c r="D43" s="49">
        <f t="shared" si="2"/>
        <v>87303922.228726998</v>
      </c>
      <c r="E43" s="41">
        <f t="shared" ref="E43:L43" si="3">+E10-E26</f>
        <v>72332731.042103827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39</v>
      </c>
      <c r="B44" s="17" t="str">
        <f>B11</f>
        <v>January 2018</v>
      </c>
      <c r="C44" s="38">
        <f t="shared" si="2"/>
        <v>24792660.59108866</v>
      </c>
      <c r="D44" s="40">
        <f t="shared" si="2"/>
        <v>92440325.311860397</v>
      </c>
      <c r="E44" s="38">
        <f t="shared" ref="E44:L44" si="4">+E11-E27</f>
        <v>72494392.225458324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38">
        <f t="shared" si="2"/>
        <v>24758239.342855379</v>
      </c>
      <c r="D45" s="40">
        <f t="shared" si="2"/>
        <v>95868509.676660404</v>
      </c>
      <c r="E45" s="38">
        <f t="shared" ref="E45:L45" si="5">+E12-E28</f>
        <v>72709073.132632822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38">
        <f t="shared" si="2"/>
        <v>24723818.094622102</v>
      </c>
      <c r="D46" s="40">
        <f t="shared" si="2"/>
        <v>97549611.841460407</v>
      </c>
      <c r="E46" s="38">
        <f t="shared" ref="E46:L46" si="6">+E13-E29</f>
        <v>72922242.40103732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38">
        <f t="shared" si="2"/>
        <v>24689396.846388832</v>
      </c>
      <c r="D47" s="40">
        <f t="shared" si="2"/>
        <v>99089757.204260394</v>
      </c>
      <c r="E47" s="38">
        <f t="shared" ref="E47:L47" si="7">+E14-E30</f>
        <v>72762216.600195155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38">
        <f t="shared" si="2"/>
        <v>24654975.598155551</v>
      </c>
      <c r="D48" s="40">
        <f t="shared" si="2"/>
        <v>100986797.36905999</v>
      </c>
      <c r="E48" s="38">
        <f t="shared" ref="E48:L48" si="8">+E15-E31</f>
        <v>72644820.756679654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38">
        <f t="shared" si="2"/>
        <v>24620554.34992227</v>
      </c>
      <c r="D49" s="40">
        <f t="shared" si="2"/>
        <v>102491782.53386</v>
      </c>
      <c r="E49" s="38">
        <f t="shared" ref="E49:L49" si="9">+E16-E32</f>
        <v>72527424.913164154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38">
        <f t="shared" si="2"/>
        <v>24586133.101688989</v>
      </c>
      <c r="D50" s="40">
        <f t="shared" si="2"/>
        <v>103576963.53386</v>
      </c>
      <c r="E50" s="38">
        <f t="shared" ref="E50:L50" si="10">+E17-E33</f>
        <v>72410029.069648653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38">
        <f t="shared" si="2"/>
        <v>24551711.853455719</v>
      </c>
      <c r="D51" s="40">
        <f t="shared" si="2"/>
        <v>105097232.80385999</v>
      </c>
      <c r="E51" s="38">
        <f t="shared" ref="E51:L51" si="11">+E18-E34</f>
        <v>72292633.226133153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38">
        <f t="shared" si="2"/>
        <v>24517290.605222441</v>
      </c>
      <c r="D52" s="40">
        <f t="shared" si="2"/>
        <v>106128595.80385999</v>
      </c>
      <c r="E52" s="38">
        <f t="shared" ref="E52:L52" si="12">+E19-E35</f>
        <v>72175237.382617652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38">
        <f t="shared" si="2"/>
        <v>24482869.35698916</v>
      </c>
      <c r="D53" s="40">
        <f t="shared" si="2"/>
        <v>106959235.80385999</v>
      </c>
      <c r="E53" s="38">
        <f>+E20-E36</f>
        <v>72057841.539102152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38">
        <f t="shared" si="2"/>
        <v>24448448.108755879</v>
      </c>
      <c r="D54" s="40">
        <f t="shared" si="2"/>
        <v>107670656.80385999</v>
      </c>
      <c r="E54" s="38">
        <f t="shared" ref="E54:L54" si="14">+E21-E37</f>
        <v>71940445.695586652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2018</v>
      </c>
      <c r="C55" s="38">
        <f t="shared" si="2"/>
        <v>24414026.860522609</v>
      </c>
      <c r="D55" s="40">
        <f t="shared" si="2"/>
        <v>108038380.80385999</v>
      </c>
      <c r="E55" s="38">
        <f t="shared" ref="E55:L55" si="15">+E22-E38</f>
        <v>71823049.852071136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26</v>
      </c>
      <c r="C56" s="45">
        <f>AVERAGE(C43:C55)</f>
        <v>24620554.349922273</v>
      </c>
      <c r="D56" s="46">
        <f>AVERAGE(D43:D55)</f>
        <v>101015520.90146525</v>
      </c>
      <c r="E56" s="45">
        <f t="shared" ref="E56:L56" si="16">AVERAGE(E43:E55)</f>
        <v>72391702.91049467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30</v>
      </c>
      <c r="B59" s="29" t="s">
        <v>0</v>
      </c>
      <c r="C59" s="58">
        <v>413055</v>
      </c>
      <c r="D59" s="59">
        <v>0</v>
      </c>
      <c r="E59" s="60">
        <v>1405940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3" t="s">
        <v>40</v>
      </c>
      <c r="B60" s="20" t="s">
        <v>16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29</v>
      </c>
      <c r="C61" s="45">
        <f>+C59+C60</f>
        <v>413055</v>
      </c>
      <c r="D61" s="46">
        <f>+D59+D60</f>
        <v>0</v>
      </c>
      <c r="E61" s="45">
        <f t="shared" ref="E61:L61" si="17">+E59+E60</f>
        <v>1405940</v>
      </c>
      <c r="F61" s="46">
        <f t="shared" si="17"/>
        <v>0</v>
      </c>
      <c r="G61" s="45">
        <f t="shared" si="17"/>
        <v>0</v>
      </c>
      <c r="H61" s="46">
        <f t="shared" si="17"/>
        <v>0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D10" sqref="D10:D11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36</v>
      </c>
      <c r="B1" s="35"/>
    </row>
    <row r="3" spans="1:4" ht="25.5">
      <c r="A3" s="62" t="s">
        <v>28</v>
      </c>
      <c r="B3" s="62" t="s">
        <v>41</v>
      </c>
      <c r="C3" s="62" t="s">
        <v>42</v>
      </c>
      <c r="D3" s="37" t="s">
        <v>35</v>
      </c>
    </row>
    <row r="4" spans="1:4" ht="140.25">
      <c r="A4" s="64">
        <v>1203</v>
      </c>
      <c r="B4" s="65" t="s">
        <v>44</v>
      </c>
      <c r="C4" s="66">
        <v>41703</v>
      </c>
      <c r="D4" s="65" t="s">
        <v>45</v>
      </c>
    </row>
    <row r="5" spans="1:4">
      <c r="A5" s="67">
        <v>2220</v>
      </c>
      <c r="B5" s="68">
        <v>4092</v>
      </c>
      <c r="C5" s="69">
        <v>41703</v>
      </c>
      <c r="D5" s="70" t="s">
        <v>46</v>
      </c>
    </row>
    <row r="6" spans="1:4" ht="89.25">
      <c r="A6" s="67">
        <v>2221</v>
      </c>
      <c r="B6" s="68" t="s">
        <v>47</v>
      </c>
      <c r="C6" s="69">
        <v>41703</v>
      </c>
      <c r="D6" s="70" t="s">
        <v>48</v>
      </c>
    </row>
    <row r="7" spans="1:4">
      <c r="A7" s="36"/>
      <c r="B7" s="36"/>
      <c r="C7" s="36"/>
      <c r="D7" s="36"/>
    </row>
    <row r="8" spans="1:4">
      <c r="A8" s="36"/>
      <c r="B8" s="36"/>
      <c r="C8" s="36"/>
      <c r="D8" s="36"/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35FF2B64832240B88AF72A09A9998D" ma:contentTypeVersion="" ma:contentTypeDescription="Create a new document." ma:contentTypeScope="" ma:versionID="b527dc9b64e9ae564de51b0a88931ee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57DCCF2C-4E91-448D-A1B5-A85CB9285C40}"/>
</file>

<file path=customXml/itemProps2.xml><?xml version="1.0" encoding="utf-8"?>
<ds:datastoreItem xmlns:ds="http://schemas.openxmlformats.org/officeDocument/2006/customXml" ds:itemID="{2B8A64D5-D851-45FC-B06E-F7EAD04B4DD1}"/>
</file>

<file path=customXml/itemProps3.xml><?xml version="1.0" encoding="utf-8"?>
<ds:datastoreItem xmlns:ds="http://schemas.openxmlformats.org/officeDocument/2006/customXml" ds:itemID="{B9575741-474D-482B-83E9-E08A8BA53A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Cynthia Crane</dc:creator>
  <cp:lastModifiedBy>Petersen, Christine</cp:lastModifiedBy>
  <cp:lastPrinted>2011-03-16T13:16:37Z</cp:lastPrinted>
  <dcterms:created xsi:type="dcterms:W3CDTF">2010-03-30T20:52:42Z</dcterms:created>
  <dcterms:modified xsi:type="dcterms:W3CDTF">2017-08-21T20:40:23Z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0x010100FB35FF2B64832240B88AF72A09A9998D</vt:lpwstr>
  </property>
</Properties>
</file>