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374/2018Data/Library/2018 Budget/"/>
    </mc:Choice>
  </mc:AlternateContent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1027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 s="1"/>
  <c r="J43" i="3"/>
  <c r="J56" i="3" s="1"/>
  <c r="I43" i="3"/>
  <c r="H43" i="3"/>
  <c r="G43" i="3"/>
  <c r="G56" i="3" s="1"/>
  <c r="F43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D56" i="3" s="1"/>
  <c r="C43" i="3"/>
  <c r="C56" i="3" s="1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26" i="3" s="1"/>
  <c r="B22" i="3"/>
  <c r="B38" i="3" s="1"/>
  <c r="B55" i="3" s="1"/>
  <c r="B43" i="3"/>
  <c r="I56" i="3" l="1"/>
  <c r="H56" i="3"/>
  <c r="E56" i="3"/>
  <c r="F56" i="3"/>
  <c r="B44" i="3"/>
</calcChain>
</file>

<file path=xl/sharedStrings.xml><?xml version="1.0" encoding="utf-8"?>
<sst xmlns="http://schemas.openxmlformats.org/spreadsheetml/2006/main" count="91" uniqueCount="49">
  <si>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</si>
  <si>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</si>
  <si>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</si>
  <si>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</si>
  <si>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</si>
  <si>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</si>
  <si>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</si>
  <si>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</si>
  <si>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</si>
  <si>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</si>
  <si>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</si>
  <si>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</si>
  <si>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</si>
  <si>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</si>
  <si>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</si>
  <si>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</si>
  <si>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</si>
  <si>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</si>
  <si>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</si>
  <si>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</si>
  <si>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</si>
  <si>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</si>
  <si>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</si>
  <si>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</si>
  <si>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</si>
  <si>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</si>
  <si>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</si>
  <si>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</si>
  <si>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</si>
  <si>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</si>
  <si>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</si>
  <si>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</si>
  <si>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</si>
  <si>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</si>
  <si>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</si>
  <si>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</si>
  <si>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</si>
  <si>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</si>
  <si>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OTP</t>
  </si>
  <si>
    <t>Bemidji - Grand Rapids 230 kV Line; New 230 kV line from Boswell substation to Wilton substation, Sum rate 495</t>
  </si>
  <si>
    <t>1104, 1105, 2640</t>
  </si>
  <si>
    <t>Bison - AlexandriaSS - Waite Park - Monticello 345 kV ckt 1, Sum rate 2085</t>
  </si>
  <si>
    <t xml:space="preserve">G380, Queue # 37946-02; Upgrade Rugby Substation with new 230 kV breaker and associated equipment required to accommodate the interconnection of IC 230 kV line; </t>
  </si>
  <si>
    <t>3584, 5537, 5540</t>
  </si>
  <si>
    <t xml:space="preserve">Cass Lake 230/115 kV Transformer Addition; Cass Lake - Nary 115 kV Line Reconductor; Bemidji 115 kV breaker replacement on Helga Line </t>
  </si>
  <si>
    <t>6432, 6433, 6434</t>
  </si>
  <si>
    <t>New 16-mile 115 kV line from Buffalo - Casselton; Rebuild 8-mile portion of existing Sheyenne - Mapleton 115 kV line; Add a second 112 MVA, 345/115/41.6 kV transformer</t>
  </si>
  <si>
    <t>Build 115 kV ring Bus for G645-Spiritwood 115 kV Substation</t>
  </si>
  <si>
    <t>J262/J263: Courtenay Wind Farm: Install 345 kV Breaker as a tie breaker between the transformers.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</si>
</sst>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8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0" fontId="67" fillId="0" borderId="0"/>
  </cellStyleXfs>
  <cellXfs count="71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2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2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2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3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97" fillId="0" borderId="11" xfId="0" applyFont="1" applyBorder="1" applyAlignment="1">
      <alignment horizontal="center" vertical="center" wrapText="1"/>
    </xf>
    <xf numFmtId="14" fontId="3" fillId="0" borderId="11" xfId="358" applyNumberFormat="1" applyFont="1" applyFill="1" applyBorder="1" applyAlignment="1">
      <alignment vertical="center"/>
    </xf>
    <xf numFmtId="0" fontId="97" fillId="0" borderId="11" xfId="0" applyFont="1" applyBorder="1" applyAlignment="1">
      <alignment horizontal="left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left" vertical="center" wrapText="1"/>
    </xf>
    <xf numFmtId="0" fontId="97" fillId="0" borderId="0" xfId="0" applyFont="1" applyAlignment="1">
      <alignment vertical="center" wrapText="1"/>
    </xf>
    <xf numFmtId="0" fontId="97" fillId="0" borderId="11" xfId="0" applyFont="1" applyBorder="1" applyAlignment="1">
      <alignment horizontal="center" wrapText="1"/>
    </xf>
    <xf numFmtId="0" fontId="94" fillId="35" borderId="0" xfId="206" applyNumberFormat="1" applyFont="1" applyFill="1" applyAlignment="1">
      <alignment horizontal="center" wrapText="1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 96 2" xfId="358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Q9" sqref="Q9"/>
    </sheetView>
  </sheetViews>
  <sheetFormatPr defaultRowHeight="12.75"/>
  <cols>
    <col min="1" max="1" width="21.28515625" customWidth="1"/>
    <col min="2" max="2" width="32.85546875" customWidth="1"/>
    <col min="3" max="3" width="13.85546875" bestFit="1" customWidth="1"/>
    <col min="4" max="4" width="13.85546875" customWidth="1"/>
    <col min="5" max="5" width="11" customWidth="1"/>
    <col min="6" max="6" width="13.85546875" customWidth="1"/>
    <col min="7" max="7" width="14.5703125" customWidth="1"/>
    <col min="8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30</v>
      </c>
    </row>
    <row r="2" spans="1:13">
      <c r="A2" s="2"/>
    </row>
    <row r="3" spans="1:13">
      <c r="A3" s="1" t="s">
        <v>22</v>
      </c>
      <c r="B3" s="39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23</v>
      </c>
      <c r="B5" s="5" t="s">
        <v>38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29</v>
      </c>
    </row>
    <row r="7" spans="1:13">
      <c r="A7" s="4"/>
      <c r="B7" s="31" t="s">
        <v>26</v>
      </c>
      <c r="C7" s="70">
        <v>279</v>
      </c>
      <c r="D7" s="70">
        <v>286</v>
      </c>
      <c r="E7" s="70">
        <v>1462</v>
      </c>
      <c r="F7" s="70">
        <v>3156</v>
      </c>
      <c r="G7" s="70">
        <v>3481</v>
      </c>
      <c r="H7" s="70">
        <v>2750</v>
      </c>
      <c r="I7" s="70">
        <v>8240</v>
      </c>
      <c r="J7" s="32" t="s">
        <v>19</v>
      </c>
      <c r="K7" s="32" t="s">
        <v>20</v>
      </c>
      <c r="L7" s="32" t="s">
        <v>21</v>
      </c>
      <c r="M7" s="27" t="s">
        <v>17</v>
      </c>
    </row>
    <row r="8" spans="1:13">
      <c r="A8" s="4"/>
      <c r="B8" s="31" t="s">
        <v>14</v>
      </c>
      <c r="C8" s="32" t="s">
        <v>38</v>
      </c>
      <c r="D8" s="32" t="s">
        <v>38</v>
      </c>
      <c r="E8" s="32" t="s">
        <v>38</v>
      </c>
      <c r="F8" s="32" t="s">
        <v>38</v>
      </c>
      <c r="G8" s="32" t="s">
        <v>38</v>
      </c>
      <c r="H8" s="32" t="s">
        <v>38</v>
      </c>
      <c r="I8" s="32" t="s">
        <v>38</v>
      </c>
      <c r="J8" s="32" t="s">
        <v>25</v>
      </c>
      <c r="K8" s="32" t="s">
        <v>25</v>
      </c>
      <c r="L8" s="32" t="s">
        <v>25</v>
      </c>
    </row>
    <row r="9" spans="1:13" ht="15" customHeight="1">
      <c r="A9" s="4"/>
      <c r="B9" s="31" t="s">
        <v>31</v>
      </c>
      <c r="C9" s="32" t="s">
        <v>29</v>
      </c>
      <c r="D9" s="32" t="s">
        <v>29</v>
      </c>
      <c r="E9" s="32" t="s">
        <v>29</v>
      </c>
      <c r="F9" s="32" t="s">
        <v>29</v>
      </c>
      <c r="G9" s="32" t="s">
        <v>29</v>
      </c>
      <c r="H9" s="32" t="s">
        <v>29</v>
      </c>
      <c r="I9" s="32" t="s">
        <v>29</v>
      </c>
      <c r="J9" s="32" t="s">
        <v>29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2017</v>
      </c>
      <c r="C10" s="47">
        <v>16331201</v>
      </c>
      <c r="D10" s="48">
        <v>78201649</v>
      </c>
      <c r="E10" s="47">
        <v>394399</v>
      </c>
      <c r="F10" s="48">
        <v>7039948</v>
      </c>
      <c r="G10" s="47">
        <v>13509406.709899461</v>
      </c>
      <c r="H10" s="48">
        <v>720137</v>
      </c>
      <c r="I10" s="47">
        <v>204232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2018</v>
      </c>
      <c r="C11" s="53">
        <v>16331201</v>
      </c>
      <c r="D11" s="54">
        <v>78201649</v>
      </c>
      <c r="E11" s="53">
        <v>394399</v>
      </c>
      <c r="F11" s="54">
        <v>7039948</v>
      </c>
      <c r="G11" s="53">
        <v>13509406.709899461</v>
      </c>
      <c r="H11" s="54">
        <v>720137</v>
      </c>
      <c r="I11" s="53">
        <v>204232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53">
        <v>16331201</v>
      </c>
      <c r="D12" s="54">
        <v>78201649</v>
      </c>
      <c r="E12" s="53">
        <v>394399</v>
      </c>
      <c r="F12" s="54">
        <v>7039948</v>
      </c>
      <c r="G12" s="53">
        <v>13509406.709899461</v>
      </c>
      <c r="H12" s="54">
        <v>720137</v>
      </c>
      <c r="I12" s="53">
        <v>204232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53">
        <v>16331201</v>
      </c>
      <c r="D13" s="54">
        <v>78201649</v>
      </c>
      <c r="E13" s="53">
        <v>394399</v>
      </c>
      <c r="F13" s="54">
        <v>7039948</v>
      </c>
      <c r="G13" s="53">
        <v>13509406.709899461</v>
      </c>
      <c r="H13" s="54">
        <v>720137</v>
      </c>
      <c r="I13" s="53">
        <v>204232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53">
        <v>16331201</v>
      </c>
      <c r="D14" s="54">
        <v>78201649</v>
      </c>
      <c r="E14" s="53">
        <v>394399</v>
      </c>
      <c r="F14" s="54">
        <v>7039948</v>
      </c>
      <c r="G14" s="53">
        <v>13509406.709899461</v>
      </c>
      <c r="H14" s="54">
        <v>720137</v>
      </c>
      <c r="I14" s="53">
        <v>204232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53">
        <v>16331201</v>
      </c>
      <c r="D15" s="54">
        <v>78201649</v>
      </c>
      <c r="E15" s="53">
        <v>394399</v>
      </c>
      <c r="F15" s="54">
        <v>7039948</v>
      </c>
      <c r="G15" s="53">
        <v>13509406.709899461</v>
      </c>
      <c r="H15" s="54">
        <v>720137</v>
      </c>
      <c r="I15" s="53">
        <v>204232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53">
        <v>16331201</v>
      </c>
      <c r="D16" s="54">
        <v>78201649</v>
      </c>
      <c r="E16" s="53">
        <v>394399</v>
      </c>
      <c r="F16" s="54">
        <v>7039948</v>
      </c>
      <c r="G16" s="53">
        <v>13509406.709899461</v>
      </c>
      <c r="H16" s="54">
        <v>720137</v>
      </c>
      <c r="I16" s="53">
        <v>204232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53">
        <v>16331201</v>
      </c>
      <c r="D17" s="54">
        <v>78201649</v>
      </c>
      <c r="E17" s="53">
        <v>394399</v>
      </c>
      <c r="F17" s="54">
        <v>7039948</v>
      </c>
      <c r="G17" s="53">
        <v>13509406.709899461</v>
      </c>
      <c r="H17" s="54">
        <v>720137</v>
      </c>
      <c r="I17" s="53">
        <v>204232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53">
        <v>16331201</v>
      </c>
      <c r="D18" s="54">
        <v>78201649</v>
      </c>
      <c r="E18" s="53">
        <v>394399</v>
      </c>
      <c r="F18" s="54">
        <v>7039948</v>
      </c>
      <c r="G18" s="53">
        <v>13509406.709899461</v>
      </c>
      <c r="H18" s="54">
        <v>720137</v>
      </c>
      <c r="I18" s="53">
        <v>204232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53">
        <v>16331201</v>
      </c>
      <c r="D19" s="54">
        <v>78201649</v>
      </c>
      <c r="E19" s="53">
        <v>394399</v>
      </c>
      <c r="F19" s="54">
        <v>7039948</v>
      </c>
      <c r="G19" s="53">
        <v>13509406.709899461</v>
      </c>
      <c r="H19" s="54">
        <v>720137</v>
      </c>
      <c r="I19" s="53">
        <v>204232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53">
        <v>16331201</v>
      </c>
      <c r="D20" s="54">
        <v>78201649</v>
      </c>
      <c r="E20" s="53">
        <v>394399</v>
      </c>
      <c r="F20" s="54">
        <v>7039948</v>
      </c>
      <c r="G20" s="53">
        <v>13509406.709899461</v>
      </c>
      <c r="H20" s="54">
        <v>720137</v>
      </c>
      <c r="I20" s="53">
        <v>204232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53">
        <v>16331201</v>
      </c>
      <c r="D21" s="54">
        <v>78201649</v>
      </c>
      <c r="E21" s="53">
        <v>394399</v>
      </c>
      <c r="F21" s="54">
        <v>7039948</v>
      </c>
      <c r="G21" s="53">
        <v>13509406.709899461</v>
      </c>
      <c r="H21" s="54">
        <v>720137</v>
      </c>
      <c r="I21" s="53">
        <v>204232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2018</v>
      </c>
      <c r="C22" s="53">
        <v>16331201</v>
      </c>
      <c r="D22" s="54">
        <v>78201649</v>
      </c>
      <c r="E22" s="53">
        <v>394399</v>
      </c>
      <c r="F22" s="54">
        <v>7039948</v>
      </c>
      <c r="G22" s="53">
        <v>13509406.709899461</v>
      </c>
      <c r="H22" s="54">
        <v>720137</v>
      </c>
      <c r="I22" s="53">
        <v>204232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24</v>
      </c>
      <c r="C23" s="45">
        <f>AVERAGE(C10:C22)</f>
        <v>16331201</v>
      </c>
      <c r="D23" s="46">
        <f>AVERAGE(D10:D22)</f>
        <v>78201649</v>
      </c>
      <c r="E23" s="45">
        <f t="shared" ref="E23:L23" si="0">AVERAGE(E10:E22)</f>
        <v>394399</v>
      </c>
      <c r="F23" s="46">
        <f t="shared" si="0"/>
        <v>7039948</v>
      </c>
      <c r="G23" s="45">
        <f t="shared" si="0"/>
        <v>13509406.709899457</v>
      </c>
      <c r="H23" s="46">
        <f t="shared" si="0"/>
        <v>720137</v>
      </c>
      <c r="I23" s="45">
        <f t="shared" si="0"/>
        <v>204232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32</v>
      </c>
      <c r="B26" s="12" t="str">
        <f>B10</f>
        <v>December 2017</v>
      </c>
      <c r="C26" s="47">
        <v>1183544.9380351501</v>
      </c>
      <c r="D26" s="48">
        <v>4178181.4930739603</v>
      </c>
      <c r="E26" s="47">
        <v>23950.0077050666</v>
      </c>
      <c r="F26" s="48">
        <v>435533.39430230798</v>
      </c>
      <c r="G26" s="47">
        <v>543433.44777805964</v>
      </c>
      <c r="H26" s="48">
        <v>21583.7556396375</v>
      </c>
      <c r="I26" s="47">
        <v>3732</v>
      </c>
      <c r="J26" s="48">
        <v>0</v>
      </c>
      <c r="K26" s="47">
        <v>0</v>
      </c>
      <c r="L26" s="48">
        <v>0</v>
      </c>
    </row>
    <row r="27" spans="1:12">
      <c r="A27" s="22" t="s">
        <v>33</v>
      </c>
      <c r="B27" s="13" t="str">
        <f>B11</f>
        <v>January 2018</v>
      </c>
      <c r="C27" s="53">
        <v>1208970.0987585499</v>
      </c>
      <c r="D27" s="54">
        <v>4279129.3602786325</v>
      </c>
      <c r="E27" s="53">
        <v>24462.824939804101</v>
      </c>
      <c r="F27" s="54">
        <v>444857.56086351298</v>
      </c>
      <c r="G27" s="53">
        <v>563682.98898510647</v>
      </c>
      <c r="H27" s="54">
        <v>22520.113318799999</v>
      </c>
      <c r="I27" s="53">
        <v>4024.7325333333333</v>
      </c>
      <c r="J27" s="54">
        <v>0</v>
      </c>
      <c r="K27" s="53">
        <v>0</v>
      </c>
      <c r="L27" s="54">
        <v>0</v>
      </c>
    </row>
    <row r="28" spans="1:12">
      <c r="A28" s="22"/>
      <c r="B28" s="18" t="s">
        <v>1</v>
      </c>
      <c r="C28" s="53">
        <v>1234395.25948195</v>
      </c>
      <c r="D28" s="54">
        <v>4380077.2274833145</v>
      </c>
      <c r="E28" s="53">
        <v>24975.642174541601</v>
      </c>
      <c r="F28" s="54">
        <v>454181.72742471797</v>
      </c>
      <c r="G28" s="53">
        <v>583932.53019215213</v>
      </c>
      <c r="H28" s="54">
        <v>23456.4709979625</v>
      </c>
      <c r="I28" s="53">
        <v>4317.4650666666666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53">
        <v>1259820.42020535</v>
      </c>
      <c r="D29" s="54">
        <v>4481025.0946880076</v>
      </c>
      <c r="E29" s="53">
        <v>25488.459409279101</v>
      </c>
      <c r="F29" s="54">
        <v>463505.89398592297</v>
      </c>
      <c r="G29" s="53">
        <v>604182.07139919896</v>
      </c>
      <c r="H29" s="54">
        <v>24392.828677124999</v>
      </c>
      <c r="I29" s="53">
        <v>4610.1975999999995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53">
        <v>1285245.5809287501</v>
      </c>
      <c r="D30" s="54">
        <v>4581972.9618926896</v>
      </c>
      <c r="E30" s="53">
        <v>26001.276644016601</v>
      </c>
      <c r="F30" s="54">
        <v>472830.06054712803</v>
      </c>
      <c r="G30" s="53">
        <v>624431.61260624474</v>
      </c>
      <c r="H30" s="54">
        <v>25329.186356287501</v>
      </c>
      <c r="I30" s="53">
        <v>4902.9301333333333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53">
        <v>1310670.7416521399</v>
      </c>
      <c r="D31" s="54">
        <v>4682920.8290973725</v>
      </c>
      <c r="E31" s="53">
        <v>26514.093878754102</v>
      </c>
      <c r="F31" s="54">
        <v>482154.22710833198</v>
      </c>
      <c r="G31" s="53">
        <v>644681.15381329064</v>
      </c>
      <c r="H31" s="54">
        <v>26265.544035449999</v>
      </c>
      <c r="I31" s="53">
        <v>5195.6626666666671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53">
        <v>1336095.90237554</v>
      </c>
      <c r="D32" s="54">
        <v>4783868.6963020638</v>
      </c>
      <c r="E32" s="53">
        <v>27026.911113491598</v>
      </c>
      <c r="F32" s="54">
        <v>491478.39366953698</v>
      </c>
      <c r="G32" s="53">
        <v>664930.69502033642</v>
      </c>
      <c r="H32" s="54">
        <v>27201.901714612501</v>
      </c>
      <c r="I32" s="53">
        <v>5488.3952000000008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53">
        <v>1361521.0630989401</v>
      </c>
      <c r="D33" s="54">
        <v>4884816.5635067374</v>
      </c>
      <c r="E33" s="53">
        <v>27539.728348229099</v>
      </c>
      <c r="F33" s="54">
        <v>500802.56023074198</v>
      </c>
      <c r="G33" s="53">
        <v>685180.23622738326</v>
      </c>
      <c r="H33" s="54">
        <v>28138.259393774999</v>
      </c>
      <c r="I33" s="53">
        <v>5781.1277333333346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53">
        <v>1386946.2238223399</v>
      </c>
      <c r="D34" s="54">
        <v>4985764.4307114203</v>
      </c>
      <c r="E34" s="53">
        <v>28052.545582966599</v>
      </c>
      <c r="F34" s="54">
        <v>510126.72679194697</v>
      </c>
      <c r="G34" s="53">
        <v>705429.77743442904</v>
      </c>
      <c r="H34" s="54">
        <v>29074.617072937501</v>
      </c>
      <c r="I34" s="53">
        <v>6073.8602666666684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53">
        <v>1412371.38454574</v>
      </c>
      <c r="D35" s="54">
        <v>5086712.2979161125</v>
      </c>
      <c r="E35" s="53">
        <v>28565.362817704099</v>
      </c>
      <c r="F35" s="54">
        <v>519450.89335315197</v>
      </c>
      <c r="G35" s="53">
        <v>725679.318641474</v>
      </c>
      <c r="H35" s="54">
        <v>30010.974752099999</v>
      </c>
      <c r="I35" s="53">
        <v>6366.5928000000022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53">
        <v>1437796.54526914</v>
      </c>
      <c r="D36" s="54">
        <v>5187660.1651207935</v>
      </c>
      <c r="E36" s="53">
        <v>29078.180052441599</v>
      </c>
      <c r="F36" s="54">
        <v>528775.05991435703</v>
      </c>
      <c r="G36" s="53">
        <v>745928.85984852107</v>
      </c>
      <c r="H36" s="54">
        <v>30947.332431262501</v>
      </c>
      <c r="I36" s="53">
        <v>6659.3253333333359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53">
        <v>1463221.7059925301</v>
      </c>
      <c r="D37" s="54">
        <v>5288608.0323254764</v>
      </c>
      <c r="E37" s="53">
        <v>29590.9972871791</v>
      </c>
      <c r="F37" s="54">
        <v>538099.22647556197</v>
      </c>
      <c r="G37" s="53">
        <v>766178.40105556697</v>
      </c>
      <c r="H37" s="54">
        <v>31883.690110424999</v>
      </c>
      <c r="I37" s="53">
        <v>6952.0578666666697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2018</v>
      </c>
      <c r="C38" s="53">
        <v>1488646.8667159299</v>
      </c>
      <c r="D38" s="54">
        <v>5389555.8995301593</v>
      </c>
      <c r="E38" s="53">
        <v>30103.8145219166</v>
      </c>
      <c r="F38" s="54">
        <v>547423.39303676703</v>
      </c>
      <c r="G38" s="53">
        <v>786427.94226261298</v>
      </c>
      <c r="H38" s="54">
        <v>32820.047789587501</v>
      </c>
      <c r="I38" s="53">
        <v>7244.7904000000035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24</v>
      </c>
      <c r="C39" s="45">
        <f t="shared" ref="C39:L39" si="1">AVERAGE(C26:C38)</f>
        <v>1336095.9023755426</v>
      </c>
      <c r="D39" s="46">
        <f t="shared" si="1"/>
        <v>4783868.6963020572</v>
      </c>
      <c r="E39" s="45">
        <f t="shared" si="1"/>
        <v>27026.911113491606</v>
      </c>
      <c r="F39" s="46">
        <f t="shared" si="1"/>
        <v>491478.39366953733</v>
      </c>
      <c r="G39" s="45">
        <f t="shared" si="1"/>
        <v>664930.69502033666</v>
      </c>
      <c r="H39" s="46">
        <f t="shared" si="1"/>
        <v>27201.901714612501</v>
      </c>
      <c r="I39" s="45">
        <f t="shared" si="1"/>
        <v>5488.3952000000008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2017</v>
      </c>
      <c r="C43" s="41">
        <f t="shared" ref="C43:D55" si="2">+C10-C26</f>
        <v>15147656.061964851</v>
      </c>
      <c r="D43" s="49">
        <f t="shared" si="2"/>
        <v>74023467.506926045</v>
      </c>
      <c r="E43" s="41">
        <f t="shared" ref="E43:L43" si="3">+E10-E26</f>
        <v>370448.99229493341</v>
      </c>
      <c r="F43" s="49">
        <f t="shared" si="3"/>
        <v>6604414.6056976924</v>
      </c>
      <c r="G43" s="41">
        <f t="shared" si="3"/>
        <v>12965973.262121402</v>
      </c>
      <c r="H43" s="49">
        <f t="shared" si="3"/>
        <v>698553.24436036253</v>
      </c>
      <c r="I43" s="41">
        <f t="shared" si="3"/>
        <v>200500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12</v>
      </c>
      <c r="B44" s="17" t="str">
        <f>B11</f>
        <v>January 2018</v>
      </c>
      <c r="C44" s="38">
        <f t="shared" si="2"/>
        <v>15122230.90124145</v>
      </c>
      <c r="D44" s="40">
        <f t="shared" si="2"/>
        <v>73922519.639721364</v>
      </c>
      <c r="E44" s="38">
        <f t="shared" ref="E44:L44" si="4">+E11-E27</f>
        <v>369936.17506019591</v>
      </c>
      <c r="F44" s="40">
        <f t="shared" si="4"/>
        <v>6595090.4391364874</v>
      </c>
      <c r="G44" s="38">
        <f t="shared" si="4"/>
        <v>12945723.720914355</v>
      </c>
      <c r="H44" s="40">
        <f t="shared" si="4"/>
        <v>697616.88668120001</v>
      </c>
      <c r="I44" s="38">
        <f t="shared" si="4"/>
        <v>200207.26746666667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38">
        <f t="shared" si="2"/>
        <v>15096805.74051805</v>
      </c>
      <c r="D45" s="40">
        <f t="shared" si="2"/>
        <v>73821571.772516683</v>
      </c>
      <c r="E45" s="38">
        <f t="shared" ref="E45:L45" si="5">+E12-E28</f>
        <v>369423.3578254584</v>
      </c>
      <c r="F45" s="40">
        <f t="shared" si="5"/>
        <v>6585766.2725752816</v>
      </c>
      <c r="G45" s="38">
        <f t="shared" si="5"/>
        <v>12925474.179707309</v>
      </c>
      <c r="H45" s="40">
        <f t="shared" si="5"/>
        <v>696680.52900203748</v>
      </c>
      <c r="I45" s="38">
        <f t="shared" si="5"/>
        <v>199914.53493333334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38">
        <f t="shared" si="2"/>
        <v>15071380.579794649</v>
      </c>
      <c r="D46" s="40">
        <f t="shared" si="2"/>
        <v>73720623.905311987</v>
      </c>
      <c r="E46" s="38">
        <f t="shared" ref="E46:L46" si="6">+E13-E29</f>
        <v>368910.54059072089</v>
      </c>
      <c r="F46" s="40">
        <f t="shared" si="6"/>
        <v>6576442.1060140766</v>
      </c>
      <c r="G46" s="38">
        <f t="shared" si="6"/>
        <v>12905224.638500262</v>
      </c>
      <c r="H46" s="40">
        <f>+H13-H29</f>
        <v>695744.17132287496</v>
      </c>
      <c r="I46" s="38">
        <f t="shared" si="6"/>
        <v>199621.80239999999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38">
        <f t="shared" si="2"/>
        <v>15045955.41907125</v>
      </c>
      <c r="D47" s="40">
        <f t="shared" si="2"/>
        <v>73619676.038107306</v>
      </c>
      <c r="E47" s="38">
        <f t="shared" ref="E47:L47" si="7">+E14-E30</f>
        <v>368397.72335598338</v>
      </c>
      <c r="F47" s="40">
        <f t="shared" si="7"/>
        <v>6567117.9394528717</v>
      </c>
      <c r="G47" s="38">
        <f t="shared" si="7"/>
        <v>12884975.097293217</v>
      </c>
      <c r="H47" s="40">
        <f t="shared" si="7"/>
        <v>694807.81364371255</v>
      </c>
      <c r="I47" s="38">
        <f t="shared" si="7"/>
        <v>199329.06986666666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38">
        <f t="shared" si="2"/>
        <v>15020530.25834786</v>
      </c>
      <c r="D48" s="40">
        <f t="shared" si="2"/>
        <v>73518728.170902625</v>
      </c>
      <c r="E48" s="38">
        <f t="shared" ref="E48:L48" si="8">+E15-E31</f>
        <v>367884.90612124588</v>
      </c>
      <c r="F48" s="40">
        <f t="shared" si="8"/>
        <v>6557793.7728916677</v>
      </c>
      <c r="G48" s="38">
        <f t="shared" si="8"/>
        <v>12864725.55608617</v>
      </c>
      <c r="H48" s="40">
        <f t="shared" si="8"/>
        <v>693871.45596455003</v>
      </c>
      <c r="I48" s="38">
        <f t="shared" si="8"/>
        <v>199036.33733333333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38">
        <f t="shared" si="2"/>
        <v>14995105.09762446</v>
      </c>
      <c r="D49" s="40">
        <f t="shared" si="2"/>
        <v>73417780.303697944</v>
      </c>
      <c r="E49" s="38">
        <f t="shared" ref="E49:L49" si="9">+E16-E32</f>
        <v>367372.08888650843</v>
      </c>
      <c r="F49" s="40">
        <f t="shared" si="9"/>
        <v>6548469.6063304627</v>
      </c>
      <c r="G49" s="38">
        <f t="shared" si="9"/>
        <v>12844476.014879124</v>
      </c>
      <c r="H49" s="40">
        <f t="shared" si="9"/>
        <v>692935.0982853875</v>
      </c>
      <c r="I49" s="38">
        <f t="shared" si="9"/>
        <v>198743.6048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38">
        <f t="shared" si="2"/>
        <v>14969679.936901059</v>
      </c>
      <c r="D50" s="40">
        <f t="shared" si="2"/>
        <v>73316832.436493263</v>
      </c>
      <c r="E50" s="38">
        <f t="shared" ref="E50:L50" si="10">+E17-E33</f>
        <v>366859.27165177092</v>
      </c>
      <c r="F50" s="40">
        <f t="shared" si="10"/>
        <v>6539145.4397692578</v>
      </c>
      <c r="G50" s="38">
        <f t="shared" si="10"/>
        <v>12824226.473672077</v>
      </c>
      <c r="H50" s="40">
        <f t="shared" si="10"/>
        <v>691998.74060622498</v>
      </c>
      <c r="I50" s="38">
        <f t="shared" si="10"/>
        <v>198450.87226666667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38">
        <f t="shared" si="2"/>
        <v>14944254.77617766</v>
      </c>
      <c r="D51" s="40">
        <f t="shared" si="2"/>
        <v>73215884.569288582</v>
      </c>
      <c r="E51" s="38">
        <f t="shared" ref="E51:L51" si="11">+E18-E34</f>
        <v>366346.45441703341</v>
      </c>
      <c r="F51" s="40">
        <f t="shared" si="11"/>
        <v>6529821.2732080529</v>
      </c>
      <c r="G51" s="38">
        <f t="shared" si="11"/>
        <v>12803976.932465032</v>
      </c>
      <c r="H51" s="40">
        <f t="shared" si="11"/>
        <v>691062.38292706246</v>
      </c>
      <c r="I51" s="38">
        <f t="shared" si="11"/>
        <v>198158.13973333334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38">
        <f t="shared" si="2"/>
        <v>14918829.61545426</v>
      </c>
      <c r="D52" s="40">
        <f t="shared" si="2"/>
        <v>73114936.702083886</v>
      </c>
      <c r="E52" s="38">
        <f t="shared" ref="E52:L52" si="12">+E19-E35</f>
        <v>365833.6371822959</v>
      </c>
      <c r="F52" s="40">
        <f t="shared" si="12"/>
        <v>6520497.1066468479</v>
      </c>
      <c r="G52" s="38">
        <f t="shared" si="12"/>
        <v>12783727.391257986</v>
      </c>
      <c r="H52" s="40">
        <f t="shared" si="12"/>
        <v>690126.02524790005</v>
      </c>
      <c r="I52" s="38">
        <f t="shared" si="12"/>
        <v>197865.40719999999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38">
        <f t="shared" si="2"/>
        <v>14893404.454730861</v>
      </c>
      <c r="D53" s="40">
        <f t="shared" si="2"/>
        <v>73013988.834879205</v>
      </c>
      <c r="E53" s="38">
        <f>+E20-E36</f>
        <v>365320.8199475584</v>
      </c>
      <c r="F53" s="40">
        <f t="shared" ref="F53:L53" si="13">+F20-F36</f>
        <v>6511172.940085643</v>
      </c>
      <c r="G53" s="38">
        <f t="shared" si="13"/>
        <v>12763477.850050939</v>
      </c>
      <c r="H53" s="40">
        <f t="shared" si="13"/>
        <v>689189.66756873752</v>
      </c>
      <c r="I53" s="38">
        <f t="shared" si="13"/>
        <v>197572.67466666666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38">
        <f t="shared" si="2"/>
        <v>14867979.294007469</v>
      </c>
      <c r="D54" s="40">
        <f t="shared" si="2"/>
        <v>72913040.967674524</v>
      </c>
      <c r="E54" s="38">
        <f t="shared" ref="E54:L54" si="14">+E21-E37</f>
        <v>364808.00271282089</v>
      </c>
      <c r="F54" s="40">
        <f t="shared" si="14"/>
        <v>6501848.773524438</v>
      </c>
      <c r="G54" s="38">
        <f t="shared" si="14"/>
        <v>12743228.308843894</v>
      </c>
      <c r="H54" s="40">
        <f t="shared" si="14"/>
        <v>688253.309889575</v>
      </c>
      <c r="I54" s="38">
        <f t="shared" si="14"/>
        <v>197279.94213333333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2018</v>
      </c>
      <c r="C55" s="38">
        <f t="shared" si="2"/>
        <v>14842554.13328407</v>
      </c>
      <c r="D55" s="40">
        <f t="shared" si="2"/>
        <v>72812093.100469843</v>
      </c>
      <c r="E55" s="38">
        <f t="shared" ref="E55:L55" si="15">+E22-E38</f>
        <v>364295.18547808338</v>
      </c>
      <c r="F55" s="40">
        <f t="shared" si="15"/>
        <v>6492524.6069632331</v>
      </c>
      <c r="G55" s="38">
        <f t="shared" si="15"/>
        <v>12722978.767636849</v>
      </c>
      <c r="H55" s="40">
        <f t="shared" si="15"/>
        <v>687316.95221041248</v>
      </c>
      <c r="I55" s="38">
        <f t="shared" si="15"/>
        <v>196987.2096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24</v>
      </c>
      <c r="C56" s="45">
        <f>AVERAGE(C43:C55)</f>
        <v>14995105.09762446</v>
      </c>
      <c r="D56" s="46">
        <f>AVERAGE(D43:D55)</f>
        <v>73417780.303697929</v>
      </c>
      <c r="E56" s="45">
        <f t="shared" ref="E56:L56" si="16">AVERAGE(E43:E55)</f>
        <v>367372.08888650843</v>
      </c>
      <c r="F56" s="46">
        <f t="shared" si="16"/>
        <v>6548469.6063304627</v>
      </c>
      <c r="G56" s="45">
        <f t="shared" si="16"/>
        <v>12844476.014879121</v>
      </c>
      <c r="H56" s="46">
        <f t="shared" si="16"/>
        <v>692935.09828538762</v>
      </c>
      <c r="I56" s="45">
        <f t="shared" si="16"/>
        <v>198743.60480000003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28</v>
      </c>
      <c r="B59" s="29" t="s">
        <v>0</v>
      </c>
      <c r="C59" s="58">
        <v>305102</v>
      </c>
      <c r="D59" s="59">
        <v>1211374</v>
      </c>
      <c r="E59" s="60">
        <v>6154</v>
      </c>
      <c r="F59" s="59">
        <v>111890</v>
      </c>
      <c r="G59" s="60">
        <v>242994</v>
      </c>
      <c r="H59" s="59">
        <v>11236</v>
      </c>
      <c r="I59" s="60">
        <v>3513</v>
      </c>
      <c r="J59" s="59">
        <v>0</v>
      </c>
      <c r="K59" s="60">
        <v>0</v>
      </c>
      <c r="L59" s="61">
        <v>0</v>
      </c>
    </row>
    <row r="60" spans="1:12">
      <c r="A60" s="23" t="s">
        <v>13</v>
      </c>
      <c r="B60" s="20" t="s">
        <v>18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27</v>
      </c>
      <c r="C61" s="45">
        <f>+C59+C60</f>
        <v>305102</v>
      </c>
      <c r="D61" s="46">
        <f>+D59+D60</f>
        <v>1211374</v>
      </c>
      <c r="E61" s="45">
        <f t="shared" ref="E61:L61" si="17">+E59+E60</f>
        <v>6154</v>
      </c>
      <c r="F61" s="46">
        <f t="shared" si="17"/>
        <v>111890</v>
      </c>
      <c r="G61" s="45">
        <f t="shared" si="17"/>
        <v>242994</v>
      </c>
      <c r="H61" s="46">
        <f t="shared" si="17"/>
        <v>11236</v>
      </c>
      <c r="I61" s="45">
        <f t="shared" si="17"/>
        <v>3513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D14" sqref="D14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34</v>
      </c>
      <c r="B1" s="35"/>
    </row>
    <row r="3" spans="1:4" ht="25.5">
      <c r="A3" s="62" t="s">
        <v>26</v>
      </c>
      <c r="B3" s="37" t="s">
        <v>36</v>
      </c>
      <c r="C3" s="62" t="s">
        <v>37</v>
      </c>
      <c r="D3" s="37" t="s">
        <v>35</v>
      </c>
    </row>
    <row r="4" spans="1:4" ht="16.5">
      <c r="A4" s="63">
        <v>279</v>
      </c>
      <c r="B4" s="63">
        <v>1098</v>
      </c>
      <c r="C4" s="64">
        <v>39990</v>
      </c>
      <c r="D4" s="65" t="s">
        <v>39</v>
      </c>
    </row>
    <row r="5" spans="1:4" ht="49.5">
      <c r="A5" s="66">
        <v>286</v>
      </c>
      <c r="B5" s="66" t="s">
        <v>40</v>
      </c>
      <c r="C5" s="64">
        <v>40725</v>
      </c>
      <c r="D5" s="67" t="s">
        <v>41</v>
      </c>
    </row>
    <row r="6" spans="1:4" ht="33">
      <c r="A6" s="63">
        <v>1462</v>
      </c>
      <c r="B6" s="63">
        <v>2516</v>
      </c>
      <c r="C6" s="64">
        <v>39990</v>
      </c>
      <c r="D6" s="65" t="s">
        <v>42</v>
      </c>
    </row>
    <row r="7" spans="1:4" ht="49.5">
      <c r="A7" s="63">
        <v>3156</v>
      </c>
      <c r="B7" s="63" t="s">
        <v>43</v>
      </c>
      <c r="C7" s="64">
        <v>41089</v>
      </c>
      <c r="D7" s="65" t="s">
        <v>44</v>
      </c>
    </row>
    <row r="8" spans="1:4" ht="49.5">
      <c r="A8" s="63">
        <v>3481</v>
      </c>
      <c r="B8" s="63" t="s">
        <v>45</v>
      </c>
      <c r="C8" s="64">
        <v>41455</v>
      </c>
      <c r="D8" s="68" t="s">
        <v>46</v>
      </c>
    </row>
    <row r="9" spans="1:4" ht="16.5">
      <c r="A9" s="63">
        <v>2750</v>
      </c>
      <c r="B9" s="69">
        <v>4773</v>
      </c>
      <c r="C9" s="64">
        <v>40170</v>
      </c>
      <c r="D9" s="65" t="s">
        <v>47</v>
      </c>
    </row>
    <row r="10" spans="1:4" ht="16.5">
      <c r="A10" s="63">
        <v>8240</v>
      </c>
      <c r="B10" s="63">
        <v>21468</v>
      </c>
      <c r="C10" s="64">
        <v>42269</v>
      </c>
      <c r="D10" s="65" t="s">
        <v>48</v>
      </c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35FF2B64832240B88AF72A09A9998D" ma:contentTypeVersion="" ma:contentTypeDescription="Create a new document." ma:contentTypeScope="" ma:versionID="b527dc9b64e9ae564de51b0a88931ee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6FAA3-7C69-45D0-A58C-53D847BB9767}"/>
</file>

<file path=customXml/itemProps2.xml><?xml version="1.0" encoding="utf-8"?>
<ds:datastoreItem xmlns:ds="http://schemas.openxmlformats.org/officeDocument/2006/customXml" ds:itemID="{7448A730-B650-454A-A989-CBBBDABD3D53}"/>
</file>

<file path=customXml/itemProps3.xml><?xml version="1.0" encoding="utf-8"?>
<ds:datastoreItem xmlns:ds="http://schemas.openxmlformats.org/officeDocument/2006/customXml" ds:itemID="{A5946F19-F5BB-4E4E-ABBC-1B0C71FBC1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2017-08-29T12:35:10Z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0x010100FB35FF2B64832240B88AF72A09A9998D</vt:lpwstr>
  </property>
</Properties>
</file>