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2. 08.XX.2018 Submission of 2017 True-up - MISO questions/"/>
    </mc:Choice>
  </mc:AlternateContent>
  <xr:revisionPtr revIDLastSave="0" documentId="13_ncr:1_{4A99418A-5302-4F33-B1D8-2AC41BC532EC}" xr6:coauthVersionLast="34" xr6:coauthVersionMax="34" xr10:uidLastSave="{00000000-0000-0000-0000-000000000000}"/>
  <bookViews>
    <workbookView xWindow="1050" yWindow="315" windowWidth="24915" windowHeight="12960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B20" i="1" l="1"/>
  <c r="B19" i="1"/>
  <c r="B18" i="1"/>
  <c r="B17" i="1"/>
  <c r="K114" i="1" l="1"/>
  <c r="K113" i="1"/>
  <c r="K112" i="1"/>
  <c r="K111" i="1"/>
  <c r="K110" i="1"/>
  <c r="K109" i="1"/>
  <c r="K108" i="1"/>
  <c r="K107" i="1"/>
  <c r="K106" i="1"/>
  <c r="K105" i="1"/>
  <c r="K104" i="1"/>
  <c r="K103" i="1"/>
  <c r="K102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B113" i="1" l="1"/>
  <c r="B112" i="1"/>
  <c r="B111" i="1"/>
  <c r="B107" i="1"/>
  <c r="B105" i="1"/>
  <c r="B104" i="1"/>
  <c r="B108" i="1" l="1"/>
  <c r="B109" i="1"/>
  <c r="B102" i="1"/>
  <c r="B110" i="1"/>
  <c r="B103" i="1"/>
  <c r="B106" i="1"/>
  <c r="B114" i="1"/>
  <c r="C93" i="1"/>
  <c r="N56" i="1" l="1"/>
  <c r="G102" i="1"/>
  <c r="G103" i="1" l="1"/>
  <c r="N103" i="1" s="1"/>
  <c r="H81" i="1"/>
  <c r="K116" i="1"/>
  <c r="J116" i="1"/>
  <c r="K120" i="1" s="1"/>
  <c r="F116" i="1"/>
  <c r="C116" i="1"/>
  <c r="B116" i="1"/>
  <c r="L114" i="1"/>
  <c r="D114" i="1"/>
  <c r="L113" i="1"/>
  <c r="D113" i="1"/>
  <c r="L112" i="1"/>
  <c r="D112" i="1"/>
  <c r="L111" i="1"/>
  <c r="D111" i="1"/>
  <c r="L110" i="1"/>
  <c r="D110" i="1"/>
  <c r="L109" i="1"/>
  <c r="D109" i="1"/>
  <c r="L108" i="1"/>
  <c r="D108" i="1"/>
  <c r="L107" i="1"/>
  <c r="D107" i="1"/>
  <c r="L106" i="1"/>
  <c r="D106" i="1"/>
  <c r="L105" i="1"/>
  <c r="D105" i="1"/>
  <c r="L104" i="1"/>
  <c r="D104" i="1"/>
  <c r="L103" i="1"/>
  <c r="D103" i="1"/>
  <c r="N102" i="1"/>
  <c r="L102" i="1"/>
  <c r="H102" i="1"/>
  <c r="D102" i="1"/>
  <c r="K93" i="1"/>
  <c r="J93" i="1"/>
  <c r="F93" i="1"/>
  <c r="B93" i="1"/>
  <c r="L91" i="1"/>
  <c r="D91" i="1"/>
  <c r="L90" i="1"/>
  <c r="D90" i="1"/>
  <c r="L89" i="1"/>
  <c r="D89" i="1"/>
  <c r="L88" i="1"/>
  <c r="D88" i="1"/>
  <c r="L87" i="1"/>
  <c r="D87" i="1"/>
  <c r="L86" i="1"/>
  <c r="D86" i="1"/>
  <c r="L85" i="1"/>
  <c r="D85" i="1"/>
  <c r="L84" i="1"/>
  <c r="D84" i="1"/>
  <c r="L83" i="1"/>
  <c r="D83" i="1"/>
  <c r="L82" i="1"/>
  <c r="D82" i="1"/>
  <c r="L81" i="1"/>
  <c r="D81" i="1"/>
  <c r="N80" i="1"/>
  <c r="L80" i="1"/>
  <c r="H80" i="1"/>
  <c r="D80" i="1"/>
  <c r="N79" i="1"/>
  <c r="L79" i="1"/>
  <c r="H79" i="1"/>
  <c r="D79" i="1"/>
  <c r="K70" i="1"/>
  <c r="J70" i="1"/>
  <c r="G70" i="1"/>
  <c r="F70" i="1"/>
  <c r="C70" i="1"/>
  <c r="B70" i="1"/>
  <c r="N68" i="1"/>
  <c r="L68" i="1"/>
  <c r="H68" i="1"/>
  <c r="D68" i="1"/>
  <c r="N67" i="1"/>
  <c r="L67" i="1"/>
  <c r="H67" i="1"/>
  <c r="D67" i="1"/>
  <c r="N66" i="1"/>
  <c r="L66" i="1"/>
  <c r="H66" i="1"/>
  <c r="D66" i="1"/>
  <c r="N65" i="1"/>
  <c r="L65" i="1"/>
  <c r="H65" i="1"/>
  <c r="D65" i="1"/>
  <c r="N64" i="1"/>
  <c r="L64" i="1"/>
  <c r="H64" i="1"/>
  <c r="D64" i="1"/>
  <c r="N63" i="1"/>
  <c r="L63" i="1"/>
  <c r="H63" i="1"/>
  <c r="D63" i="1"/>
  <c r="N62" i="1"/>
  <c r="L62" i="1"/>
  <c r="H62" i="1"/>
  <c r="D62" i="1"/>
  <c r="N61" i="1"/>
  <c r="L61" i="1"/>
  <c r="H61" i="1"/>
  <c r="D61" i="1"/>
  <c r="N60" i="1"/>
  <c r="L60" i="1"/>
  <c r="H60" i="1"/>
  <c r="D60" i="1"/>
  <c r="N59" i="1"/>
  <c r="L59" i="1"/>
  <c r="H59" i="1"/>
  <c r="D59" i="1"/>
  <c r="N58" i="1"/>
  <c r="L58" i="1"/>
  <c r="H58" i="1"/>
  <c r="D58" i="1"/>
  <c r="N57" i="1"/>
  <c r="L57" i="1"/>
  <c r="H57" i="1"/>
  <c r="D57" i="1"/>
  <c r="L56" i="1"/>
  <c r="H56" i="1"/>
  <c r="D56" i="1"/>
  <c r="L93" i="1" l="1"/>
  <c r="L70" i="1"/>
  <c r="H103" i="1"/>
  <c r="K126" i="1"/>
  <c r="N81" i="1"/>
  <c r="H70" i="1"/>
  <c r="D116" i="1"/>
  <c r="G104" i="1"/>
  <c r="L116" i="1"/>
  <c r="D93" i="1"/>
  <c r="D70" i="1"/>
  <c r="N70" i="1"/>
  <c r="K46" i="1"/>
  <c r="J46" i="1"/>
  <c r="G46" i="1"/>
  <c r="F46" i="1"/>
  <c r="C46" i="1"/>
  <c r="B46" i="1"/>
  <c r="N44" i="1"/>
  <c r="L44" i="1"/>
  <c r="H44" i="1"/>
  <c r="D44" i="1"/>
  <c r="N43" i="1"/>
  <c r="L43" i="1"/>
  <c r="H43" i="1"/>
  <c r="D43" i="1"/>
  <c r="N42" i="1"/>
  <c r="L42" i="1"/>
  <c r="H42" i="1"/>
  <c r="D42" i="1"/>
  <c r="N41" i="1"/>
  <c r="L41" i="1"/>
  <c r="H41" i="1"/>
  <c r="D41" i="1"/>
  <c r="N40" i="1"/>
  <c r="L40" i="1"/>
  <c r="H40" i="1"/>
  <c r="D40" i="1"/>
  <c r="N39" i="1"/>
  <c r="L39" i="1"/>
  <c r="H39" i="1"/>
  <c r="D39" i="1"/>
  <c r="N38" i="1"/>
  <c r="L38" i="1"/>
  <c r="H38" i="1"/>
  <c r="D38" i="1"/>
  <c r="N37" i="1"/>
  <c r="L37" i="1"/>
  <c r="H37" i="1"/>
  <c r="D37" i="1"/>
  <c r="N36" i="1"/>
  <c r="L36" i="1"/>
  <c r="H36" i="1"/>
  <c r="D36" i="1"/>
  <c r="N35" i="1"/>
  <c r="L35" i="1"/>
  <c r="H35" i="1"/>
  <c r="D35" i="1"/>
  <c r="N34" i="1"/>
  <c r="L34" i="1"/>
  <c r="H34" i="1"/>
  <c r="D34" i="1"/>
  <c r="N33" i="1"/>
  <c r="L33" i="1"/>
  <c r="H33" i="1"/>
  <c r="D33" i="1"/>
  <c r="N32" i="1"/>
  <c r="L32" i="1"/>
  <c r="H32" i="1"/>
  <c r="D32" i="1"/>
  <c r="N9" i="1"/>
  <c r="N10" i="1"/>
  <c r="N11" i="1"/>
  <c r="N12" i="1"/>
  <c r="N13" i="1"/>
  <c r="N14" i="1"/>
  <c r="N15" i="1"/>
  <c r="N16" i="1"/>
  <c r="N17" i="1"/>
  <c r="N18" i="1"/>
  <c r="N19" i="1"/>
  <c r="N20" i="1"/>
  <c r="N8" i="1"/>
  <c r="G22" i="1"/>
  <c r="F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6" i="1" l="1"/>
  <c r="N104" i="1"/>
  <c r="H104" i="1"/>
  <c r="N46" i="1"/>
  <c r="G105" i="1"/>
  <c r="H82" i="1"/>
  <c r="N82" i="1"/>
  <c r="D46" i="1"/>
  <c r="N22" i="1"/>
  <c r="H22" i="1"/>
  <c r="N105" i="1" l="1"/>
  <c r="H105" i="1"/>
  <c r="G106" i="1"/>
  <c r="H83" i="1"/>
  <c r="N83" i="1"/>
  <c r="K22" i="1"/>
  <c r="J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9" i="1"/>
  <c r="D10" i="1"/>
  <c r="D11" i="1"/>
  <c r="D12" i="1"/>
  <c r="D13" i="1"/>
  <c r="D14" i="1"/>
  <c r="D15" i="1"/>
  <c r="D16" i="1"/>
  <c r="D17" i="1"/>
  <c r="D18" i="1"/>
  <c r="D19" i="1"/>
  <c r="D20" i="1"/>
  <c r="C22" i="1"/>
  <c r="B22" i="1"/>
  <c r="D8" i="1"/>
  <c r="N106" i="1" l="1"/>
  <c r="H106" i="1"/>
  <c r="G107" i="1"/>
  <c r="N84" i="1"/>
  <c r="H84" i="1"/>
  <c r="D22" i="1"/>
  <c r="L22" i="1"/>
  <c r="G108" i="1" l="1"/>
  <c r="H85" i="1"/>
  <c r="N85" i="1"/>
  <c r="N107" i="1"/>
  <c r="H107" i="1"/>
  <c r="N108" i="1" l="1"/>
  <c r="H108" i="1"/>
  <c r="G109" i="1"/>
  <c r="N86" i="1"/>
  <c r="H86" i="1"/>
  <c r="N109" i="1" l="1"/>
  <c r="H109" i="1"/>
  <c r="G110" i="1"/>
  <c r="H87" i="1"/>
  <c r="N87" i="1"/>
  <c r="N110" i="1" l="1"/>
  <c r="H110" i="1"/>
  <c r="G111" i="1"/>
  <c r="H88" i="1"/>
  <c r="N88" i="1"/>
  <c r="N111" i="1" l="1"/>
  <c r="H111" i="1"/>
  <c r="G112" i="1"/>
  <c r="H89" i="1"/>
  <c r="N89" i="1"/>
  <c r="N112" i="1" l="1"/>
  <c r="H112" i="1"/>
  <c r="G113" i="1"/>
  <c r="N90" i="1"/>
  <c r="H90" i="1"/>
  <c r="N113" i="1" l="1"/>
  <c r="H113" i="1"/>
  <c r="G114" i="1"/>
  <c r="N91" i="1"/>
  <c r="N93" i="1" s="1"/>
  <c r="H91" i="1"/>
  <c r="H93" i="1" s="1"/>
  <c r="G93" i="1"/>
  <c r="K128" i="1" l="1"/>
  <c r="G116" i="1"/>
  <c r="N114" i="1"/>
  <c r="N116" i="1" s="1"/>
  <c r="K123" i="1" s="1"/>
  <c r="H114" i="1"/>
  <c r="H116" i="1" s="1"/>
</calcChain>
</file>

<file path=xl/sharedStrings.xml><?xml version="1.0" encoding="utf-8"?>
<sst xmlns="http://schemas.openxmlformats.org/spreadsheetml/2006/main" count="174" uniqueCount="46">
  <si>
    <t>Gross Plant Value (including AFUDC) included on line 2, page 2 of Attachment O</t>
  </si>
  <si>
    <t xml:space="preserve">AFUDC included in column A </t>
  </si>
  <si>
    <t>(A)</t>
  </si>
  <si>
    <t>(B)</t>
  </si>
  <si>
    <t>(C)</t>
  </si>
  <si>
    <t>(A - B)</t>
  </si>
  <si>
    <t>Gross Plant Value Less AFUDC</t>
  </si>
  <si>
    <t>(D)</t>
  </si>
  <si>
    <t>Unamortized AFUDC Balance reported on line 23a, page 2 of Attachment O</t>
  </si>
  <si>
    <t>13-mo avg.</t>
  </si>
  <si>
    <t>(E)</t>
  </si>
  <si>
    <t>Used to check Total amount reported on line 23a</t>
  </si>
  <si>
    <t>AFUDC included in column E</t>
  </si>
  <si>
    <t>(F)</t>
  </si>
  <si>
    <t>(G)</t>
  </si>
  <si>
    <t>Used in Attachment O for Rev. Distr.</t>
  </si>
  <si>
    <t>CWIP Value Less AFUDC</t>
  </si>
  <si>
    <t>CWIP Value (including AFUDC) included on line 18a, page 2 of Attachment O</t>
  </si>
  <si>
    <t>Used to check Total amount reported on line 18a</t>
  </si>
  <si>
    <t>Accumulated Depreciation Expense (including Amortized AFUDC) included in line 8, page 2 of Attachment O</t>
  </si>
  <si>
    <t>(H)</t>
  </si>
  <si>
    <t>(I)</t>
  </si>
  <si>
    <t>(J)</t>
  </si>
  <si>
    <t>Amortized AFUDC included in column H</t>
  </si>
  <si>
    <t>Accumulated Depreciation Less AFUDC</t>
  </si>
  <si>
    <t>Used in Attachment MM Col. 4</t>
  </si>
  <si>
    <t>(G - H)</t>
  </si>
  <si>
    <t>(D - E)</t>
  </si>
  <si>
    <t>(B - E + H)</t>
  </si>
  <si>
    <t>Used in Attachment GG Col. 3 &amp; Attachment MM Col. 3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</si>
  <si>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</si>
  <si>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</si>
  <si>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</si>
  <si>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Amortized AFUDC included in column D</t>
  </si>
  <si>
    <t>AFUDC included in column G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</si>
  <si>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</si>
  <si>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 xml:space="preserve"> </t>
  </si>
  <si>
    <t>Summary</t>
  </si>
  <si>
    <t>Enter as a negative</t>
  </si>
  <si>
    <t>Pre-Funded AFUDC  Amortization (12 Month) Page 3 , Line 9a</t>
  </si>
  <si>
    <t>Total CWIP Page  2 Line 18a</t>
  </si>
  <si>
    <t>Net Pre-Funded AFUDC (13 Month Average)  Page 2 , Line 23a</t>
  </si>
  <si>
    <t xml:space="preserve">Gross Pre-Funded AFUDC (13 Month Average)  Use on Att. GG / ZZ, Line 1 (Note A - AFUDC removal) </t>
  </si>
  <si>
    <t>Project #</t>
  </si>
  <si>
    <t>BSS - Ellendale MTEP #  2220</t>
  </si>
  <si>
    <t>BSS - Brookings MTEP #  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</si>
</sst>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4" fontId="2" fillId="2" borderId="2" xfId="1" applyFont="1" applyFill="1" applyBorder="1"/>
    <xf numFmtId="44" fontId="2" fillId="2" borderId="3" xfId="1" applyFont="1" applyFill="1" applyBorder="1"/>
    <xf numFmtId="0" fontId="0" fillId="2" borderId="3" xfId="0" applyFill="1" applyBorder="1"/>
    <xf numFmtId="44" fontId="0" fillId="0" borderId="4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4" fontId="0" fillId="2" borderId="4" xfId="0" applyNumberFormat="1" applyFill="1" applyBorder="1"/>
    <xf numFmtId="0" fontId="0" fillId="0" borderId="3" xfId="0" applyFill="1" applyBorder="1"/>
    <xf numFmtId="0" fontId="0" fillId="0" borderId="0" xfId="0" applyFill="1"/>
    <xf numFmtId="44" fontId="2" fillId="2" borderId="4" xfId="1" applyFont="1" applyFill="1" applyBorder="1"/>
    <xf numFmtId="44" fontId="0" fillId="0" borderId="4" xfId="1" applyFont="1" applyBorder="1"/>
    <xf numFmtId="0" fontId="6" fillId="0" borderId="0" xfId="2" applyFont="1" applyAlignment="1">
      <alignment horizontal="right"/>
    </xf>
    <xf numFmtId="0" fontId="7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6" fillId="0" borderId="0" xfId="4" applyFont="1" applyAlignment="1">
      <alignment horizontal="right"/>
    </xf>
    <xf numFmtId="3" fontId="5" fillId="2" borderId="0" xfId="5" applyNumberFormat="1" applyFont="1" applyFill="1" applyAlignment="1">
      <alignment horizontal="right"/>
    </xf>
    <xf numFmtId="44" fontId="0" fillId="0" borderId="0" xfId="0" applyNumberFormat="1" applyFill="1"/>
    <xf numFmtId="44" fontId="0" fillId="0" borderId="3" xfId="0" applyNumberFormat="1" applyFill="1" applyBorder="1"/>
    <xf numFmtId="0" fontId="0" fillId="0" borderId="0" xfId="0"/>
    <xf numFmtId="44" fontId="2" fillId="2" borderId="5" xfId="1" applyFont="1" applyFill="1" applyBorder="1"/>
    <xf numFmtId="44" fontId="2" fillId="2" borderId="6" xfId="1" applyFont="1" applyFill="1" applyBorder="1"/>
    <xf numFmtId="0" fontId="0" fillId="2" borderId="6" xfId="0" applyFill="1" applyBorder="1"/>
    <xf numFmtId="17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0" fontId="8" fillId="0" borderId="0" xfId="0" applyFon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Comma 2 10" xfId="5" xr:uid="{00000000-0005-0000-0000-000000000000}"/>
    <cellStyle name="Currency" xfId="1" builtinId="4"/>
    <cellStyle name="Normal" xfId="0" builtinId="0"/>
    <cellStyle name="Normal 2 2 2" xfId="2" xr:uid="{00000000-0005-0000-0000-000003000000}"/>
    <cellStyle name="Normal 304 3" xfId="3" xr:uid="{00000000-0005-0000-0000-000004000000}"/>
    <cellStyle name="Normal_Schedule O Info for Mik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9"/>
  <sheetViews>
    <sheetView tabSelected="1" zoomScaleNormal="100" workbookViewId="0">
      <selection activeCell="Q31" sqref="Q31"/>
    </sheetView>
  </sheetViews>
  <sheetFormatPr defaultRowHeight="15" x14ac:dyDescent="0.2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6.140625" customWidth="1"/>
    <col min="13" max="13" width="1.85546875" customWidth="1"/>
    <col min="14" max="14" width="18.28515625" customWidth="1"/>
  </cols>
  <sheetData>
    <row r="1" spans="1:14" ht="129.75" customHeight="1" x14ac:dyDescent="0.25">
      <c r="A1" s="47" t="s">
        <v>35</v>
      </c>
      <c r="B1" s="48"/>
      <c r="C1" s="48"/>
    </row>
    <row r="2" spans="1:14" x14ac:dyDescent="0.25">
      <c r="A2" s="46"/>
      <c r="B2" s="46"/>
    </row>
    <row r="4" spans="1:14" x14ac:dyDescent="0.25">
      <c r="B4" s="45" t="s">
        <v>45</v>
      </c>
    </row>
    <row r="5" spans="1:14" x14ac:dyDescent="0.25">
      <c r="B5" s="7" t="s">
        <v>2</v>
      </c>
      <c r="C5" s="8" t="s">
        <v>3</v>
      </c>
      <c r="D5" s="8" t="s">
        <v>4</v>
      </c>
      <c r="E5" s="2"/>
      <c r="F5" s="8" t="s">
        <v>7</v>
      </c>
      <c r="G5" s="8" t="s">
        <v>10</v>
      </c>
      <c r="H5" s="8" t="s">
        <v>13</v>
      </c>
      <c r="I5" s="2"/>
      <c r="J5" s="8" t="s">
        <v>14</v>
      </c>
      <c r="K5" s="8" t="s">
        <v>20</v>
      </c>
      <c r="L5" s="8" t="s">
        <v>21</v>
      </c>
      <c r="N5" s="8" t="s">
        <v>22</v>
      </c>
    </row>
    <row r="6" spans="1:14" x14ac:dyDescent="0.25">
      <c r="B6" s="9"/>
      <c r="C6" s="9"/>
      <c r="D6" s="7" t="s">
        <v>5</v>
      </c>
      <c r="E6" s="1"/>
      <c r="F6" s="9"/>
      <c r="G6" s="9"/>
      <c r="H6" s="7" t="s">
        <v>27</v>
      </c>
      <c r="J6" s="9"/>
      <c r="K6" s="9"/>
      <c r="L6" s="7" t="s">
        <v>26</v>
      </c>
      <c r="N6" s="7" t="s">
        <v>28</v>
      </c>
    </row>
    <row r="7" spans="1:14" ht="124.5" customHeight="1" x14ac:dyDescent="0.25">
      <c r="A7" s="22"/>
      <c r="B7" s="21" t="s">
        <v>32</v>
      </c>
      <c r="C7" s="10" t="s">
        <v>31</v>
      </c>
      <c r="D7" s="21" t="s">
        <v>30</v>
      </c>
      <c r="E7" s="3"/>
      <c r="F7" s="10" t="s">
        <v>19</v>
      </c>
      <c r="G7" s="20" t="s">
        <v>33</v>
      </c>
      <c r="H7" s="10" t="s">
        <v>24</v>
      </c>
      <c r="J7" s="10" t="s">
        <v>17</v>
      </c>
      <c r="K7" s="10" t="s">
        <v>34</v>
      </c>
      <c r="L7" s="10" t="s">
        <v>16</v>
      </c>
      <c r="N7" s="10" t="s">
        <v>8</v>
      </c>
    </row>
    <row r="8" spans="1:14" x14ac:dyDescent="0.25">
      <c r="A8" s="42">
        <v>42339</v>
      </c>
      <c r="B8" s="39">
        <v>384801</v>
      </c>
      <c r="C8" s="39">
        <v>0</v>
      </c>
      <c r="D8" s="15">
        <f>+B8-C8</f>
        <v>384801</v>
      </c>
      <c r="E8" s="5"/>
      <c r="F8" s="11">
        <v>8013.22866411</v>
      </c>
      <c r="G8" s="11">
        <v>0</v>
      </c>
      <c r="H8" s="15">
        <f>+F8-G8</f>
        <v>8013.22866411</v>
      </c>
      <c r="J8" s="11">
        <v>62251925.019999899</v>
      </c>
      <c r="K8" s="11">
        <v>0</v>
      </c>
      <c r="L8" s="15">
        <f>+J8-K8</f>
        <v>62251925.019999899</v>
      </c>
      <c r="N8" s="18">
        <f>+C8-G8+K8</f>
        <v>0</v>
      </c>
    </row>
    <row r="9" spans="1:14" x14ac:dyDescent="0.25">
      <c r="A9" s="42">
        <v>42370</v>
      </c>
      <c r="B9" s="40">
        <v>384801</v>
      </c>
      <c r="C9" s="40">
        <v>0</v>
      </c>
      <c r="D9" s="16">
        <f t="shared" ref="D9:D20" si="0">+B9-C9</f>
        <v>384801</v>
      </c>
      <c r="E9" s="5"/>
      <c r="F9" s="12">
        <v>8513.5664374125008</v>
      </c>
      <c r="G9" s="12">
        <v>0</v>
      </c>
      <c r="H9" s="16">
        <f t="shared" ref="H9:H20" si="1">+F9-G9</f>
        <v>8513.5664374125008</v>
      </c>
      <c r="J9" s="12">
        <v>63033237.829999998</v>
      </c>
      <c r="K9" s="12">
        <v>0</v>
      </c>
      <c r="L9" s="16">
        <f t="shared" ref="L9:L20" si="2">+J9-K9</f>
        <v>63033237.829999998</v>
      </c>
      <c r="N9" s="19">
        <f t="shared" ref="N9:N20" si="3">+C9-G9+K9</f>
        <v>0</v>
      </c>
    </row>
    <row r="10" spans="1:14" x14ac:dyDescent="0.25">
      <c r="A10" s="42">
        <v>42401</v>
      </c>
      <c r="B10" s="40">
        <v>384801</v>
      </c>
      <c r="C10" s="40">
        <v>0</v>
      </c>
      <c r="D10" s="16">
        <f t="shared" si="0"/>
        <v>384801</v>
      </c>
      <c r="E10" s="5"/>
      <c r="F10" s="12">
        <v>9013.9042107149999</v>
      </c>
      <c r="G10" s="12">
        <v>0</v>
      </c>
      <c r="H10" s="16">
        <f t="shared" si="1"/>
        <v>9013.9042107149999</v>
      </c>
      <c r="J10" s="12">
        <v>62606714.809999898</v>
      </c>
      <c r="K10" s="12">
        <v>0</v>
      </c>
      <c r="L10" s="16">
        <f t="shared" si="2"/>
        <v>62606714.809999898</v>
      </c>
      <c r="N10" s="19">
        <f t="shared" si="3"/>
        <v>0</v>
      </c>
    </row>
    <row r="11" spans="1:14" x14ac:dyDescent="0.25">
      <c r="A11" s="42">
        <v>42430</v>
      </c>
      <c r="B11" s="40">
        <v>384801</v>
      </c>
      <c r="C11" s="40">
        <v>0</v>
      </c>
      <c r="D11" s="16">
        <f t="shared" si="0"/>
        <v>384801</v>
      </c>
      <c r="E11" s="5"/>
      <c r="F11" s="12">
        <v>9514.2419840175007</v>
      </c>
      <c r="G11" s="12">
        <v>0</v>
      </c>
      <c r="H11" s="16">
        <f t="shared" si="1"/>
        <v>9514.2419840175007</v>
      </c>
      <c r="J11" s="12">
        <v>63660856.629999898</v>
      </c>
      <c r="K11" s="12">
        <v>0</v>
      </c>
      <c r="L11" s="16">
        <f t="shared" si="2"/>
        <v>63660856.629999898</v>
      </c>
      <c r="N11" s="19">
        <f t="shared" si="3"/>
        <v>0</v>
      </c>
    </row>
    <row r="12" spans="1:14" x14ac:dyDescent="0.25">
      <c r="A12" s="42">
        <v>42461</v>
      </c>
      <c r="B12" s="40">
        <v>384801</v>
      </c>
      <c r="C12" s="40">
        <v>0</v>
      </c>
      <c r="D12" s="16">
        <f t="shared" si="0"/>
        <v>384801</v>
      </c>
      <c r="E12" s="5"/>
      <c r="F12" s="12">
        <v>10014.57975732</v>
      </c>
      <c r="G12" s="12">
        <v>0</v>
      </c>
      <c r="H12" s="16">
        <f t="shared" si="1"/>
        <v>10014.57975732</v>
      </c>
      <c r="J12" s="12">
        <v>63529537.349999897</v>
      </c>
      <c r="K12" s="12">
        <v>0</v>
      </c>
      <c r="L12" s="16">
        <f t="shared" si="2"/>
        <v>63529537.349999897</v>
      </c>
      <c r="N12" s="19">
        <f t="shared" si="3"/>
        <v>0</v>
      </c>
    </row>
    <row r="13" spans="1:14" x14ac:dyDescent="0.25">
      <c r="A13" s="42">
        <v>42491</v>
      </c>
      <c r="B13" s="40">
        <v>384801</v>
      </c>
      <c r="C13" s="40">
        <v>0</v>
      </c>
      <c r="D13" s="16">
        <f t="shared" si="0"/>
        <v>384801</v>
      </c>
      <c r="E13" s="5"/>
      <c r="F13" s="12">
        <v>10514.917530622501</v>
      </c>
      <c r="G13" s="12">
        <v>0</v>
      </c>
      <c r="H13" s="16">
        <f t="shared" si="1"/>
        <v>10514.917530622501</v>
      </c>
      <c r="J13" s="12">
        <v>65127509.309999898</v>
      </c>
      <c r="K13" s="12">
        <v>0</v>
      </c>
      <c r="L13" s="16">
        <f t="shared" si="2"/>
        <v>65127509.309999898</v>
      </c>
      <c r="N13" s="19">
        <f t="shared" si="3"/>
        <v>0</v>
      </c>
    </row>
    <row r="14" spans="1:14" x14ac:dyDescent="0.25">
      <c r="A14" s="42">
        <v>42522</v>
      </c>
      <c r="B14" s="40">
        <v>384801</v>
      </c>
      <c r="C14" s="40">
        <v>0</v>
      </c>
      <c r="D14" s="16">
        <f t="shared" si="0"/>
        <v>384801</v>
      </c>
      <c r="E14" s="5"/>
      <c r="F14" s="12">
        <v>11015.255303925</v>
      </c>
      <c r="G14" s="12">
        <v>0</v>
      </c>
      <c r="H14" s="16">
        <f t="shared" si="1"/>
        <v>11015.255303925</v>
      </c>
      <c r="J14" s="12">
        <v>65963050.200000003</v>
      </c>
      <c r="K14" s="12">
        <v>0</v>
      </c>
      <c r="L14" s="16">
        <f t="shared" si="2"/>
        <v>65963050.200000003</v>
      </c>
      <c r="N14" s="19">
        <f t="shared" si="3"/>
        <v>0</v>
      </c>
    </row>
    <row r="15" spans="1:14" x14ac:dyDescent="0.25">
      <c r="A15" s="42">
        <v>42552</v>
      </c>
      <c r="B15" s="40">
        <v>384801</v>
      </c>
      <c r="C15" s="40">
        <v>0</v>
      </c>
      <c r="D15" s="16">
        <f t="shared" si="0"/>
        <v>384801</v>
      </c>
      <c r="E15" s="5"/>
      <c r="F15" s="12">
        <v>11515.593077227501</v>
      </c>
      <c r="G15" s="12">
        <v>0</v>
      </c>
      <c r="H15" s="16">
        <f t="shared" si="1"/>
        <v>11515.593077227501</v>
      </c>
      <c r="J15" s="12">
        <v>68129054.539999902</v>
      </c>
      <c r="K15" s="12">
        <v>0</v>
      </c>
      <c r="L15" s="16">
        <f t="shared" si="2"/>
        <v>68129054.539999902</v>
      </c>
      <c r="N15" s="19">
        <f t="shared" si="3"/>
        <v>0</v>
      </c>
    </row>
    <row r="16" spans="1:14" x14ac:dyDescent="0.25">
      <c r="A16" s="42">
        <v>42583</v>
      </c>
      <c r="B16" s="40">
        <v>384801</v>
      </c>
      <c r="C16" s="40">
        <v>0</v>
      </c>
      <c r="D16" s="16">
        <f t="shared" si="0"/>
        <v>384801</v>
      </c>
      <c r="E16" s="5"/>
      <c r="F16" s="12">
        <v>12015.93085053</v>
      </c>
      <c r="G16" s="12">
        <v>0</v>
      </c>
      <c r="H16" s="16">
        <f t="shared" si="1"/>
        <v>12015.93085053</v>
      </c>
      <c r="J16" s="12">
        <v>69005260.969999999</v>
      </c>
      <c r="K16" s="12">
        <v>0</v>
      </c>
      <c r="L16" s="16">
        <f t="shared" si="2"/>
        <v>69005260.969999999</v>
      </c>
      <c r="N16" s="19">
        <f t="shared" si="3"/>
        <v>0</v>
      </c>
    </row>
    <row r="17" spans="1:14" x14ac:dyDescent="0.25">
      <c r="A17" s="42">
        <v>42614</v>
      </c>
      <c r="B17" s="40">
        <f>384801+69005260.97</f>
        <v>69390061.969999999</v>
      </c>
      <c r="C17" s="40">
        <v>0</v>
      </c>
      <c r="D17" s="16">
        <f t="shared" si="0"/>
        <v>69390061.969999999</v>
      </c>
      <c r="E17" s="5"/>
      <c r="F17" s="12">
        <v>12516.2686238325</v>
      </c>
      <c r="G17" s="12">
        <v>0</v>
      </c>
      <c r="H17" s="16">
        <f t="shared" si="1"/>
        <v>12516.2686238325</v>
      </c>
      <c r="J17" s="12">
        <v>0</v>
      </c>
      <c r="K17" s="12">
        <v>0</v>
      </c>
      <c r="L17" s="16">
        <f t="shared" si="2"/>
        <v>0</v>
      </c>
      <c r="N17" s="19">
        <f t="shared" si="3"/>
        <v>0</v>
      </c>
    </row>
    <row r="18" spans="1:14" x14ac:dyDescent="0.25">
      <c r="A18" s="42">
        <v>42644</v>
      </c>
      <c r="B18" s="40">
        <f>384801+69005260.97</f>
        <v>69390061.969999999</v>
      </c>
      <c r="C18" s="40">
        <v>0</v>
      </c>
      <c r="D18" s="16">
        <f t="shared" si="0"/>
        <v>69390061.969999999</v>
      </c>
      <c r="E18" s="5"/>
      <c r="F18" s="12">
        <v>115158.937272446</v>
      </c>
      <c r="G18" s="12">
        <v>0</v>
      </c>
      <c r="H18" s="16">
        <f t="shared" si="1"/>
        <v>115158.937272446</v>
      </c>
      <c r="J18" s="12">
        <v>0</v>
      </c>
      <c r="K18" s="12">
        <v>0</v>
      </c>
      <c r="L18" s="16">
        <f t="shared" si="2"/>
        <v>0</v>
      </c>
      <c r="N18" s="19">
        <f t="shared" si="3"/>
        <v>0</v>
      </c>
    </row>
    <row r="19" spans="1:14" x14ac:dyDescent="0.25">
      <c r="A19" s="42">
        <v>42675</v>
      </c>
      <c r="B19" s="40">
        <f>384801+69005260.97+147076.58</f>
        <v>69537138.549999997</v>
      </c>
      <c r="C19" s="40">
        <v>0</v>
      </c>
      <c r="D19" s="16">
        <f t="shared" si="0"/>
        <v>69537138.549999997</v>
      </c>
      <c r="E19" s="5"/>
      <c r="F19" s="12">
        <v>219221.83418060001</v>
      </c>
      <c r="G19" s="12">
        <v>0</v>
      </c>
      <c r="H19" s="16">
        <f t="shared" si="1"/>
        <v>219221.83418060001</v>
      </c>
      <c r="J19" s="12">
        <v>147076.57999999999</v>
      </c>
      <c r="K19" s="12">
        <v>0</v>
      </c>
      <c r="L19" s="16">
        <f t="shared" si="2"/>
        <v>147076.57999999999</v>
      </c>
      <c r="N19" s="19">
        <f t="shared" si="3"/>
        <v>0</v>
      </c>
    </row>
    <row r="20" spans="1:14" x14ac:dyDescent="0.25">
      <c r="A20" s="42">
        <v>42705</v>
      </c>
      <c r="B20" s="40">
        <f>B19</f>
        <v>69537138.549999997</v>
      </c>
      <c r="C20" s="40">
        <v>0</v>
      </c>
      <c r="D20" s="16">
        <f t="shared" si="0"/>
        <v>69537138.549999997</v>
      </c>
      <c r="E20" s="5"/>
      <c r="F20" s="12">
        <v>323277.06618594698</v>
      </c>
      <c r="G20" s="12">
        <v>0</v>
      </c>
      <c r="H20" s="16">
        <f t="shared" si="1"/>
        <v>323277.06618594698</v>
      </c>
      <c r="J20" s="12">
        <v>0</v>
      </c>
      <c r="K20" s="12">
        <v>0</v>
      </c>
      <c r="L20" s="16">
        <f t="shared" si="2"/>
        <v>0</v>
      </c>
      <c r="N20" s="19">
        <f t="shared" si="3"/>
        <v>0</v>
      </c>
    </row>
    <row r="21" spans="1:14" x14ac:dyDescent="0.25">
      <c r="B21" s="13"/>
      <c r="C21" s="41"/>
      <c r="D21" s="17"/>
      <c r="F21" s="13"/>
      <c r="G21" s="13"/>
      <c r="H21" s="17"/>
      <c r="J21" s="13"/>
      <c r="K21" s="13"/>
      <c r="L21" s="17"/>
      <c r="N21" s="17"/>
    </row>
    <row r="22" spans="1:14" x14ac:dyDescent="0.25">
      <c r="A22" t="s">
        <v>9</v>
      </c>
      <c r="B22" s="14">
        <f>AVERAGE(B8:B20)</f>
        <v>21639816.156923078</v>
      </c>
      <c r="C22" s="14">
        <f>AVERAGE(C8:C20)</f>
        <v>0</v>
      </c>
      <c r="D22" s="14">
        <f>AVERAGE(D8:D20)</f>
        <v>21639816.156923078</v>
      </c>
      <c r="E22" s="4"/>
      <c r="F22" s="14">
        <f>AVERAGE(F8:F20)</f>
        <v>58485.024929131185</v>
      </c>
      <c r="G22" s="14">
        <f>AVERAGE(G8:G20)</f>
        <v>0</v>
      </c>
      <c r="H22" s="14">
        <f>AVERAGE(H8:H20)</f>
        <v>58485.024929131185</v>
      </c>
      <c r="J22" s="14">
        <f>AVERAGE(J8:J20)</f>
        <v>44881094.095384568</v>
      </c>
      <c r="K22" s="14">
        <f>AVERAGE(K8:K20)</f>
        <v>0</v>
      </c>
      <c r="L22" s="14">
        <f>AVERAGE(L8:L20)</f>
        <v>44881094.095384568</v>
      </c>
      <c r="N22" s="14">
        <f>AVERAGE(N8:N20)</f>
        <v>0</v>
      </c>
    </row>
    <row r="23" spans="1:14" x14ac:dyDescent="0.25">
      <c r="B23" s="9"/>
      <c r="D23" s="9"/>
      <c r="H23" s="9"/>
      <c r="J23" s="9"/>
      <c r="K23" s="9"/>
      <c r="L23" s="9"/>
      <c r="N23" s="9"/>
    </row>
    <row r="24" spans="1:14" ht="75" x14ac:dyDescent="0.25">
      <c r="B24" s="10" t="s">
        <v>15</v>
      </c>
      <c r="C24" s="6"/>
      <c r="D24" s="10" t="s">
        <v>29</v>
      </c>
      <c r="E24" s="3"/>
      <c r="H24" s="10" t="s">
        <v>25</v>
      </c>
      <c r="J24" s="10" t="s">
        <v>18</v>
      </c>
      <c r="K24" s="10" t="s">
        <v>11</v>
      </c>
      <c r="L24" s="10" t="s">
        <v>29</v>
      </c>
      <c r="N24" s="10" t="s">
        <v>11</v>
      </c>
    </row>
    <row r="25" spans="1:14" x14ac:dyDescent="0.25">
      <c r="F25" s="4"/>
      <c r="G25" s="4"/>
    </row>
    <row r="28" spans="1:14" x14ac:dyDescent="0.25">
      <c r="B28" s="45" t="s">
        <v>44</v>
      </c>
    </row>
    <row r="29" spans="1:14" x14ac:dyDescent="0.25">
      <c r="B29" s="7" t="s">
        <v>2</v>
      </c>
      <c r="C29" s="8" t="s">
        <v>3</v>
      </c>
      <c r="D29" s="8" t="s">
        <v>4</v>
      </c>
      <c r="E29" s="2"/>
      <c r="F29" s="8" t="s">
        <v>7</v>
      </c>
      <c r="G29" s="8" t="s">
        <v>10</v>
      </c>
      <c r="H29" s="8" t="s">
        <v>13</v>
      </c>
      <c r="I29" s="2"/>
      <c r="J29" s="8" t="s">
        <v>14</v>
      </c>
      <c r="K29" s="8" t="s">
        <v>20</v>
      </c>
      <c r="L29" s="8" t="s">
        <v>21</v>
      </c>
      <c r="N29" s="8" t="s">
        <v>22</v>
      </c>
    </row>
    <row r="30" spans="1:14" x14ac:dyDescent="0.25">
      <c r="B30" s="9"/>
      <c r="C30" s="9"/>
      <c r="D30" s="7" t="s">
        <v>5</v>
      </c>
      <c r="E30" s="1"/>
      <c r="F30" s="9"/>
      <c r="G30" s="9"/>
      <c r="H30" s="7" t="s">
        <v>27</v>
      </c>
      <c r="J30" s="9"/>
      <c r="K30" s="9"/>
      <c r="L30" s="7" t="s">
        <v>26</v>
      </c>
      <c r="N30" s="7" t="s">
        <v>28</v>
      </c>
    </row>
    <row r="31" spans="1:14" ht="120" x14ac:dyDescent="0.25">
      <c r="B31" s="10" t="s">
        <v>0</v>
      </c>
      <c r="C31" s="10" t="s">
        <v>1</v>
      </c>
      <c r="D31" s="10" t="s">
        <v>6</v>
      </c>
      <c r="E31" s="3"/>
      <c r="F31" s="10" t="s">
        <v>19</v>
      </c>
      <c r="G31" s="10" t="s">
        <v>23</v>
      </c>
      <c r="H31" s="10" t="s">
        <v>24</v>
      </c>
      <c r="J31" s="10" t="s">
        <v>17</v>
      </c>
      <c r="K31" s="10" t="s">
        <v>12</v>
      </c>
      <c r="L31" s="10" t="s">
        <v>16</v>
      </c>
      <c r="N31" s="10" t="s">
        <v>8</v>
      </c>
    </row>
    <row r="32" spans="1:14" x14ac:dyDescent="0.25">
      <c r="A32" s="42">
        <v>42339</v>
      </c>
      <c r="B32" s="11">
        <v>0</v>
      </c>
      <c r="C32" s="11">
        <v>0</v>
      </c>
      <c r="D32" s="15">
        <f>+B32-C32</f>
        <v>0</v>
      </c>
      <c r="E32" s="5"/>
      <c r="F32" s="11">
        <v>0</v>
      </c>
      <c r="G32" s="11">
        <v>0</v>
      </c>
      <c r="H32" s="15">
        <f>+F32-G32</f>
        <v>0</v>
      </c>
      <c r="J32" s="11">
        <v>49162742.390000001</v>
      </c>
      <c r="K32" s="11">
        <v>0</v>
      </c>
      <c r="L32" s="15">
        <f>+J32-K32</f>
        <v>49162742.390000001</v>
      </c>
      <c r="N32" s="18">
        <f>+C32-G32+K32</f>
        <v>0</v>
      </c>
    </row>
    <row r="33" spans="1:14" x14ac:dyDescent="0.25">
      <c r="A33" s="42">
        <v>42370</v>
      </c>
      <c r="B33" s="12">
        <v>0</v>
      </c>
      <c r="C33" s="12">
        <v>0</v>
      </c>
      <c r="D33" s="16">
        <f t="shared" ref="D33:D44" si="4">+B33-C33</f>
        <v>0</v>
      </c>
      <c r="E33" s="5"/>
      <c r="F33" s="12">
        <v>0</v>
      </c>
      <c r="G33" s="12">
        <v>0</v>
      </c>
      <c r="H33" s="16">
        <f t="shared" ref="H33:H44" si="5">+F33-G33</f>
        <v>0</v>
      </c>
      <c r="J33" s="12">
        <v>52283314.689999998</v>
      </c>
      <c r="K33" s="12">
        <v>0</v>
      </c>
      <c r="L33" s="16">
        <f t="shared" ref="L33:L44" si="6">+J33-K33</f>
        <v>52283314.689999998</v>
      </c>
      <c r="N33" s="19">
        <f t="shared" ref="N33:N44" si="7">+C33-G33+K33</f>
        <v>0</v>
      </c>
    </row>
    <row r="34" spans="1:14" x14ac:dyDescent="0.25">
      <c r="A34" s="42">
        <v>42401</v>
      </c>
      <c r="B34" s="12">
        <v>0</v>
      </c>
      <c r="C34" s="12">
        <v>0</v>
      </c>
      <c r="D34" s="16">
        <f t="shared" si="4"/>
        <v>0</v>
      </c>
      <c r="E34" s="5"/>
      <c r="F34" s="12">
        <v>0</v>
      </c>
      <c r="G34" s="12">
        <v>0</v>
      </c>
      <c r="H34" s="16">
        <f t="shared" si="5"/>
        <v>0</v>
      </c>
      <c r="J34" s="12">
        <v>55742481.710000001</v>
      </c>
      <c r="K34" s="12">
        <v>0</v>
      </c>
      <c r="L34" s="16">
        <f t="shared" si="6"/>
        <v>55742481.710000001</v>
      </c>
      <c r="N34" s="19">
        <f t="shared" si="7"/>
        <v>0</v>
      </c>
    </row>
    <row r="35" spans="1:14" x14ac:dyDescent="0.25">
      <c r="A35" s="42">
        <v>42430</v>
      </c>
      <c r="B35" s="12">
        <v>0</v>
      </c>
      <c r="C35" s="12">
        <v>0</v>
      </c>
      <c r="D35" s="16">
        <f t="shared" si="4"/>
        <v>0</v>
      </c>
      <c r="E35" s="5"/>
      <c r="F35" s="12">
        <v>0</v>
      </c>
      <c r="G35" s="12">
        <v>0</v>
      </c>
      <c r="H35" s="16">
        <f t="shared" si="5"/>
        <v>0</v>
      </c>
      <c r="J35" s="12">
        <v>57909942.93</v>
      </c>
      <c r="K35" s="12">
        <v>0</v>
      </c>
      <c r="L35" s="16">
        <f t="shared" si="6"/>
        <v>57909942.93</v>
      </c>
      <c r="N35" s="19">
        <f t="shared" si="7"/>
        <v>0</v>
      </c>
    </row>
    <row r="36" spans="1:14" x14ac:dyDescent="0.25">
      <c r="A36" s="42">
        <v>42461</v>
      </c>
      <c r="B36" s="12">
        <v>0</v>
      </c>
      <c r="C36" s="12">
        <v>0</v>
      </c>
      <c r="D36" s="16">
        <f t="shared" si="4"/>
        <v>0</v>
      </c>
      <c r="E36" s="5"/>
      <c r="F36" s="12">
        <v>0</v>
      </c>
      <c r="G36" s="12">
        <v>0</v>
      </c>
      <c r="H36" s="16">
        <f t="shared" si="5"/>
        <v>0</v>
      </c>
      <c r="J36" s="12">
        <v>59295716.829999998</v>
      </c>
      <c r="K36" s="12">
        <v>0</v>
      </c>
      <c r="L36" s="16">
        <f t="shared" si="6"/>
        <v>59295716.829999998</v>
      </c>
      <c r="N36" s="19">
        <f t="shared" si="7"/>
        <v>0</v>
      </c>
    </row>
    <row r="37" spans="1:14" x14ac:dyDescent="0.25">
      <c r="A37" s="42">
        <v>42491</v>
      </c>
      <c r="B37" s="12">
        <v>0</v>
      </c>
      <c r="C37" s="12">
        <v>0</v>
      </c>
      <c r="D37" s="16">
        <f t="shared" si="4"/>
        <v>0</v>
      </c>
      <c r="E37" s="5"/>
      <c r="F37" s="12">
        <v>0</v>
      </c>
      <c r="G37" s="12">
        <v>0</v>
      </c>
      <c r="H37" s="16">
        <f t="shared" si="5"/>
        <v>0</v>
      </c>
      <c r="J37" s="12">
        <v>63255428.549999997</v>
      </c>
      <c r="K37" s="12">
        <v>0</v>
      </c>
      <c r="L37" s="16">
        <f t="shared" si="6"/>
        <v>63255428.549999997</v>
      </c>
      <c r="N37" s="19">
        <f t="shared" si="7"/>
        <v>0</v>
      </c>
    </row>
    <row r="38" spans="1:14" x14ac:dyDescent="0.25">
      <c r="A38" s="42">
        <v>42522</v>
      </c>
      <c r="B38" s="12">
        <v>0</v>
      </c>
      <c r="C38" s="12">
        <v>0</v>
      </c>
      <c r="D38" s="16">
        <f t="shared" si="4"/>
        <v>0</v>
      </c>
      <c r="E38" s="5"/>
      <c r="F38" s="12">
        <v>0</v>
      </c>
      <c r="G38" s="12">
        <v>0</v>
      </c>
      <c r="H38" s="16">
        <f t="shared" si="5"/>
        <v>0</v>
      </c>
      <c r="J38" s="12">
        <v>65456245.409999996</v>
      </c>
      <c r="K38" s="12">
        <v>0</v>
      </c>
      <c r="L38" s="16">
        <f t="shared" si="6"/>
        <v>65456245.409999996</v>
      </c>
      <c r="N38" s="19">
        <f t="shared" si="7"/>
        <v>0</v>
      </c>
    </row>
    <row r="39" spans="1:14" x14ac:dyDescent="0.25">
      <c r="A39" s="42">
        <v>42552</v>
      </c>
      <c r="B39" s="12">
        <v>0</v>
      </c>
      <c r="C39" s="12">
        <v>0</v>
      </c>
      <c r="D39" s="16">
        <f t="shared" si="4"/>
        <v>0</v>
      </c>
      <c r="E39" s="5"/>
      <c r="F39" s="12">
        <v>0</v>
      </c>
      <c r="G39" s="12">
        <v>0</v>
      </c>
      <c r="H39" s="16">
        <f t="shared" si="5"/>
        <v>0</v>
      </c>
      <c r="J39" s="12">
        <v>68856993.950000003</v>
      </c>
      <c r="K39" s="12">
        <v>0</v>
      </c>
      <c r="L39" s="16">
        <f t="shared" si="6"/>
        <v>68856993.950000003</v>
      </c>
      <c r="N39" s="19">
        <f t="shared" si="7"/>
        <v>0</v>
      </c>
    </row>
    <row r="40" spans="1:14" x14ac:dyDescent="0.25">
      <c r="A40" s="42">
        <v>42583</v>
      </c>
      <c r="B40" s="12">
        <v>0</v>
      </c>
      <c r="C40" s="12">
        <v>0</v>
      </c>
      <c r="D40" s="16">
        <f t="shared" si="4"/>
        <v>0</v>
      </c>
      <c r="E40" s="5"/>
      <c r="F40" s="12">
        <v>0</v>
      </c>
      <c r="G40" s="12">
        <v>0</v>
      </c>
      <c r="H40" s="16">
        <f t="shared" si="5"/>
        <v>0</v>
      </c>
      <c r="J40" s="12">
        <v>74147483.670000002</v>
      </c>
      <c r="K40" s="12">
        <v>0</v>
      </c>
      <c r="L40" s="16">
        <f t="shared" si="6"/>
        <v>74147483.670000002</v>
      </c>
      <c r="N40" s="19">
        <f t="shared" si="7"/>
        <v>0</v>
      </c>
    </row>
    <row r="41" spans="1:14" x14ac:dyDescent="0.25">
      <c r="A41" s="42">
        <v>42614</v>
      </c>
      <c r="B41" s="12">
        <v>0</v>
      </c>
      <c r="C41" s="12">
        <v>0</v>
      </c>
      <c r="D41" s="16">
        <f t="shared" si="4"/>
        <v>0</v>
      </c>
      <c r="E41" s="5"/>
      <c r="F41" s="12">
        <v>0</v>
      </c>
      <c r="G41" s="12">
        <v>0</v>
      </c>
      <c r="H41" s="16">
        <f t="shared" si="5"/>
        <v>0</v>
      </c>
      <c r="J41" s="12">
        <v>78421596.120000005</v>
      </c>
      <c r="K41" s="12">
        <v>0</v>
      </c>
      <c r="L41" s="16">
        <f t="shared" si="6"/>
        <v>78421596.120000005</v>
      </c>
      <c r="N41" s="19">
        <f t="shared" si="7"/>
        <v>0</v>
      </c>
    </row>
    <row r="42" spans="1:14" x14ac:dyDescent="0.25">
      <c r="A42" s="42">
        <v>42644</v>
      </c>
      <c r="B42" s="12">
        <v>0</v>
      </c>
      <c r="C42" s="12">
        <v>0</v>
      </c>
      <c r="D42" s="16">
        <f t="shared" si="4"/>
        <v>0</v>
      </c>
      <c r="E42" s="5"/>
      <c r="F42" s="12">
        <v>0</v>
      </c>
      <c r="G42" s="12">
        <v>0</v>
      </c>
      <c r="H42" s="16">
        <f t="shared" si="5"/>
        <v>0</v>
      </c>
      <c r="J42" s="12">
        <v>82923886.75</v>
      </c>
      <c r="K42" s="12">
        <v>0</v>
      </c>
      <c r="L42" s="16">
        <f t="shared" si="6"/>
        <v>82923886.75</v>
      </c>
      <c r="N42" s="19">
        <f t="shared" si="7"/>
        <v>0</v>
      </c>
    </row>
    <row r="43" spans="1:14" x14ac:dyDescent="0.25">
      <c r="A43" s="42">
        <v>42675</v>
      </c>
      <c r="B43" s="12">
        <v>0</v>
      </c>
      <c r="C43" s="12">
        <v>0</v>
      </c>
      <c r="D43" s="16">
        <f t="shared" si="4"/>
        <v>0</v>
      </c>
      <c r="E43" s="5"/>
      <c r="F43" s="12">
        <v>0</v>
      </c>
      <c r="G43" s="12">
        <v>0</v>
      </c>
      <c r="H43" s="16">
        <f t="shared" si="5"/>
        <v>0</v>
      </c>
      <c r="J43" s="12">
        <v>87315135.930000007</v>
      </c>
      <c r="K43" s="12">
        <v>0</v>
      </c>
      <c r="L43" s="16">
        <f t="shared" si="6"/>
        <v>87315135.930000007</v>
      </c>
      <c r="N43" s="19">
        <f t="shared" si="7"/>
        <v>0</v>
      </c>
    </row>
    <row r="44" spans="1:14" x14ac:dyDescent="0.25">
      <c r="A44" s="42">
        <v>42705</v>
      </c>
      <c r="B44" s="12">
        <v>0</v>
      </c>
      <c r="C44" s="12">
        <v>0</v>
      </c>
      <c r="D44" s="16">
        <f t="shared" si="4"/>
        <v>0</v>
      </c>
      <c r="E44" s="5"/>
      <c r="F44" s="12">
        <v>0</v>
      </c>
      <c r="G44" s="12">
        <v>0</v>
      </c>
      <c r="H44" s="16">
        <f t="shared" si="5"/>
        <v>0</v>
      </c>
      <c r="J44" s="12">
        <v>89979856.370000005</v>
      </c>
      <c r="K44" s="12">
        <v>0</v>
      </c>
      <c r="L44" s="16">
        <f t="shared" si="6"/>
        <v>89979856.370000005</v>
      </c>
      <c r="N44" s="19">
        <f t="shared" si="7"/>
        <v>0</v>
      </c>
    </row>
    <row r="45" spans="1:14" x14ac:dyDescent="0.25">
      <c r="B45" s="13"/>
      <c r="C45" s="13"/>
      <c r="D45" s="17"/>
      <c r="F45" s="13"/>
      <c r="G45" s="13"/>
      <c r="H45" s="17"/>
      <c r="J45" s="13"/>
      <c r="K45" s="13"/>
      <c r="L45" s="17"/>
      <c r="N45" s="17"/>
    </row>
    <row r="46" spans="1:14" x14ac:dyDescent="0.25">
      <c r="A46" t="s">
        <v>9</v>
      </c>
      <c r="B46" s="14">
        <f>AVERAGE(B32:B44)</f>
        <v>0</v>
      </c>
      <c r="C46" s="14">
        <f>AVERAGE(C32:C44)</f>
        <v>0</v>
      </c>
      <c r="D46" s="14">
        <f>AVERAGE(D32:D44)</f>
        <v>0</v>
      </c>
      <c r="E46" s="4"/>
      <c r="F46" s="14">
        <f>AVERAGE(F32:F44)</f>
        <v>0</v>
      </c>
      <c r="G46" s="14">
        <f>AVERAGE(G32:G44)</f>
        <v>0</v>
      </c>
      <c r="H46" s="14">
        <f>AVERAGE(H32:H44)</f>
        <v>0</v>
      </c>
      <c r="J46" s="14">
        <f>AVERAGE(J32:J44)</f>
        <v>68057755.792307705</v>
      </c>
      <c r="K46" s="14">
        <f>AVERAGE(K32:K44)</f>
        <v>0</v>
      </c>
      <c r="L46" s="14" t="s">
        <v>36</v>
      </c>
      <c r="N46" s="14">
        <f>AVERAGE(N32:N44)</f>
        <v>0</v>
      </c>
    </row>
    <row r="47" spans="1:14" x14ac:dyDescent="0.25">
      <c r="B47" s="9"/>
      <c r="D47" s="9"/>
      <c r="H47" s="9"/>
      <c r="J47" s="9"/>
      <c r="K47" s="9"/>
      <c r="L47" s="9"/>
      <c r="N47" s="9"/>
    </row>
    <row r="48" spans="1:14" ht="75" x14ac:dyDescent="0.25">
      <c r="B48" s="10" t="s">
        <v>15</v>
      </c>
      <c r="C48" s="6"/>
      <c r="D48" s="10" t="s">
        <v>29</v>
      </c>
      <c r="E48" s="3"/>
      <c r="F48" s="4"/>
      <c r="H48" s="10" t="s">
        <v>25</v>
      </c>
      <c r="J48" s="10" t="s">
        <v>18</v>
      </c>
      <c r="K48" s="10" t="s">
        <v>11</v>
      </c>
      <c r="L48" s="10" t="s">
        <v>29</v>
      </c>
      <c r="N48" s="10" t="s">
        <v>11</v>
      </c>
    </row>
    <row r="50" spans="1:14" x14ac:dyDescent="0.25">
      <c r="G50" s="4"/>
    </row>
    <row r="52" spans="1:14" x14ac:dyDescent="0.25">
      <c r="B52" s="38" t="s">
        <v>43</v>
      </c>
    </row>
    <row r="53" spans="1:14" x14ac:dyDescent="0.25">
      <c r="B53" s="7" t="s">
        <v>2</v>
      </c>
      <c r="C53" s="8" t="s">
        <v>3</v>
      </c>
      <c r="D53" s="8" t="s">
        <v>4</v>
      </c>
      <c r="E53" s="2"/>
      <c r="F53" s="8" t="s">
        <v>7</v>
      </c>
      <c r="G53" s="8" t="s">
        <v>10</v>
      </c>
      <c r="H53" s="8" t="s">
        <v>13</v>
      </c>
      <c r="I53" s="2"/>
      <c r="J53" s="8" t="s">
        <v>14</v>
      </c>
      <c r="K53" s="8" t="s">
        <v>20</v>
      </c>
      <c r="L53" s="8" t="s">
        <v>21</v>
      </c>
      <c r="N53" s="8" t="s">
        <v>22</v>
      </c>
    </row>
    <row r="54" spans="1:14" x14ac:dyDescent="0.25">
      <c r="B54" s="9"/>
      <c r="C54" s="9"/>
      <c r="D54" s="7" t="s">
        <v>5</v>
      </c>
      <c r="E54" s="1"/>
      <c r="F54" s="9"/>
      <c r="G54" s="9"/>
      <c r="H54" s="7" t="s">
        <v>27</v>
      </c>
      <c r="J54" s="9"/>
      <c r="K54" s="9"/>
      <c r="L54" s="7" t="s">
        <v>26</v>
      </c>
      <c r="N54" s="7" t="s">
        <v>28</v>
      </c>
    </row>
    <row r="55" spans="1:14" ht="120" x14ac:dyDescent="0.25">
      <c r="A55" s="22"/>
      <c r="B55" s="21" t="s">
        <v>32</v>
      </c>
      <c r="C55" s="10" t="s">
        <v>31</v>
      </c>
      <c r="D55" s="21" t="s">
        <v>30</v>
      </c>
      <c r="E55" s="3"/>
      <c r="F55" s="10" t="s">
        <v>19</v>
      </c>
      <c r="G55" s="20" t="s">
        <v>33</v>
      </c>
      <c r="H55" s="10" t="s">
        <v>24</v>
      </c>
      <c r="J55" s="10" t="s">
        <v>17</v>
      </c>
      <c r="K55" s="10" t="s">
        <v>34</v>
      </c>
      <c r="L55" s="10" t="s">
        <v>16</v>
      </c>
      <c r="N55" s="10" t="s">
        <v>8</v>
      </c>
    </row>
    <row r="56" spans="1:14" x14ac:dyDescent="0.25">
      <c r="A56" s="42">
        <v>42339</v>
      </c>
      <c r="B56" s="11">
        <v>0</v>
      </c>
      <c r="C56" s="12">
        <v>0</v>
      </c>
      <c r="D56" s="15">
        <f>+B56-C56</f>
        <v>0</v>
      </c>
      <c r="E56" s="5"/>
      <c r="F56" s="11">
        <v>0</v>
      </c>
      <c r="G56" s="11">
        <v>0</v>
      </c>
      <c r="H56" s="15">
        <f>+F56-G56</f>
        <v>0</v>
      </c>
      <c r="J56" s="11">
        <v>0</v>
      </c>
      <c r="K56" s="11">
        <v>0</v>
      </c>
      <c r="L56" s="15">
        <f>+J56-K56</f>
        <v>0</v>
      </c>
      <c r="N56" s="18">
        <f>+C56-G56+K56</f>
        <v>0</v>
      </c>
    </row>
    <row r="57" spans="1:14" x14ac:dyDescent="0.25">
      <c r="A57" s="42">
        <v>42370</v>
      </c>
      <c r="B57" s="12">
        <v>0</v>
      </c>
      <c r="C57" s="12">
        <v>0</v>
      </c>
      <c r="D57" s="16">
        <f t="shared" ref="D57:D68" si="8">+B57-C57</f>
        <v>0</v>
      </c>
      <c r="E57" s="5"/>
      <c r="F57" s="12">
        <v>0</v>
      </c>
      <c r="G57" s="12">
        <v>0</v>
      </c>
      <c r="H57" s="16">
        <f t="shared" ref="H57:H68" si="9">+F57-G57</f>
        <v>0</v>
      </c>
      <c r="J57" s="12">
        <v>0</v>
      </c>
      <c r="K57" s="12">
        <v>0</v>
      </c>
      <c r="L57" s="16">
        <f t="shared" ref="L57:L68" si="10">+J57-K57</f>
        <v>0</v>
      </c>
      <c r="N57" s="19">
        <f t="shared" ref="N57:N68" si="11">+C57-G57+K57</f>
        <v>0</v>
      </c>
    </row>
    <row r="58" spans="1:14" x14ac:dyDescent="0.25">
      <c r="A58" s="42">
        <v>42401</v>
      </c>
      <c r="B58" s="12">
        <v>0</v>
      </c>
      <c r="C58" s="12">
        <v>0</v>
      </c>
      <c r="D58" s="16">
        <f t="shared" si="8"/>
        <v>0</v>
      </c>
      <c r="E58" s="5"/>
      <c r="F58" s="12">
        <v>0</v>
      </c>
      <c r="G58" s="12">
        <v>0</v>
      </c>
      <c r="H58" s="16">
        <f t="shared" si="9"/>
        <v>0</v>
      </c>
      <c r="J58" s="12">
        <v>0</v>
      </c>
      <c r="K58" s="12">
        <v>0</v>
      </c>
      <c r="L58" s="16">
        <f t="shared" si="10"/>
        <v>0</v>
      </c>
      <c r="N58" s="19">
        <f t="shared" si="11"/>
        <v>0</v>
      </c>
    </row>
    <row r="59" spans="1:14" x14ac:dyDescent="0.25">
      <c r="A59" s="42">
        <v>42430</v>
      </c>
      <c r="B59" s="12">
        <v>0</v>
      </c>
      <c r="C59" s="12">
        <v>0</v>
      </c>
      <c r="D59" s="16">
        <f t="shared" si="8"/>
        <v>0</v>
      </c>
      <c r="E59" s="5"/>
      <c r="F59" s="12">
        <v>0</v>
      </c>
      <c r="G59" s="12">
        <v>0</v>
      </c>
      <c r="H59" s="16">
        <f t="shared" si="9"/>
        <v>0</v>
      </c>
      <c r="J59" s="12">
        <v>0</v>
      </c>
      <c r="K59" s="12">
        <v>0</v>
      </c>
      <c r="L59" s="16">
        <f t="shared" si="10"/>
        <v>0</v>
      </c>
      <c r="N59" s="19">
        <f t="shared" si="11"/>
        <v>0</v>
      </c>
    </row>
    <row r="60" spans="1:14" x14ac:dyDescent="0.25">
      <c r="A60" s="42">
        <v>42461</v>
      </c>
      <c r="B60" s="12">
        <v>0</v>
      </c>
      <c r="C60" s="12">
        <v>0</v>
      </c>
      <c r="D60" s="16">
        <f t="shared" si="8"/>
        <v>0</v>
      </c>
      <c r="E60" s="5"/>
      <c r="F60" s="12">
        <v>0</v>
      </c>
      <c r="G60" s="12">
        <v>0</v>
      </c>
      <c r="H60" s="16">
        <f t="shared" si="9"/>
        <v>0</v>
      </c>
      <c r="J60" s="12">
        <v>0</v>
      </c>
      <c r="K60" s="12">
        <v>0</v>
      </c>
      <c r="L60" s="16">
        <f t="shared" si="10"/>
        <v>0</v>
      </c>
      <c r="N60" s="19">
        <f t="shared" si="11"/>
        <v>0</v>
      </c>
    </row>
    <row r="61" spans="1:14" x14ac:dyDescent="0.25">
      <c r="A61" s="42">
        <v>42491</v>
      </c>
      <c r="B61" s="12">
        <v>0</v>
      </c>
      <c r="C61" s="12">
        <v>0</v>
      </c>
      <c r="D61" s="16">
        <f t="shared" si="8"/>
        <v>0</v>
      </c>
      <c r="E61" s="5"/>
      <c r="F61" s="12">
        <v>0</v>
      </c>
      <c r="G61" s="12">
        <v>0</v>
      </c>
      <c r="H61" s="16">
        <f t="shared" si="9"/>
        <v>0</v>
      </c>
      <c r="J61" s="12">
        <v>0</v>
      </c>
      <c r="K61" s="12">
        <v>0</v>
      </c>
      <c r="L61" s="16">
        <f t="shared" si="10"/>
        <v>0</v>
      </c>
      <c r="N61" s="19">
        <f t="shared" si="11"/>
        <v>0</v>
      </c>
    </row>
    <row r="62" spans="1:14" x14ac:dyDescent="0.25">
      <c r="A62" s="42">
        <v>42522</v>
      </c>
      <c r="B62" s="12">
        <v>0</v>
      </c>
      <c r="C62" s="12">
        <v>0</v>
      </c>
      <c r="D62" s="16">
        <f t="shared" si="8"/>
        <v>0</v>
      </c>
      <c r="E62" s="5"/>
      <c r="F62" s="12">
        <v>0</v>
      </c>
      <c r="G62" s="12">
        <v>0</v>
      </c>
      <c r="H62" s="16">
        <f t="shared" si="9"/>
        <v>0</v>
      </c>
      <c r="J62" s="12">
        <v>0</v>
      </c>
      <c r="K62" s="12">
        <v>0</v>
      </c>
      <c r="L62" s="16">
        <f t="shared" si="10"/>
        <v>0</v>
      </c>
      <c r="N62" s="19">
        <f t="shared" si="11"/>
        <v>0</v>
      </c>
    </row>
    <row r="63" spans="1:14" x14ac:dyDescent="0.25">
      <c r="A63" s="42">
        <v>42552</v>
      </c>
      <c r="B63" s="12">
        <v>0</v>
      </c>
      <c r="C63" s="12">
        <v>0</v>
      </c>
      <c r="D63" s="16">
        <f t="shared" si="8"/>
        <v>0</v>
      </c>
      <c r="E63" s="5"/>
      <c r="F63" s="12">
        <v>0</v>
      </c>
      <c r="G63" s="12">
        <v>0</v>
      </c>
      <c r="H63" s="16">
        <f t="shared" si="9"/>
        <v>0</v>
      </c>
      <c r="J63" s="12">
        <v>0</v>
      </c>
      <c r="K63" s="12">
        <v>0</v>
      </c>
      <c r="L63" s="16">
        <f t="shared" si="10"/>
        <v>0</v>
      </c>
      <c r="N63" s="19">
        <f t="shared" si="11"/>
        <v>0</v>
      </c>
    </row>
    <row r="64" spans="1:14" x14ac:dyDescent="0.25">
      <c r="A64" s="42">
        <v>42583</v>
      </c>
      <c r="B64" s="12">
        <v>0</v>
      </c>
      <c r="C64" s="12">
        <v>0</v>
      </c>
      <c r="D64" s="16">
        <f t="shared" si="8"/>
        <v>0</v>
      </c>
      <c r="E64" s="5"/>
      <c r="F64" s="12">
        <v>0</v>
      </c>
      <c r="G64" s="12">
        <v>0</v>
      </c>
      <c r="H64" s="16">
        <f t="shared" si="9"/>
        <v>0</v>
      </c>
      <c r="J64" s="12">
        <v>0</v>
      </c>
      <c r="K64" s="12">
        <v>0</v>
      </c>
      <c r="L64" s="16">
        <f t="shared" si="10"/>
        <v>0</v>
      </c>
      <c r="N64" s="19">
        <f t="shared" si="11"/>
        <v>0</v>
      </c>
    </row>
    <row r="65" spans="1:17" x14ac:dyDescent="0.25">
      <c r="A65" s="42">
        <v>42614</v>
      </c>
      <c r="B65" s="12">
        <v>0</v>
      </c>
      <c r="C65" s="12">
        <v>0</v>
      </c>
      <c r="D65" s="16">
        <f t="shared" si="8"/>
        <v>0</v>
      </c>
      <c r="E65" s="5"/>
      <c r="F65" s="12">
        <v>0</v>
      </c>
      <c r="G65" s="12">
        <v>0</v>
      </c>
      <c r="H65" s="16">
        <f t="shared" si="9"/>
        <v>0</v>
      </c>
      <c r="J65" s="12">
        <v>0</v>
      </c>
      <c r="K65" s="12">
        <v>0</v>
      </c>
      <c r="L65" s="16">
        <f t="shared" si="10"/>
        <v>0</v>
      </c>
      <c r="N65" s="19">
        <f t="shared" si="11"/>
        <v>0</v>
      </c>
    </row>
    <row r="66" spans="1:17" x14ac:dyDescent="0.25">
      <c r="A66" s="42">
        <v>42644</v>
      </c>
      <c r="B66" s="12">
        <v>0</v>
      </c>
      <c r="C66" s="12">
        <v>0</v>
      </c>
      <c r="D66" s="16">
        <f t="shared" si="8"/>
        <v>0</v>
      </c>
      <c r="E66" s="5"/>
      <c r="F66" s="12">
        <v>0</v>
      </c>
      <c r="G66" s="12">
        <v>0</v>
      </c>
      <c r="H66" s="16">
        <f t="shared" si="9"/>
        <v>0</v>
      </c>
      <c r="J66" s="12">
        <v>0</v>
      </c>
      <c r="K66" s="12">
        <v>0</v>
      </c>
      <c r="L66" s="16">
        <f t="shared" si="10"/>
        <v>0</v>
      </c>
      <c r="N66" s="19">
        <f t="shared" si="11"/>
        <v>0</v>
      </c>
    </row>
    <row r="67" spans="1:17" x14ac:dyDescent="0.25">
      <c r="A67" s="42">
        <v>42675</v>
      </c>
      <c r="B67" s="12">
        <v>0</v>
      </c>
      <c r="C67" s="12">
        <v>0</v>
      </c>
      <c r="D67" s="16">
        <f t="shared" si="8"/>
        <v>0</v>
      </c>
      <c r="E67" s="5"/>
      <c r="F67" s="12">
        <v>0</v>
      </c>
      <c r="G67" s="12">
        <v>0</v>
      </c>
      <c r="H67" s="16">
        <f t="shared" si="9"/>
        <v>0</v>
      </c>
      <c r="J67" s="12">
        <v>0</v>
      </c>
      <c r="K67" s="12">
        <v>0</v>
      </c>
      <c r="L67" s="16">
        <f t="shared" si="10"/>
        <v>0</v>
      </c>
      <c r="N67" s="19">
        <f t="shared" si="11"/>
        <v>0</v>
      </c>
    </row>
    <row r="68" spans="1:17" x14ac:dyDescent="0.25">
      <c r="A68" s="42">
        <v>42705</v>
      </c>
      <c r="B68" s="12">
        <v>0</v>
      </c>
      <c r="C68" s="12">
        <v>0</v>
      </c>
      <c r="D68" s="16">
        <f t="shared" si="8"/>
        <v>0</v>
      </c>
      <c r="E68" s="5"/>
      <c r="F68" s="12">
        <v>0</v>
      </c>
      <c r="G68" s="12">
        <v>0</v>
      </c>
      <c r="H68" s="16">
        <f t="shared" si="9"/>
        <v>0</v>
      </c>
      <c r="J68" s="12">
        <v>0</v>
      </c>
      <c r="K68" s="12">
        <v>0</v>
      </c>
      <c r="L68" s="16">
        <f t="shared" si="10"/>
        <v>0</v>
      </c>
      <c r="N68" s="19">
        <f t="shared" si="11"/>
        <v>0</v>
      </c>
    </row>
    <row r="69" spans="1:17" x14ac:dyDescent="0.25">
      <c r="B69" s="13"/>
      <c r="C69" s="13"/>
      <c r="D69" s="17"/>
      <c r="F69" s="13"/>
      <c r="G69" s="13"/>
      <c r="H69" s="17"/>
      <c r="J69" s="13"/>
      <c r="K69" s="13"/>
      <c r="L69" s="17"/>
      <c r="N69" s="17"/>
    </row>
    <row r="70" spans="1:17" x14ac:dyDescent="0.25">
      <c r="A70" t="s">
        <v>9</v>
      </c>
      <c r="B70" s="14">
        <f>AVERAGE(B56:B68)</f>
        <v>0</v>
      </c>
      <c r="C70" s="14">
        <f>AVERAGE(C56:C68)</f>
        <v>0</v>
      </c>
      <c r="D70" s="14">
        <f>AVERAGE(D56:D68)</f>
        <v>0</v>
      </c>
      <c r="E70" s="4"/>
      <c r="F70" s="14">
        <f>AVERAGE(F56:F68)</f>
        <v>0</v>
      </c>
      <c r="G70" s="14">
        <f>AVERAGE(G56:G68)</f>
        <v>0</v>
      </c>
      <c r="H70" s="14">
        <f>AVERAGE(H56:H68)</f>
        <v>0</v>
      </c>
      <c r="J70" s="14">
        <f>AVERAGE(J56:J68)</f>
        <v>0</v>
      </c>
      <c r="K70" s="14">
        <f>AVERAGE(K56:K68)</f>
        <v>0</v>
      </c>
      <c r="L70" s="14">
        <f>AVERAGE(L56:L68)</f>
        <v>0</v>
      </c>
      <c r="N70" s="14">
        <f>AVERAGE(N56:N68)</f>
        <v>0</v>
      </c>
    </row>
    <row r="71" spans="1:17" x14ac:dyDescent="0.25">
      <c r="B71" s="9"/>
      <c r="D71" s="9"/>
      <c r="H71" s="9"/>
      <c r="J71" s="9"/>
      <c r="K71" s="9"/>
      <c r="L71" s="9"/>
      <c r="N71" s="9"/>
    </row>
    <row r="72" spans="1:17" ht="75" x14ac:dyDescent="0.25">
      <c r="B72" s="10" t="s">
        <v>15</v>
      </c>
      <c r="C72" s="6"/>
      <c r="D72" s="10" t="s">
        <v>29</v>
      </c>
      <c r="E72" s="3"/>
      <c r="H72" s="10" t="s">
        <v>25</v>
      </c>
      <c r="J72" s="10" t="s">
        <v>18</v>
      </c>
      <c r="K72" s="10" t="s">
        <v>11</v>
      </c>
      <c r="L72" s="10" t="s">
        <v>29</v>
      </c>
      <c r="N72" s="10" t="s">
        <v>11</v>
      </c>
    </row>
    <row r="73" spans="1:17" x14ac:dyDescent="0.25">
      <c r="G73" s="4"/>
    </row>
    <row r="75" spans="1:17" x14ac:dyDescent="0.25">
      <c r="B75" s="38" t="s">
        <v>43</v>
      </c>
    </row>
    <row r="76" spans="1:17" x14ac:dyDescent="0.25">
      <c r="B76" s="7" t="s">
        <v>2</v>
      </c>
      <c r="C76" s="8" t="s">
        <v>3</v>
      </c>
      <c r="D76" s="8" t="s">
        <v>4</v>
      </c>
      <c r="E76" s="2"/>
      <c r="F76" s="8" t="s">
        <v>7</v>
      </c>
      <c r="G76" s="8" t="s">
        <v>10</v>
      </c>
      <c r="H76" s="8" t="s">
        <v>13</v>
      </c>
      <c r="I76" s="2"/>
      <c r="J76" s="8" t="s">
        <v>14</v>
      </c>
      <c r="K76" s="8" t="s">
        <v>20</v>
      </c>
      <c r="L76" s="8" t="s">
        <v>21</v>
      </c>
      <c r="N76" s="8" t="s">
        <v>22</v>
      </c>
    </row>
    <row r="77" spans="1:17" x14ac:dyDescent="0.25">
      <c r="B77" s="9"/>
      <c r="C77" s="9"/>
      <c r="D77" s="7" t="s">
        <v>5</v>
      </c>
      <c r="E77" s="1"/>
      <c r="F77" s="9"/>
      <c r="G77" s="9"/>
      <c r="H77" s="7" t="s">
        <v>27</v>
      </c>
      <c r="J77" s="9"/>
      <c r="K77" s="9"/>
      <c r="L77" s="7" t="s">
        <v>26</v>
      </c>
      <c r="N77" s="7" t="s">
        <v>28</v>
      </c>
    </row>
    <row r="78" spans="1:17" ht="120" x14ac:dyDescent="0.25">
      <c r="A78" s="22"/>
      <c r="B78" s="21" t="s">
        <v>32</v>
      </c>
      <c r="C78" s="10" t="s">
        <v>31</v>
      </c>
      <c r="D78" s="21" t="s">
        <v>30</v>
      </c>
      <c r="E78" s="3"/>
      <c r="F78" s="10" t="s">
        <v>19</v>
      </c>
      <c r="G78" s="20" t="s">
        <v>33</v>
      </c>
      <c r="H78" s="10" t="s">
        <v>24</v>
      </c>
      <c r="J78" s="10" t="s">
        <v>17</v>
      </c>
      <c r="K78" s="10" t="s">
        <v>34</v>
      </c>
      <c r="L78" s="10" t="s">
        <v>16</v>
      </c>
      <c r="N78" s="10" t="s">
        <v>8</v>
      </c>
      <c r="Q78" t="s">
        <v>36</v>
      </c>
    </row>
    <row r="79" spans="1:17" x14ac:dyDescent="0.25">
      <c r="A79" s="42">
        <v>42339</v>
      </c>
      <c r="B79" s="11">
        <v>0</v>
      </c>
      <c r="C79" s="11">
        <v>0</v>
      </c>
      <c r="D79" s="15">
        <f>+B79-C79</f>
        <v>0</v>
      </c>
      <c r="E79" s="5"/>
      <c r="F79" s="11">
        <v>0</v>
      </c>
      <c r="G79" s="11">
        <v>0</v>
      </c>
      <c r="H79" s="15">
        <f>+F79-G79</f>
        <v>0</v>
      </c>
      <c r="J79" s="11">
        <v>0</v>
      </c>
      <c r="K79" s="11">
        <v>0</v>
      </c>
      <c r="L79" s="15">
        <f>+J79-K79</f>
        <v>0</v>
      </c>
      <c r="N79" s="18">
        <f>+C79-G79+K79</f>
        <v>0</v>
      </c>
    </row>
    <row r="80" spans="1:17" x14ac:dyDescent="0.25">
      <c r="A80" s="42">
        <v>42370</v>
      </c>
      <c r="B80" s="12">
        <v>0</v>
      </c>
      <c r="C80" s="12">
        <v>0</v>
      </c>
      <c r="D80" s="16">
        <f t="shared" ref="D80:D91" si="12">+B80-C80</f>
        <v>0</v>
      </c>
      <c r="E80" s="5"/>
      <c r="F80" s="12">
        <v>0</v>
      </c>
      <c r="G80" s="12">
        <v>0</v>
      </c>
      <c r="H80" s="16">
        <f t="shared" ref="H80:H91" si="13">+F80-G80</f>
        <v>0</v>
      </c>
      <c r="J80" s="12">
        <v>0</v>
      </c>
      <c r="K80" s="12">
        <v>0</v>
      </c>
      <c r="L80" s="16">
        <f t="shared" ref="L80:L91" si="14">+J80-K80</f>
        <v>0</v>
      </c>
      <c r="N80" s="19">
        <f t="shared" ref="N80:N91" si="15">+C80-G80+K80</f>
        <v>0</v>
      </c>
    </row>
    <row r="81" spans="1:14" x14ac:dyDescent="0.25">
      <c r="A81" s="42">
        <v>42401</v>
      </c>
      <c r="B81" s="12">
        <v>0</v>
      </c>
      <c r="C81" s="12">
        <v>0</v>
      </c>
      <c r="D81" s="16">
        <f t="shared" si="12"/>
        <v>0</v>
      </c>
      <c r="E81" s="5"/>
      <c r="F81" s="12">
        <v>0</v>
      </c>
      <c r="G81" s="12">
        <v>0</v>
      </c>
      <c r="H81" s="16">
        <f t="shared" si="13"/>
        <v>0</v>
      </c>
      <c r="J81" s="12">
        <v>0</v>
      </c>
      <c r="K81" s="12">
        <v>0</v>
      </c>
      <c r="L81" s="16">
        <f t="shared" si="14"/>
        <v>0</v>
      </c>
      <c r="N81" s="19">
        <f t="shared" si="15"/>
        <v>0</v>
      </c>
    </row>
    <row r="82" spans="1:14" x14ac:dyDescent="0.25">
      <c r="A82" s="42">
        <v>42430</v>
      </c>
      <c r="B82" s="12">
        <v>0</v>
      </c>
      <c r="C82" s="12">
        <v>0</v>
      </c>
      <c r="D82" s="16">
        <f t="shared" si="12"/>
        <v>0</v>
      </c>
      <c r="E82" s="5"/>
      <c r="F82" s="12">
        <v>0</v>
      </c>
      <c r="G82" s="12">
        <v>0</v>
      </c>
      <c r="H82" s="16">
        <f t="shared" si="13"/>
        <v>0</v>
      </c>
      <c r="J82" s="12">
        <v>0</v>
      </c>
      <c r="K82" s="12">
        <v>0</v>
      </c>
      <c r="L82" s="16">
        <f t="shared" si="14"/>
        <v>0</v>
      </c>
      <c r="N82" s="19">
        <f t="shared" si="15"/>
        <v>0</v>
      </c>
    </row>
    <row r="83" spans="1:14" x14ac:dyDescent="0.25">
      <c r="A83" s="42">
        <v>42461</v>
      </c>
      <c r="B83" s="12">
        <v>0</v>
      </c>
      <c r="C83" s="12">
        <v>0</v>
      </c>
      <c r="D83" s="16">
        <f t="shared" si="12"/>
        <v>0</v>
      </c>
      <c r="E83" s="5"/>
      <c r="F83" s="12">
        <v>0</v>
      </c>
      <c r="G83" s="12">
        <v>0</v>
      </c>
      <c r="H83" s="16">
        <f t="shared" si="13"/>
        <v>0</v>
      </c>
      <c r="J83" s="12">
        <v>0</v>
      </c>
      <c r="K83" s="12">
        <v>0</v>
      </c>
      <c r="L83" s="16">
        <f t="shared" si="14"/>
        <v>0</v>
      </c>
      <c r="N83" s="19">
        <f t="shared" si="15"/>
        <v>0</v>
      </c>
    </row>
    <row r="84" spans="1:14" x14ac:dyDescent="0.25">
      <c r="A84" s="42">
        <v>42491</v>
      </c>
      <c r="B84" s="12">
        <v>0</v>
      </c>
      <c r="C84" s="12">
        <v>0</v>
      </c>
      <c r="D84" s="16">
        <f t="shared" si="12"/>
        <v>0</v>
      </c>
      <c r="E84" s="5"/>
      <c r="F84" s="12">
        <v>0</v>
      </c>
      <c r="G84" s="12">
        <v>0</v>
      </c>
      <c r="H84" s="16">
        <f t="shared" si="13"/>
        <v>0</v>
      </c>
      <c r="J84" s="12">
        <v>0</v>
      </c>
      <c r="K84" s="12">
        <v>0</v>
      </c>
      <c r="L84" s="16">
        <f t="shared" si="14"/>
        <v>0</v>
      </c>
      <c r="N84" s="19">
        <f t="shared" si="15"/>
        <v>0</v>
      </c>
    </row>
    <row r="85" spans="1:14" x14ac:dyDescent="0.25">
      <c r="A85" s="42">
        <v>42522</v>
      </c>
      <c r="B85" s="12">
        <v>0</v>
      </c>
      <c r="C85" s="12">
        <v>0</v>
      </c>
      <c r="D85" s="16">
        <f t="shared" si="12"/>
        <v>0</v>
      </c>
      <c r="E85" s="5"/>
      <c r="F85" s="12">
        <v>0</v>
      </c>
      <c r="G85" s="12">
        <v>0</v>
      </c>
      <c r="H85" s="16">
        <f t="shared" si="13"/>
        <v>0</v>
      </c>
      <c r="J85" s="12">
        <v>0</v>
      </c>
      <c r="K85" s="12">
        <v>0</v>
      </c>
      <c r="L85" s="16">
        <f t="shared" si="14"/>
        <v>0</v>
      </c>
      <c r="N85" s="19">
        <f t="shared" si="15"/>
        <v>0</v>
      </c>
    </row>
    <row r="86" spans="1:14" x14ac:dyDescent="0.25">
      <c r="A86" s="42">
        <v>42552</v>
      </c>
      <c r="B86" s="12">
        <v>0</v>
      </c>
      <c r="C86" s="12">
        <v>0</v>
      </c>
      <c r="D86" s="16">
        <f t="shared" si="12"/>
        <v>0</v>
      </c>
      <c r="E86" s="5"/>
      <c r="F86" s="12">
        <v>0</v>
      </c>
      <c r="G86" s="12">
        <v>0</v>
      </c>
      <c r="H86" s="16">
        <f t="shared" si="13"/>
        <v>0</v>
      </c>
      <c r="J86" s="12">
        <v>0</v>
      </c>
      <c r="K86" s="12">
        <v>0</v>
      </c>
      <c r="L86" s="16">
        <f t="shared" si="14"/>
        <v>0</v>
      </c>
      <c r="N86" s="19">
        <f t="shared" si="15"/>
        <v>0</v>
      </c>
    </row>
    <row r="87" spans="1:14" x14ac:dyDescent="0.25">
      <c r="A87" s="42">
        <v>42583</v>
      </c>
      <c r="B87" s="12">
        <v>0</v>
      </c>
      <c r="C87" s="12">
        <v>0</v>
      </c>
      <c r="D87" s="16">
        <f t="shared" si="12"/>
        <v>0</v>
      </c>
      <c r="E87" s="5"/>
      <c r="F87" s="12">
        <v>0</v>
      </c>
      <c r="G87" s="12">
        <v>0</v>
      </c>
      <c r="H87" s="16">
        <f t="shared" si="13"/>
        <v>0</v>
      </c>
      <c r="J87" s="12">
        <v>0</v>
      </c>
      <c r="K87" s="12">
        <v>0</v>
      </c>
      <c r="L87" s="16">
        <f t="shared" si="14"/>
        <v>0</v>
      </c>
      <c r="N87" s="19">
        <f t="shared" si="15"/>
        <v>0</v>
      </c>
    </row>
    <row r="88" spans="1:14" x14ac:dyDescent="0.25">
      <c r="A88" s="42">
        <v>42614</v>
      </c>
      <c r="B88" s="12">
        <v>0</v>
      </c>
      <c r="C88" s="12">
        <v>0</v>
      </c>
      <c r="D88" s="16">
        <f t="shared" si="12"/>
        <v>0</v>
      </c>
      <c r="E88" s="5"/>
      <c r="F88" s="12">
        <v>0</v>
      </c>
      <c r="G88" s="12">
        <v>0</v>
      </c>
      <c r="H88" s="16">
        <f t="shared" si="13"/>
        <v>0</v>
      </c>
      <c r="J88" s="12">
        <v>0</v>
      </c>
      <c r="K88" s="12">
        <v>0</v>
      </c>
      <c r="L88" s="16">
        <f t="shared" si="14"/>
        <v>0</v>
      </c>
      <c r="N88" s="19">
        <f t="shared" si="15"/>
        <v>0</v>
      </c>
    </row>
    <row r="89" spans="1:14" x14ac:dyDescent="0.25">
      <c r="A89" s="42">
        <v>42644</v>
      </c>
      <c r="B89" s="12">
        <v>0</v>
      </c>
      <c r="C89" s="12">
        <v>0</v>
      </c>
      <c r="D89" s="16">
        <f t="shared" si="12"/>
        <v>0</v>
      </c>
      <c r="E89" s="5"/>
      <c r="F89" s="12">
        <v>0</v>
      </c>
      <c r="G89" s="12">
        <v>0</v>
      </c>
      <c r="H89" s="16">
        <f t="shared" si="13"/>
        <v>0</v>
      </c>
      <c r="J89" s="12">
        <v>0</v>
      </c>
      <c r="K89" s="12">
        <v>0</v>
      </c>
      <c r="L89" s="16">
        <f t="shared" si="14"/>
        <v>0</v>
      </c>
      <c r="N89" s="19">
        <f t="shared" si="15"/>
        <v>0</v>
      </c>
    </row>
    <row r="90" spans="1:14" x14ac:dyDescent="0.25">
      <c r="A90" s="42">
        <v>42675</v>
      </c>
      <c r="B90" s="12">
        <v>0</v>
      </c>
      <c r="C90" s="12">
        <v>0</v>
      </c>
      <c r="D90" s="16">
        <f t="shared" si="12"/>
        <v>0</v>
      </c>
      <c r="E90" s="5"/>
      <c r="F90" s="12">
        <v>0</v>
      </c>
      <c r="G90" s="12">
        <v>0</v>
      </c>
      <c r="H90" s="16">
        <f t="shared" si="13"/>
        <v>0</v>
      </c>
      <c r="J90" s="12">
        <v>0</v>
      </c>
      <c r="K90" s="12">
        <v>0</v>
      </c>
      <c r="L90" s="16">
        <f t="shared" si="14"/>
        <v>0</v>
      </c>
      <c r="N90" s="19">
        <f t="shared" si="15"/>
        <v>0</v>
      </c>
    </row>
    <row r="91" spans="1:14" x14ac:dyDescent="0.25">
      <c r="A91" s="42">
        <v>42705</v>
      </c>
      <c r="B91" s="12">
        <v>0</v>
      </c>
      <c r="C91" s="12">
        <v>0</v>
      </c>
      <c r="D91" s="16">
        <f t="shared" si="12"/>
        <v>0</v>
      </c>
      <c r="E91" s="5"/>
      <c r="F91" s="12">
        <v>0</v>
      </c>
      <c r="G91" s="12">
        <v>0</v>
      </c>
      <c r="H91" s="16">
        <f t="shared" si="13"/>
        <v>0</v>
      </c>
      <c r="J91" s="12">
        <v>0</v>
      </c>
      <c r="K91" s="12">
        <v>0</v>
      </c>
      <c r="L91" s="16">
        <f t="shared" si="14"/>
        <v>0</v>
      </c>
      <c r="N91" s="19">
        <f t="shared" si="15"/>
        <v>0</v>
      </c>
    </row>
    <row r="92" spans="1:14" x14ac:dyDescent="0.25">
      <c r="B92" s="13"/>
      <c r="C92" s="13"/>
      <c r="D92" s="17"/>
      <c r="F92" s="13"/>
      <c r="G92" s="13"/>
      <c r="H92" s="17"/>
      <c r="J92" s="13"/>
      <c r="K92" s="13"/>
      <c r="L92" s="17"/>
      <c r="N92" s="17"/>
    </row>
    <row r="93" spans="1:14" x14ac:dyDescent="0.25">
      <c r="A93" t="s">
        <v>9</v>
      </c>
      <c r="B93" s="14">
        <f>AVERAGE(B79:B91)</f>
        <v>0</v>
      </c>
      <c r="C93" s="14">
        <f>AVERAGE(C79:C92)</f>
        <v>0</v>
      </c>
      <c r="D93" s="14">
        <f>AVERAGE(D79:D91)</f>
        <v>0</v>
      </c>
      <c r="E93" s="4"/>
      <c r="F93" s="14">
        <f>AVERAGE(F79:F91)</f>
        <v>0</v>
      </c>
      <c r="G93" s="14">
        <f>AVERAGE(G79:G91)</f>
        <v>0</v>
      </c>
      <c r="H93" s="14">
        <f>AVERAGE(H79:H91)</f>
        <v>0</v>
      </c>
      <c r="J93" s="14">
        <f>AVERAGE(J79:J91)</f>
        <v>0</v>
      </c>
      <c r="K93" s="14">
        <f>AVERAGE(K79:K91)</f>
        <v>0</v>
      </c>
      <c r="L93" s="14">
        <f>AVERAGE(L79:L91)</f>
        <v>0</v>
      </c>
      <c r="N93" s="14">
        <f>AVERAGE(N79:N91)</f>
        <v>0</v>
      </c>
    </row>
    <row r="94" spans="1:14" x14ac:dyDescent="0.25">
      <c r="B94" s="9"/>
      <c r="D94" s="9"/>
      <c r="H94" s="9"/>
      <c r="J94" s="9"/>
      <c r="K94" s="9"/>
      <c r="L94" s="9"/>
      <c r="N94" s="9"/>
    </row>
    <row r="95" spans="1:14" ht="75" x14ac:dyDescent="0.25">
      <c r="B95" s="10" t="s">
        <v>15</v>
      </c>
      <c r="C95" s="6"/>
      <c r="D95" s="10" t="s">
        <v>29</v>
      </c>
      <c r="E95" s="3"/>
      <c r="H95" s="10" t="s">
        <v>25</v>
      </c>
      <c r="J95" s="10" t="s">
        <v>18</v>
      </c>
      <c r="K95" s="10" t="s">
        <v>11</v>
      </c>
      <c r="L95" s="10" t="s">
        <v>29</v>
      </c>
      <c r="N95" s="10" t="s">
        <v>11</v>
      </c>
    </row>
    <row r="97" spans="1:14" x14ac:dyDescent="0.25">
      <c r="C97" s="28"/>
      <c r="D97" s="28"/>
      <c r="E97" s="28"/>
      <c r="F97" s="28"/>
      <c r="G97" s="28"/>
      <c r="H97" s="28"/>
      <c r="I97" s="28"/>
      <c r="J97" s="28"/>
      <c r="K97" s="36"/>
      <c r="L97" s="28"/>
      <c r="M97" s="28"/>
      <c r="N97" s="28"/>
    </row>
    <row r="98" spans="1:14" x14ac:dyDescent="0.25">
      <c r="B98" t="s">
        <v>37</v>
      </c>
    </row>
    <row r="99" spans="1:14" x14ac:dyDescent="0.25">
      <c r="B99" s="7" t="s">
        <v>2</v>
      </c>
      <c r="C99" s="8" t="s">
        <v>3</v>
      </c>
      <c r="D99" s="8" t="s">
        <v>4</v>
      </c>
      <c r="E99" s="2"/>
      <c r="F99" s="8" t="s">
        <v>7</v>
      </c>
      <c r="G99" s="8" t="s">
        <v>10</v>
      </c>
      <c r="H99" s="8" t="s">
        <v>13</v>
      </c>
      <c r="I99" s="2"/>
      <c r="J99" s="8" t="s">
        <v>14</v>
      </c>
      <c r="K99" s="8" t="s">
        <v>20</v>
      </c>
      <c r="L99" s="8" t="s">
        <v>21</v>
      </c>
      <c r="N99" s="8" t="s">
        <v>22</v>
      </c>
    </row>
    <row r="100" spans="1:14" x14ac:dyDescent="0.25">
      <c r="B100" s="9"/>
      <c r="C100" s="9"/>
      <c r="D100" s="7" t="s">
        <v>5</v>
      </c>
      <c r="E100" s="1"/>
      <c r="F100" s="9"/>
      <c r="G100" s="9"/>
      <c r="H100" s="7" t="s">
        <v>27</v>
      </c>
      <c r="J100" s="9"/>
      <c r="K100" s="9"/>
      <c r="L100" s="7" t="s">
        <v>26</v>
      </c>
      <c r="N100" s="7" t="s">
        <v>28</v>
      </c>
    </row>
    <row r="101" spans="1:14" ht="120" x14ac:dyDescent="0.25">
      <c r="B101" s="24" t="s">
        <v>32</v>
      </c>
      <c r="C101" s="10" t="s">
        <v>31</v>
      </c>
      <c r="D101" s="21" t="s">
        <v>30</v>
      </c>
      <c r="E101" s="3"/>
      <c r="F101" s="10" t="s">
        <v>19</v>
      </c>
      <c r="G101" s="20" t="s">
        <v>33</v>
      </c>
      <c r="H101" s="10" t="s">
        <v>24</v>
      </c>
      <c r="J101" s="10" t="s">
        <v>17</v>
      </c>
      <c r="K101" s="10" t="s">
        <v>34</v>
      </c>
      <c r="L101" s="10" t="s">
        <v>16</v>
      </c>
      <c r="N101" s="10" t="s">
        <v>8</v>
      </c>
    </row>
    <row r="102" spans="1:14" x14ac:dyDescent="0.25">
      <c r="A102" s="42">
        <v>42339</v>
      </c>
      <c r="B102" s="11">
        <f t="shared" ref="B102:C114" si="16">SUM(B79+B56+B32+B8)</f>
        <v>384801</v>
      </c>
      <c r="C102" s="11">
        <f t="shared" si="16"/>
        <v>0</v>
      </c>
      <c r="D102" s="15">
        <f>+B102-C102</f>
        <v>384801</v>
      </c>
      <c r="E102" s="5"/>
      <c r="F102" s="11">
        <f t="shared" ref="F102:G114" si="17">SUM(F79+F56+F32+F8)</f>
        <v>8013.22866411</v>
      </c>
      <c r="G102" s="11">
        <f t="shared" si="17"/>
        <v>0</v>
      </c>
      <c r="H102" s="15">
        <f>+F102-G102</f>
        <v>8013.22866411</v>
      </c>
      <c r="J102" s="11">
        <f t="shared" ref="J102:K114" si="18">SUM(J79+J56+J32+J8)</f>
        <v>111414667.40999991</v>
      </c>
      <c r="K102" s="11">
        <f t="shared" si="18"/>
        <v>0</v>
      </c>
      <c r="L102" s="15">
        <f>+J102-K102</f>
        <v>111414667.40999991</v>
      </c>
      <c r="N102" s="18">
        <f>+C102-G102+K102</f>
        <v>0</v>
      </c>
    </row>
    <row r="103" spans="1:14" x14ac:dyDescent="0.25">
      <c r="A103" s="42">
        <v>42370</v>
      </c>
      <c r="B103" s="12">
        <f t="shared" si="16"/>
        <v>384801</v>
      </c>
      <c r="C103" s="12">
        <f t="shared" si="16"/>
        <v>0</v>
      </c>
      <c r="D103" s="16">
        <f t="shared" ref="D103:D114" si="19">+B103-C103</f>
        <v>384801</v>
      </c>
      <c r="E103" s="5"/>
      <c r="F103" s="12">
        <f t="shared" si="17"/>
        <v>8513.5664374125008</v>
      </c>
      <c r="G103" s="12">
        <f t="shared" si="17"/>
        <v>0</v>
      </c>
      <c r="H103" s="16">
        <f t="shared" ref="H103:H114" si="20">+F103-G103</f>
        <v>8513.5664374125008</v>
      </c>
      <c r="J103" s="12">
        <f t="shared" si="18"/>
        <v>115316552.52</v>
      </c>
      <c r="K103" s="12">
        <f t="shared" si="18"/>
        <v>0</v>
      </c>
      <c r="L103" s="16">
        <f t="shared" ref="L103:L114" si="21">+J103-K103</f>
        <v>115316552.52</v>
      </c>
      <c r="N103" s="19">
        <f t="shared" ref="N103:N114" si="22">+C103-G103+K103</f>
        <v>0</v>
      </c>
    </row>
    <row r="104" spans="1:14" x14ac:dyDescent="0.25">
      <c r="A104" s="42">
        <v>42401</v>
      </c>
      <c r="B104" s="12">
        <f t="shared" si="16"/>
        <v>384801</v>
      </c>
      <c r="C104" s="12">
        <f t="shared" si="16"/>
        <v>0</v>
      </c>
      <c r="D104" s="16">
        <f t="shared" si="19"/>
        <v>384801</v>
      </c>
      <c r="E104" s="5"/>
      <c r="F104" s="12">
        <f t="shared" si="17"/>
        <v>9013.9042107149999</v>
      </c>
      <c r="G104" s="12">
        <f t="shared" si="17"/>
        <v>0</v>
      </c>
      <c r="H104" s="16">
        <f t="shared" si="20"/>
        <v>9013.9042107149999</v>
      </c>
      <c r="J104" s="12">
        <f t="shared" si="18"/>
        <v>118349196.51999989</v>
      </c>
      <c r="K104" s="12">
        <f t="shared" si="18"/>
        <v>0</v>
      </c>
      <c r="L104" s="16">
        <f t="shared" si="21"/>
        <v>118349196.51999989</v>
      </c>
      <c r="N104" s="19">
        <f t="shared" si="22"/>
        <v>0</v>
      </c>
    </row>
    <row r="105" spans="1:14" x14ac:dyDescent="0.25">
      <c r="A105" s="42">
        <v>42430</v>
      </c>
      <c r="B105" s="12">
        <f t="shared" si="16"/>
        <v>384801</v>
      </c>
      <c r="C105" s="12">
        <f t="shared" si="16"/>
        <v>0</v>
      </c>
      <c r="D105" s="16">
        <f t="shared" si="19"/>
        <v>384801</v>
      </c>
      <c r="E105" s="5"/>
      <c r="F105" s="12">
        <f t="shared" si="17"/>
        <v>9514.2419840175007</v>
      </c>
      <c r="G105" s="12">
        <f t="shared" si="17"/>
        <v>0</v>
      </c>
      <c r="H105" s="16">
        <f t="shared" si="20"/>
        <v>9514.2419840175007</v>
      </c>
      <c r="J105" s="12">
        <f t="shared" si="18"/>
        <v>121570799.5599999</v>
      </c>
      <c r="K105" s="12">
        <f t="shared" si="18"/>
        <v>0</v>
      </c>
      <c r="L105" s="16">
        <f t="shared" si="21"/>
        <v>121570799.5599999</v>
      </c>
      <c r="N105" s="19">
        <f t="shared" si="22"/>
        <v>0</v>
      </c>
    </row>
    <row r="106" spans="1:14" x14ac:dyDescent="0.25">
      <c r="A106" s="42">
        <v>42461</v>
      </c>
      <c r="B106" s="12">
        <f t="shared" si="16"/>
        <v>384801</v>
      </c>
      <c r="C106" s="12">
        <f t="shared" si="16"/>
        <v>0</v>
      </c>
      <c r="D106" s="16">
        <f t="shared" si="19"/>
        <v>384801</v>
      </c>
      <c r="E106" s="5"/>
      <c r="F106" s="12">
        <f t="shared" si="17"/>
        <v>10014.57975732</v>
      </c>
      <c r="G106" s="12">
        <f t="shared" si="17"/>
        <v>0</v>
      </c>
      <c r="H106" s="16">
        <f t="shared" si="20"/>
        <v>10014.57975732</v>
      </c>
      <c r="J106" s="12">
        <f t="shared" si="18"/>
        <v>122825254.17999989</v>
      </c>
      <c r="K106" s="12">
        <f t="shared" si="18"/>
        <v>0</v>
      </c>
      <c r="L106" s="16">
        <f t="shared" si="21"/>
        <v>122825254.17999989</v>
      </c>
      <c r="N106" s="19">
        <f t="shared" si="22"/>
        <v>0</v>
      </c>
    </row>
    <row r="107" spans="1:14" x14ac:dyDescent="0.25">
      <c r="A107" s="42">
        <v>42491</v>
      </c>
      <c r="B107" s="12">
        <f t="shared" si="16"/>
        <v>384801</v>
      </c>
      <c r="C107" s="12">
        <f t="shared" si="16"/>
        <v>0</v>
      </c>
      <c r="D107" s="16">
        <f t="shared" si="19"/>
        <v>384801</v>
      </c>
      <c r="E107" s="5"/>
      <c r="F107" s="12">
        <f t="shared" si="17"/>
        <v>10514.917530622501</v>
      </c>
      <c r="G107" s="12">
        <f t="shared" si="17"/>
        <v>0</v>
      </c>
      <c r="H107" s="16">
        <f t="shared" si="20"/>
        <v>10514.917530622501</v>
      </c>
      <c r="J107" s="12">
        <f t="shared" si="18"/>
        <v>128382937.8599999</v>
      </c>
      <c r="K107" s="12">
        <f t="shared" si="18"/>
        <v>0</v>
      </c>
      <c r="L107" s="16">
        <f t="shared" si="21"/>
        <v>128382937.8599999</v>
      </c>
      <c r="N107" s="19">
        <f t="shared" si="22"/>
        <v>0</v>
      </c>
    </row>
    <row r="108" spans="1:14" x14ac:dyDescent="0.25">
      <c r="A108" s="42">
        <v>42522</v>
      </c>
      <c r="B108" s="12">
        <f t="shared" si="16"/>
        <v>384801</v>
      </c>
      <c r="C108" s="12">
        <f t="shared" si="16"/>
        <v>0</v>
      </c>
      <c r="D108" s="16">
        <f t="shared" si="19"/>
        <v>384801</v>
      </c>
      <c r="E108" s="5"/>
      <c r="F108" s="12">
        <f t="shared" si="17"/>
        <v>11015.255303925</v>
      </c>
      <c r="G108" s="12">
        <f t="shared" si="17"/>
        <v>0</v>
      </c>
      <c r="H108" s="16">
        <f t="shared" si="20"/>
        <v>11015.255303925</v>
      </c>
      <c r="J108" s="12">
        <f t="shared" si="18"/>
        <v>131419295.61</v>
      </c>
      <c r="K108" s="12">
        <f t="shared" si="18"/>
        <v>0</v>
      </c>
      <c r="L108" s="16">
        <f t="shared" si="21"/>
        <v>131419295.61</v>
      </c>
      <c r="N108" s="19">
        <f t="shared" si="22"/>
        <v>0</v>
      </c>
    </row>
    <row r="109" spans="1:14" x14ac:dyDescent="0.25">
      <c r="A109" s="42">
        <v>42552</v>
      </c>
      <c r="B109" s="12">
        <f t="shared" si="16"/>
        <v>384801</v>
      </c>
      <c r="C109" s="12">
        <f t="shared" si="16"/>
        <v>0</v>
      </c>
      <c r="D109" s="16">
        <f t="shared" si="19"/>
        <v>384801</v>
      </c>
      <c r="E109" s="5"/>
      <c r="F109" s="12">
        <f t="shared" si="17"/>
        <v>11515.593077227501</v>
      </c>
      <c r="G109" s="12">
        <f t="shared" si="17"/>
        <v>0</v>
      </c>
      <c r="H109" s="16">
        <f t="shared" si="20"/>
        <v>11515.593077227501</v>
      </c>
      <c r="J109" s="12">
        <f t="shared" si="18"/>
        <v>136986048.48999989</v>
      </c>
      <c r="K109" s="12">
        <f t="shared" si="18"/>
        <v>0</v>
      </c>
      <c r="L109" s="16">
        <f t="shared" si="21"/>
        <v>136986048.48999989</v>
      </c>
      <c r="N109" s="19">
        <f t="shared" si="22"/>
        <v>0</v>
      </c>
    </row>
    <row r="110" spans="1:14" x14ac:dyDescent="0.25">
      <c r="A110" s="42">
        <v>42583</v>
      </c>
      <c r="B110" s="12">
        <f t="shared" si="16"/>
        <v>384801</v>
      </c>
      <c r="C110" s="12">
        <f t="shared" si="16"/>
        <v>0</v>
      </c>
      <c r="D110" s="16">
        <f t="shared" si="19"/>
        <v>384801</v>
      </c>
      <c r="E110" s="5"/>
      <c r="F110" s="12">
        <f t="shared" si="17"/>
        <v>12015.93085053</v>
      </c>
      <c r="G110" s="12">
        <f t="shared" si="17"/>
        <v>0</v>
      </c>
      <c r="H110" s="16">
        <f t="shared" si="20"/>
        <v>12015.93085053</v>
      </c>
      <c r="J110" s="12">
        <f t="shared" si="18"/>
        <v>143152744.63999999</v>
      </c>
      <c r="K110" s="12">
        <f t="shared" si="18"/>
        <v>0</v>
      </c>
      <c r="L110" s="16">
        <f t="shared" si="21"/>
        <v>143152744.63999999</v>
      </c>
      <c r="N110" s="19">
        <f t="shared" si="22"/>
        <v>0</v>
      </c>
    </row>
    <row r="111" spans="1:14" x14ac:dyDescent="0.25">
      <c r="A111" s="42">
        <v>42614</v>
      </c>
      <c r="B111" s="12">
        <f t="shared" si="16"/>
        <v>69390061.969999999</v>
      </c>
      <c r="C111" s="12">
        <f t="shared" si="16"/>
        <v>0</v>
      </c>
      <c r="D111" s="16">
        <f t="shared" si="19"/>
        <v>69390061.969999999</v>
      </c>
      <c r="E111" s="5"/>
      <c r="F111" s="12">
        <f t="shared" si="17"/>
        <v>12516.2686238325</v>
      </c>
      <c r="G111" s="12">
        <f t="shared" si="17"/>
        <v>0</v>
      </c>
      <c r="H111" s="16">
        <f t="shared" si="20"/>
        <v>12516.2686238325</v>
      </c>
      <c r="J111" s="12">
        <f t="shared" si="18"/>
        <v>78421596.120000005</v>
      </c>
      <c r="K111" s="12">
        <f t="shared" si="18"/>
        <v>0</v>
      </c>
      <c r="L111" s="16">
        <f t="shared" si="21"/>
        <v>78421596.120000005</v>
      </c>
      <c r="N111" s="19">
        <f t="shared" si="22"/>
        <v>0</v>
      </c>
    </row>
    <row r="112" spans="1:14" x14ac:dyDescent="0.25">
      <c r="A112" s="42">
        <v>42644</v>
      </c>
      <c r="B112" s="12">
        <f t="shared" si="16"/>
        <v>69390061.969999999</v>
      </c>
      <c r="C112" s="12">
        <f t="shared" si="16"/>
        <v>0</v>
      </c>
      <c r="D112" s="16">
        <f t="shared" si="19"/>
        <v>69390061.969999999</v>
      </c>
      <c r="E112" s="5"/>
      <c r="F112" s="12">
        <f t="shared" si="17"/>
        <v>115158.937272446</v>
      </c>
      <c r="G112" s="12">
        <f t="shared" si="17"/>
        <v>0</v>
      </c>
      <c r="H112" s="16">
        <f t="shared" si="20"/>
        <v>115158.937272446</v>
      </c>
      <c r="J112" s="12">
        <f t="shared" si="18"/>
        <v>82923886.75</v>
      </c>
      <c r="K112" s="12">
        <f t="shared" si="18"/>
        <v>0</v>
      </c>
      <c r="L112" s="16">
        <f t="shared" si="21"/>
        <v>82923886.75</v>
      </c>
      <c r="N112" s="19">
        <f t="shared" si="22"/>
        <v>0</v>
      </c>
    </row>
    <row r="113" spans="1:14" x14ac:dyDescent="0.25">
      <c r="A113" s="42">
        <v>42675</v>
      </c>
      <c r="B113" s="12">
        <f t="shared" si="16"/>
        <v>69537138.549999997</v>
      </c>
      <c r="C113" s="12">
        <f t="shared" si="16"/>
        <v>0</v>
      </c>
      <c r="D113" s="16">
        <f t="shared" si="19"/>
        <v>69537138.549999997</v>
      </c>
      <c r="E113" s="5"/>
      <c r="F113" s="12">
        <f t="shared" si="17"/>
        <v>219221.83418060001</v>
      </c>
      <c r="G113" s="12">
        <f t="shared" si="17"/>
        <v>0</v>
      </c>
      <c r="H113" s="16">
        <f t="shared" si="20"/>
        <v>219221.83418060001</v>
      </c>
      <c r="J113" s="12">
        <f t="shared" si="18"/>
        <v>87462212.510000005</v>
      </c>
      <c r="K113" s="12">
        <f t="shared" si="18"/>
        <v>0</v>
      </c>
      <c r="L113" s="16">
        <f t="shared" si="21"/>
        <v>87462212.510000005</v>
      </c>
      <c r="N113" s="19">
        <f t="shared" si="22"/>
        <v>0</v>
      </c>
    </row>
    <row r="114" spans="1:14" x14ac:dyDescent="0.25">
      <c r="A114" s="42">
        <v>42705</v>
      </c>
      <c r="B114" s="29">
        <f t="shared" si="16"/>
        <v>69537138.549999997</v>
      </c>
      <c r="C114" s="29">
        <f t="shared" si="16"/>
        <v>0</v>
      </c>
      <c r="D114" s="30">
        <f t="shared" si="19"/>
        <v>69537138.549999997</v>
      </c>
      <c r="E114" s="5"/>
      <c r="F114" s="29">
        <f t="shared" si="17"/>
        <v>323277.06618594698</v>
      </c>
      <c r="G114" s="29">
        <f t="shared" si="17"/>
        <v>0</v>
      </c>
      <c r="H114" s="30">
        <f t="shared" si="20"/>
        <v>323277.06618594698</v>
      </c>
      <c r="J114" s="29">
        <f t="shared" si="18"/>
        <v>89979856.370000005</v>
      </c>
      <c r="K114" s="29">
        <f t="shared" si="18"/>
        <v>0</v>
      </c>
      <c r="L114" s="30">
        <f t="shared" si="21"/>
        <v>89979856.370000005</v>
      </c>
      <c r="N114" s="14">
        <f t="shared" si="22"/>
        <v>0</v>
      </c>
    </row>
    <row r="115" spans="1:14" x14ac:dyDescent="0.25">
      <c r="B115" s="27"/>
      <c r="C115" s="27"/>
      <c r="D115" s="27"/>
      <c r="E115" s="28"/>
      <c r="F115" s="27"/>
      <c r="G115" s="37"/>
      <c r="H115" s="27"/>
      <c r="I115" s="28"/>
      <c r="J115" s="27"/>
      <c r="K115" s="27"/>
      <c r="L115" s="17"/>
      <c r="N115" s="17"/>
    </row>
    <row r="116" spans="1:14" x14ac:dyDescent="0.25">
      <c r="A116" t="s">
        <v>9</v>
      </c>
      <c r="B116" s="14">
        <f>AVERAGE(B102:B114)</f>
        <v>21639816.156923078</v>
      </c>
      <c r="C116" s="26">
        <f>AVERAGE(C102:C114)</f>
        <v>0</v>
      </c>
      <c r="D116" s="14">
        <f>AVERAGE(D102:D114)</f>
        <v>21639816.156923078</v>
      </c>
      <c r="E116" s="4"/>
      <c r="F116" s="14">
        <f>AVERAGE(F102:F114)</f>
        <v>58485.024929131185</v>
      </c>
      <c r="G116" s="14">
        <f>AVERAGE(G102:G115)</f>
        <v>0</v>
      </c>
      <c r="H116" s="14">
        <f>AVERAGE(H102:H114)</f>
        <v>58485.024929131185</v>
      </c>
      <c r="J116" s="26">
        <f>AVERAGE(J102:J114)</f>
        <v>112938849.88769227</v>
      </c>
      <c r="K116" s="26">
        <f>AVERAGE(K102:K114)</f>
        <v>0</v>
      </c>
      <c r="L116" s="14">
        <f>AVERAGE(L102:L114)</f>
        <v>112938849.88769227</v>
      </c>
      <c r="N116" s="14">
        <f>AVERAGE(N102:N114)</f>
        <v>0</v>
      </c>
    </row>
    <row r="117" spans="1:14" x14ac:dyDescent="0.25">
      <c r="B117" s="9"/>
      <c r="D117" s="9"/>
      <c r="H117" s="9"/>
      <c r="J117" s="9"/>
      <c r="K117" s="9"/>
      <c r="L117" s="9"/>
      <c r="N117" s="9"/>
    </row>
    <row r="118" spans="1:14" ht="75" x14ac:dyDescent="0.25">
      <c r="B118" s="10" t="s">
        <v>15</v>
      </c>
      <c r="C118" s="6"/>
      <c r="D118" s="10" t="s">
        <v>29</v>
      </c>
      <c r="E118" s="3"/>
      <c r="H118" s="10" t="s">
        <v>25</v>
      </c>
      <c r="J118" s="25" t="s">
        <v>18</v>
      </c>
      <c r="K118" s="25" t="s">
        <v>11</v>
      </c>
      <c r="L118" s="10" t="s">
        <v>29</v>
      </c>
      <c r="N118" s="10" t="s">
        <v>11</v>
      </c>
    </row>
    <row r="120" spans="1:14" x14ac:dyDescent="0.25">
      <c r="J120" s="34" t="s">
        <v>40</v>
      </c>
      <c r="K120" s="35">
        <f>J116</f>
        <v>112938849.88769227</v>
      </c>
    </row>
    <row r="123" spans="1:14" x14ac:dyDescent="0.25">
      <c r="J123" s="31" t="s">
        <v>41</v>
      </c>
      <c r="K123" s="43">
        <f>N116</f>
        <v>0</v>
      </c>
    </row>
    <row r="124" spans="1:14" x14ac:dyDescent="0.25">
      <c r="J124" s="31" t="s">
        <v>38</v>
      </c>
      <c r="K124" s="44"/>
    </row>
    <row r="125" spans="1:14" x14ac:dyDescent="0.25">
      <c r="K125" s="44"/>
    </row>
    <row r="126" spans="1:14" s="23" customFormat="1" x14ac:dyDescent="0.25">
      <c r="J126" s="31" t="s">
        <v>42</v>
      </c>
      <c r="K126" s="43">
        <f>C116+K116</f>
        <v>0</v>
      </c>
    </row>
    <row r="127" spans="1:14" x14ac:dyDescent="0.25">
      <c r="K127" s="44"/>
    </row>
    <row r="128" spans="1:14" x14ac:dyDescent="0.25">
      <c r="J128" s="32" t="s">
        <v>39</v>
      </c>
      <c r="K128" s="43">
        <f>G114-G102</f>
        <v>0</v>
      </c>
    </row>
    <row r="129" spans="10:10" x14ac:dyDescent="0.25">
      <c r="J129" s="33" t="s">
        <v>38</v>
      </c>
    </row>
  </sheetData>
  <mergeCells count="2">
    <mergeCell ref="A2:B2"/>
    <mergeCell ref="A1:C1"/>
  </mergeCells>
  <pageMargins left="0.25" right="0.25" top="0.75" bottom="0.75" header="0.3" footer="0.3"/>
  <pageSetup scale="61" fitToHeight="0" orientation="landscape" r:id="rId1"/>
  <rowBreaks count="4" manualBreakCount="4">
    <brk id="27" max="16383" man="1"/>
    <brk id="51" max="16383" man="1"/>
    <brk id="74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AFUDC Workpaper</Comment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F6F97-8A2D-4B91-9DC4-F67BC64FB0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178821-220C-4FD6-B41A-888D9CBAB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26284-3761-45D4-B530-37F2DA826F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Petersen, Christine</cp:lastModifiedBy>
  <cp:lastPrinted>2015-09-24T13:02:11Z</cp:lastPrinted>
  <dcterms:created xsi:type="dcterms:W3CDTF">2015-03-25T15:44:06Z</dcterms:created>
  <dcterms:modified xsi:type="dcterms:W3CDTF">2018-08-28T15:49:32Z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