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9Data/Library/2019 Budget/1. 8.31.18 Filing of 2019 MISO Attachments/"/>
    </mc:Choice>
  </mc:AlternateContent>
  <xr:revisionPtr revIDLastSave="0" documentId="13_ncr:1_{606FA50C-D851-42E6-B45D-12B1845893B3}" xr6:coauthVersionLast="34" xr6:coauthVersionMax="34" xr10:uidLastSave="{00000000-0000-0000-0000-000000000000}"/>
  <bookViews>
    <workbookView xWindow="480" yWindow="75" windowWidth="14295" windowHeight="11640" tabRatio="689" xr2:uid="{00000000-000D-0000-FFFF-FFFF00000000}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79017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I56" i="3" s="1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K56" i="3" s="1"/>
  <c r="J44" i="3"/>
  <c r="I44" i="3"/>
  <c r="H44" i="3"/>
  <c r="G44" i="3"/>
  <c r="G56" i="3" s="1"/>
  <c r="F44" i="3"/>
  <c r="E44" i="3"/>
  <c r="L43" i="3"/>
  <c r="L56" i="3"/>
  <c r="K43" i="3"/>
  <c r="J43" i="3"/>
  <c r="J56" i="3"/>
  <c r="I43" i="3"/>
  <c r="H43" i="3"/>
  <c r="H56" i="3"/>
  <c r="G43" i="3"/>
  <c r="F43" i="3"/>
  <c r="F56" i="3"/>
  <c r="E43" i="3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/>
  <c r="B10" i="3"/>
  <c r="B26" i="3" s="1"/>
  <c r="B22" i="3"/>
  <c r="B38" i="3" s="1"/>
  <c r="B55" i="3" s="1"/>
  <c r="B44" i="3"/>
  <c r="B43" i="3"/>
  <c r="C56" i="3" l="1"/>
  <c r="D56" i="3"/>
  <c r="E56" i="3"/>
</calcChain>
</file>

<file path=xl/sharedStrings.xml><?xml version="1.0" encoding="utf-8"?>
<sst xmlns="http://schemas.openxmlformats.org/spreadsheetml/2006/main" count="91" uniqueCount="50">
  <si>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</si>
  <si>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</si>
  <si>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</si>
  <si>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</si>
  <si>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</si>
  <si>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</si>
  <si>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</si>
  <si>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</si>
  <si>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</si>
  <si>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</si>
  <si>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</si>
  <si>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</si>
  <si>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Pricing Zone</t>
  </si>
  <si>
    <t>Net Plant</t>
  </si>
  <si>
    <t>Gross Plant</t>
  </si>
  <si>
    <t>GIP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</si>
  <si>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</si>
  <si>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</si>
  <si>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</si>
  <si>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</si>
  <si>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</si>
  <si>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</si>
  <si>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</si>
  <si>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</si>
  <si>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</si>
  <si>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</si>
  <si>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</si>
  <si>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</si>
  <si>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</si>
  <si>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</si>
  <si>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</si>
  <si>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</si>
  <si>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</si>
  <si>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</si>
  <si>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</si>
  <si>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</si>
  <si>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</si>
  <si>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</si>
  <si>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</si>
  <si>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</si>
  <si>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</si>
  <si>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</si>
  <si>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</si>
  <si>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OTP</t>
  </si>
  <si>
    <t>Otter Tail Power</t>
  </si>
  <si>
    <t>1881, 1882, 1883, 1884, 1885, 1886, 1887, 1888, 1889, 1893, 5624</t>
  </si>
  <si>
    <t>Brookings County-Lyon County 345 kV Line; Lyon County - Cedar Mountain 345 kV Line; Lyon County - Cedar Mountain 345 kV Line #2; Cedar Mountain - Helena 345 kV Line; Cedar Mountain - Helena 345 kV Line #2; Helena - Chub Lake 345 kV Line; Chub Lake - Hampton Corner 345 kV Line; Lyon County-Hazel Creek 345 kV Line; Hazel Creek-Minnesota Valley 230 kV Line; Cedar Mountain-Franklin 115 kV Line</t>
  </si>
  <si>
    <t>Big Stone South - Ellendale 345 kV line</t>
  </si>
  <si>
    <t>4116, 4117, 6383, 6384, 6387, 6588, 6589</t>
  </si>
  <si>
    <t>Big Stone South - Brookings 345 kV line (double ckt capable); Big Stone South 345/230 kV Substation, Big Stone South 345/230 kV Transformers 1 &amp; 2; Big Stone - Big Stone South 230 kV line 1 &amp; 2; Big Stone (Plant) 230 kV Substation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</si>
</sst>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7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0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43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2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2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36" borderId="22" xfId="209" applyNumberFormat="1" applyFont="1" applyFill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3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0" fontId="94" fillId="35" borderId="0" xfId="358" applyNumberFormat="1" applyFont="1" applyFill="1" applyAlignment="1">
      <alignment horizontal="center" wrapText="1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4" fontId="3" fillId="0" borderId="11" xfId="359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3" fillId="0" borderId="11" xfId="359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</cellXfs>
  <cellStyles count="360">
    <cellStyle name="¢ Currency [1]" xfId="2" xr:uid="{00000000-0005-0000-0000-000001000000}"/>
    <cellStyle name="¢ Currency [2]" xfId="3" xr:uid="{00000000-0005-0000-0000-000002000000}"/>
    <cellStyle name="¢ Currency [3]" xfId="4" xr:uid="{00000000-0005-0000-0000-000003000000}"/>
    <cellStyle name="£ Currency [0]" xfId="5" xr:uid="{00000000-0005-0000-0000-000004000000}"/>
    <cellStyle name="£ Currency [1]" xfId="6" xr:uid="{00000000-0005-0000-0000-000005000000}"/>
    <cellStyle name="£ Currency [2]" xfId="7" xr:uid="{00000000-0005-0000-0000-000006000000}"/>
    <cellStyle name="=C:\WINNT35\SYSTEM32\COMMAND.COM" xfId="1" xr:uid="{00000000-0005-0000-0000-000000000000}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 xr:uid="{00000000-0005-0000-0000-000020000000}"/>
    <cellStyle name="black" xfId="34" xr:uid="{00000000-0005-0000-0000-000021000000}"/>
    <cellStyle name="blu" xfId="35" xr:uid="{00000000-0005-0000-0000-000022000000}"/>
    <cellStyle name="bot" xfId="36" xr:uid="{00000000-0005-0000-0000-000023000000}"/>
    <cellStyle name="Bullet" xfId="37" xr:uid="{00000000-0005-0000-0000-000024000000}"/>
    <cellStyle name="Bullet [0]" xfId="38" xr:uid="{00000000-0005-0000-0000-000025000000}"/>
    <cellStyle name="Bullet [2]" xfId="39" xr:uid="{00000000-0005-0000-0000-000026000000}"/>
    <cellStyle name="Bullet [4]" xfId="40" xr:uid="{00000000-0005-0000-0000-000027000000}"/>
    <cellStyle name="c" xfId="41" xr:uid="{00000000-0005-0000-0000-000028000000}"/>
    <cellStyle name="c," xfId="42" xr:uid="{00000000-0005-0000-0000-000029000000}"/>
    <cellStyle name="c_HardInc " xfId="43" xr:uid="{00000000-0005-0000-0000-00002A000000}"/>
    <cellStyle name="c_HardInc _ITC Great Plains Formula 1-12-09a" xfId="44" xr:uid="{00000000-0005-0000-0000-00002B000000}"/>
    <cellStyle name="C00A" xfId="45" xr:uid="{00000000-0005-0000-0000-00002C000000}"/>
    <cellStyle name="C00B" xfId="46" xr:uid="{00000000-0005-0000-0000-00002D000000}"/>
    <cellStyle name="C00L" xfId="47" xr:uid="{00000000-0005-0000-0000-00002E000000}"/>
    <cellStyle name="C01A" xfId="48" xr:uid="{00000000-0005-0000-0000-00002F000000}"/>
    <cellStyle name="C01B" xfId="49" xr:uid="{00000000-0005-0000-0000-000030000000}"/>
    <cellStyle name="C01H" xfId="50" xr:uid="{00000000-0005-0000-0000-000031000000}"/>
    <cellStyle name="C01L" xfId="51" xr:uid="{00000000-0005-0000-0000-000032000000}"/>
    <cellStyle name="C02A" xfId="52" xr:uid="{00000000-0005-0000-0000-000033000000}"/>
    <cellStyle name="C02B" xfId="53" xr:uid="{00000000-0005-0000-0000-000034000000}"/>
    <cellStyle name="C02H" xfId="54" xr:uid="{00000000-0005-0000-0000-000035000000}"/>
    <cellStyle name="C02L" xfId="55" xr:uid="{00000000-0005-0000-0000-000036000000}"/>
    <cellStyle name="C03A" xfId="56" xr:uid="{00000000-0005-0000-0000-000037000000}"/>
    <cellStyle name="C03B" xfId="57" xr:uid="{00000000-0005-0000-0000-000038000000}"/>
    <cellStyle name="C03H" xfId="58" xr:uid="{00000000-0005-0000-0000-000039000000}"/>
    <cellStyle name="C03L" xfId="59" xr:uid="{00000000-0005-0000-0000-00003A000000}"/>
    <cellStyle name="C04A" xfId="60" xr:uid="{00000000-0005-0000-0000-00003B000000}"/>
    <cellStyle name="C04B" xfId="61" xr:uid="{00000000-0005-0000-0000-00003C000000}"/>
    <cellStyle name="C04H" xfId="62" xr:uid="{00000000-0005-0000-0000-00003D000000}"/>
    <cellStyle name="C04L" xfId="63" xr:uid="{00000000-0005-0000-0000-00003E000000}"/>
    <cellStyle name="C05A" xfId="64" xr:uid="{00000000-0005-0000-0000-00003F000000}"/>
    <cellStyle name="C05B" xfId="65" xr:uid="{00000000-0005-0000-0000-000040000000}"/>
    <cellStyle name="C05H" xfId="66" xr:uid="{00000000-0005-0000-0000-000041000000}"/>
    <cellStyle name="C05L" xfId="67" xr:uid="{00000000-0005-0000-0000-000042000000}"/>
    <cellStyle name="C06A" xfId="68" xr:uid="{00000000-0005-0000-0000-000043000000}"/>
    <cellStyle name="C06B" xfId="69" xr:uid="{00000000-0005-0000-0000-000044000000}"/>
    <cellStyle name="C06H" xfId="70" xr:uid="{00000000-0005-0000-0000-000045000000}"/>
    <cellStyle name="C06L" xfId="71" xr:uid="{00000000-0005-0000-0000-000046000000}"/>
    <cellStyle name="C07A" xfId="72" xr:uid="{00000000-0005-0000-0000-000047000000}"/>
    <cellStyle name="C07B" xfId="73" xr:uid="{00000000-0005-0000-0000-000048000000}"/>
    <cellStyle name="C07H" xfId="74" xr:uid="{00000000-0005-0000-0000-000049000000}"/>
    <cellStyle name="C07L" xfId="75" xr:uid="{00000000-0005-0000-0000-00004A000000}"/>
    <cellStyle name="c1" xfId="76" xr:uid="{00000000-0005-0000-0000-00004B000000}"/>
    <cellStyle name="c1," xfId="77" xr:uid="{00000000-0005-0000-0000-00004C000000}"/>
    <cellStyle name="c2" xfId="78" xr:uid="{00000000-0005-0000-0000-00004D000000}"/>
    <cellStyle name="c2," xfId="79" xr:uid="{00000000-0005-0000-0000-00004E000000}"/>
    <cellStyle name="c3" xfId="80" xr:uid="{00000000-0005-0000-0000-00004F000000}"/>
    <cellStyle name="Calculation" xfId="81" builtinId="22" customBuiltin="1"/>
    <cellStyle name="cas" xfId="82" xr:uid="{00000000-0005-0000-0000-000051000000}"/>
    <cellStyle name="Centered Heading" xfId="83" xr:uid="{00000000-0005-0000-0000-000052000000}"/>
    <cellStyle name="Check Cell" xfId="84" builtinId="23" customBuiltin="1"/>
    <cellStyle name="Comma" xfId="358" builtinId="3"/>
    <cellStyle name="Comma  - Style1" xfId="85" xr:uid="{00000000-0005-0000-0000-000054000000}"/>
    <cellStyle name="Comma  - Style2" xfId="86" xr:uid="{00000000-0005-0000-0000-000055000000}"/>
    <cellStyle name="Comma  - Style3" xfId="87" xr:uid="{00000000-0005-0000-0000-000056000000}"/>
    <cellStyle name="Comma  - Style4" xfId="88" xr:uid="{00000000-0005-0000-0000-000057000000}"/>
    <cellStyle name="Comma  - Style5" xfId="89" xr:uid="{00000000-0005-0000-0000-000058000000}"/>
    <cellStyle name="Comma  - Style6" xfId="90" xr:uid="{00000000-0005-0000-0000-000059000000}"/>
    <cellStyle name="Comma  - Style7" xfId="91" xr:uid="{00000000-0005-0000-0000-00005A000000}"/>
    <cellStyle name="Comma  - Style8" xfId="92" xr:uid="{00000000-0005-0000-0000-00005B000000}"/>
    <cellStyle name="Comma [1]" xfId="93" xr:uid="{00000000-0005-0000-0000-00005C000000}"/>
    <cellStyle name="Comma [2]" xfId="94" xr:uid="{00000000-0005-0000-0000-00005D000000}"/>
    <cellStyle name="Comma [3]" xfId="95" xr:uid="{00000000-0005-0000-0000-00005E000000}"/>
    <cellStyle name="Comma 0.0" xfId="96" xr:uid="{00000000-0005-0000-0000-00005F000000}"/>
    <cellStyle name="Comma 0.00" xfId="97" xr:uid="{00000000-0005-0000-0000-000060000000}"/>
    <cellStyle name="Comma 0.000" xfId="98" xr:uid="{00000000-0005-0000-0000-000061000000}"/>
    <cellStyle name="Comma 0.0000" xfId="99" xr:uid="{00000000-0005-0000-0000-000062000000}"/>
    <cellStyle name="Comma 2" xfId="100" xr:uid="{00000000-0005-0000-0000-000063000000}"/>
    <cellStyle name="Comma 2 2" xfId="101" xr:uid="{00000000-0005-0000-0000-000064000000}"/>
    <cellStyle name="Comma 3" xfId="102" xr:uid="{00000000-0005-0000-0000-000065000000}"/>
    <cellStyle name="Comma 3 2" xfId="103" xr:uid="{00000000-0005-0000-0000-000066000000}"/>
    <cellStyle name="Comma Input" xfId="104" xr:uid="{00000000-0005-0000-0000-000067000000}"/>
    <cellStyle name="Comma0" xfId="105" xr:uid="{00000000-0005-0000-0000-000068000000}"/>
    <cellStyle name="Company Name" xfId="106" xr:uid="{00000000-0005-0000-0000-000069000000}"/>
    <cellStyle name="Currency" xfId="107" builtinId="4"/>
    <cellStyle name="Currency [1]" xfId="108" xr:uid="{00000000-0005-0000-0000-00006B000000}"/>
    <cellStyle name="Currency [2]" xfId="109" xr:uid="{00000000-0005-0000-0000-00006C000000}"/>
    <cellStyle name="Currency [3]" xfId="110" xr:uid="{00000000-0005-0000-0000-00006D000000}"/>
    <cellStyle name="Currency 0.0" xfId="111" xr:uid="{00000000-0005-0000-0000-00006E000000}"/>
    <cellStyle name="Currency 0.00" xfId="112" xr:uid="{00000000-0005-0000-0000-00006F000000}"/>
    <cellStyle name="Currency 0.000" xfId="113" xr:uid="{00000000-0005-0000-0000-000070000000}"/>
    <cellStyle name="Currency 0.0000" xfId="114" xr:uid="{00000000-0005-0000-0000-000071000000}"/>
    <cellStyle name="Currency 2" xfId="115" xr:uid="{00000000-0005-0000-0000-000072000000}"/>
    <cellStyle name="Currency 2 2" xfId="116" xr:uid="{00000000-0005-0000-0000-000073000000}"/>
    <cellStyle name="Currency 3" xfId="117" xr:uid="{00000000-0005-0000-0000-000074000000}"/>
    <cellStyle name="Currency 3 2" xfId="118" xr:uid="{00000000-0005-0000-0000-000075000000}"/>
    <cellStyle name="Currency Input" xfId="119" xr:uid="{00000000-0005-0000-0000-000076000000}"/>
    <cellStyle name="Currency0" xfId="120" xr:uid="{00000000-0005-0000-0000-000077000000}"/>
    <cellStyle name="d" xfId="121" xr:uid="{00000000-0005-0000-0000-000078000000}"/>
    <cellStyle name="d," xfId="122" xr:uid="{00000000-0005-0000-0000-000079000000}"/>
    <cellStyle name="d1" xfId="123" xr:uid="{00000000-0005-0000-0000-00007A000000}"/>
    <cellStyle name="d1," xfId="124" xr:uid="{00000000-0005-0000-0000-00007B000000}"/>
    <cellStyle name="d2" xfId="125" xr:uid="{00000000-0005-0000-0000-00007C000000}"/>
    <cellStyle name="d2," xfId="126" xr:uid="{00000000-0005-0000-0000-00007D000000}"/>
    <cellStyle name="d3" xfId="127" xr:uid="{00000000-0005-0000-0000-00007E000000}"/>
    <cellStyle name="Dash" xfId="128" xr:uid="{00000000-0005-0000-0000-00007F000000}"/>
    <cellStyle name="Date" xfId="129" xr:uid="{00000000-0005-0000-0000-000080000000}"/>
    <cellStyle name="Date [Abbreviated]" xfId="130" xr:uid="{00000000-0005-0000-0000-000081000000}"/>
    <cellStyle name="Date [Long Europe]" xfId="131" xr:uid="{00000000-0005-0000-0000-000082000000}"/>
    <cellStyle name="Date [Long U.S.]" xfId="132" xr:uid="{00000000-0005-0000-0000-000083000000}"/>
    <cellStyle name="Date [Short Europe]" xfId="133" xr:uid="{00000000-0005-0000-0000-000084000000}"/>
    <cellStyle name="Date [Short U.S.]" xfId="134" xr:uid="{00000000-0005-0000-0000-000085000000}"/>
    <cellStyle name="Date_ITCM 2010 Template" xfId="135" xr:uid="{00000000-0005-0000-0000-000086000000}"/>
    <cellStyle name="Define$0" xfId="136" xr:uid="{00000000-0005-0000-0000-000087000000}"/>
    <cellStyle name="Define$1" xfId="137" xr:uid="{00000000-0005-0000-0000-000088000000}"/>
    <cellStyle name="Define$2" xfId="138" xr:uid="{00000000-0005-0000-0000-000089000000}"/>
    <cellStyle name="Define0" xfId="139" xr:uid="{00000000-0005-0000-0000-00008A000000}"/>
    <cellStyle name="Define1" xfId="140" xr:uid="{00000000-0005-0000-0000-00008B000000}"/>
    <cellStyle name="Define1x" xfId="141" xr:uid="{00000000-0005-0000-0000-00008C000000}"/>
    <cellStyle name="Define2" xfId="142" xr:uid="{00000000-0005-0000-0000-00008D000000}"/>
    <cellStyle name="Define2x" xfId="143" xr:uid="{00000000-0005-0000-0000-00008E000000}"/>
    <cellStyle name="Dollar" xfId="144" xr:uid="{00000000-0005-0000-0000-00008F000000}"/>
    <cellStyle name="e" xfId="145" xr:uid="{00000000-0005-0000-0000-000090000000}"/>
    <cellStyle name="e1" xfId="146" xr:uid="{00000000-0005-0000-0000-000091000000}"/>
    <cellStyle name="e2" xfId="147" xr:uid="{00000000-0005-0000-0000-000092000000}"/>
    <cellStyle name="Euro" xfId="148" xr:uid="{00000000-0005-0000-0000-000093000000}"/>
    <cellStyle name="Explanatory Text" xfId="149" builtinId="53" customBuiltin="1"/>
    <cellStyle name="Fixed" xfId="150" xr:uid="{00000000-0005-0000-0000-000095000000}"/>
    <cellStyle name="FOOTER - Style1" xfId="151" xr:uid="{00000000-0005-0000-0000-000096000000}"/>
    <cellStyle name="g" xfId="152" xr:uid="{00000000-0005-0000-0000-000097000000}"/>
    <cellStyle name="general" xfId="153" xr:uid="{00000000-0005-0000-0000-000098000000}"/>
    <cellStyle name="General [C]" xfId="154" xr:uid="{00000000-0005-0000-0000-000099000000}"/>
    <cellStyle name="General [R]" xfId="155" xr:uid="{00000000-0005-0000-0000-00009A000000}"/>
    <cellStyle name="Good" xfId="156" builtinId="26" customBuiltin="1"/>
    <cellStyle name="Green" xfId="157" xr:uid="{00000000-0005-0000-0000-00009C000000}"/>
    <cellStyle name="grey" xfId="158" xr:uid="{00000000-0005-0000-0000-00009D000000}"/>
    <cellStyle name="Header1" xfId="159" xr:uid="{00000000-0005-0000-0000-00009E000000}"/>
    <cellStyle name="Header2" xfId="160" xr:uid="{00000000-0005-0000-0000-00009F000000}"/>
    <cellStyle name="Heading" xfId="161" xr:uid="{00000000-0005-0000-0000-0000A0000000}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 xr:uid="{00000000-0005-0000-0000-0000A5000000}"/>
    <cellStyle name="Heading With Underline" xfId="167" xr:uid="{00000000-0005-0000-0000-0000A6000000}"/>
    <cellStyle name="Heading1" xfId="168" xr:uid="{00000000-0005-0000-0000-0000A7000000}"/>
    <cellStyle name="Heading2" xfId="169" xr:uid="{00000000-0005-0000-0000-0000A8000000}"/>
    <cellStyle name="Headline" xfId="170" xr:uid="{00000000-0005-0000-0000-0000A9000000}"/>
    <cellStyle name="Highlight" xfId="171" xr:uid="{00000000-0005-0000-0000-0000AA000000}"/>
    <cellStyle name="in" xfId="172" xr:uid="{00000000-0005-0000-0000-0000AB000000}"/>
    <cellStyle name="Indented [0]" xfId="173" xr:uid="{00000000-0005-0000-0000-0000AC000000}"/>
    <cellStyle name="Indented [2]" xfId="174" xr:uid="{00000000-0005-0000-0000-0000AD000000}"/>
    <cellStyle name="Indented [4]" xfId="175" xr:uid="{00000000-0005-0000-0000-0000AE000000}"/>
    <cellStyle name="Indented [6]" xfId="176" xr:uid="{00000000-0005-0000-0000-0000AF000000}"/>
    <cellStyle name="Input" xfId="177" builtinId="20" customBuiltin="1"/>
    <cellStyle name="Input [yellow]" xfId="178" xr:uid="{00000000-0005-0000-0000-0000B1000000}"/>
    <cellStyle name="Input$0" xfId="179" xr:uid="{00000000-0005-0000-0000-0000B2000000}"/>
    <cellStyle name="Input$1" xfId="180" xr:uid="{00000000-0005-0000-0000-0000B3000000}"/>
    <cellStyle name="Input$2" xfId="181" xr:uid="{00000000-0005-0000-0000-0000B4000000}"/>
    <cellStyle name="Input0" xfId="182" xr:uid="{00000000-0005-0000-0000-0000B5000000}"/>
    <cellStyle name="Input1" xfId="183" xr:uid="{00000000-0005-0000-0000-0000B6000000}"/>
    <cellStyle name="Input1x" xfId="184" xr:uid="{00000000-0005-0000-0000-0000B7000000}"/>
    <cellStyle name="Input2" xfId="185" xr:uid="{00000000-0005-0000-0000-0000B8000000}"/>
    <cellStyle name="Input2x" xfId="186" xr:uid="{00000000-0005-0000-0000-0000B9000000}"/>
    <cellStyle name="lborder" xfId="187" xr:uid="{00000000-0005-0000-0000-0000BA000000}"/>
    <cellStyle name="LeftSubtitle" xfId="188" xr:uid="{00000000-0005-0000-0000-0000BB000000}"/>
    <cellStyle name="Linked Cell" xfId="189" builtinId="24" customBuiltin="1"/>
    <cellStyle name="m" xfId="190" xr:uid="{00000000-0005-0000-0000-0000BD000000}"/>
    <cellStyle name="m1" xfId="191" xr:uid="{00000000-0005-0000-0000-0000BE000000}"/>
    <cellStyle name="m2" xfId="192" xr:uid="{00000000-0005-0000-0000-0000BF000000}"/>
    <cellStyle name="m3" xfId="193" xr:uid="{00000000-0005-0000-0000-0000C0000000}"/>
    <cellStyle name="Multiple" xfId="194" xr:uid="{00000000-0005-0000-0000-0000C1000000}"/>
    <cellStyle name="Negative" xfId="195" xr:uid="{00000000-0005-0000-0000-0000C2000000}"/>
    <cellStyle name="Neutral" xfId="196" builtinId="28" customBuiltin="1"/>
    <cellStyle name="no dec" xfId="197" xr:uid="{00000000-0005-0000-0000-0000C4000000}"/>
    <cellStyle name="Normal" xfId="0" builtinId="0"/>
    <cellStyle name="Normal - Style1" xfId="198" xr:uid="{00000000-0005-0000-0000-0000C6000000}"/>
    <cellStyle name="Normal 10 4" xfId="359" xr:uid="{FE484A7E-080D-4AE1-8E0E-3AE467A7B365}"/>
    <cellStyle name="Normal 2" xfId="199" xr:uid="{00000000-0005-0000-0000-0000C7000000}"/>
    <cellStyle name="Normal 3" xfId="200" xr:uid="{00000000-0005-0000-0000-0000C8000000}"/>
    <cellStyle name="Normal 3 2" xfId="201" xr:uid="{00000000-0005-0000-0000-0000C9000000}"/>
    <cellStyle name="Normal 3_ITC-Great Plains Heintz 6-24-08a" xfId="202" xr:uid="{00000000-0005-0000-0000-0000CA000000}"/>
    <cellStyle name="Normal 4" xfId="203" xr:uid="{00000000-0005-0000-0000-0000CB000000}"/>
    <cellStyle name="Normal 4 2" xfId="204" xr:uid="{00000000-0005-0000-0000-0000CC000000}"/>
    <cellStyle name="Normal 4_ITC-Great Plains Heintz 6-24-08a" xfId="205" xr:uid="{00000000-0005-0000-0000-0000CD000000}"/>
    <cellStyle name="Normal_Attachment GG (2)" xfId="206" xr:uid="{00000000-0005-0000-0000-0000CE000000}"/>
    <cellStyle name="Normal_Schedule O Info for Mike" xfId="207" xr:uid="{00000000-0005-0000-0000-0000CF000000}"/>
    <cellStyle name="Normal_Sheet1" xfId="208" xr:uid="{00000000-0005-0000-0000-0000D0000000}"/>
    <cellStyle name="Normal_Sheet3" xfId="209" xr:uid="{00000000-0005-0000-0000-0000D1000000}"/>
    <cellStyle name="Note" xfId="210" builtinId="10" customBuiltin="1"/>
    <cellStyle name="Output" xfId="211" builtinId="21" customBuiltin="1"/>
    <cellStyle name="Output1_Back" xfId="212" xr:uid="{00000000-0005-0000-0000-0000D4000000}"/>
    <cellStyle name="p" xfId="213" xr:uid="{00000000-0005-0000-0000-0000D5000000}"/>
    <cellStyle name="p_2010 Attachment O  GG_082709" xfId="214" xr:uid="{00000000-0005-0000-0000-0000D6000000}"/>
    <cellStyle name="p_2010 Attachment O Template Supporting Work Papers_ITC Midwest" xfId="215" xr:uid="{00000000-0005-0000-0000-0000D7000000}"/>
    <cellStyle name="p_2010 Attachment O Template Supporting Work Papers_ITCTransmission" xfId="216" xr:uid="{00000000-0005-0000-0000-0000D8000000}"/>
    <cellStyle name="p_2010 Attachment O Template Supporting Work Papers_METC" xfId="217" xr:uid="{00000000-0005-0000-0000-0000D9000000}"/>
    <cellStyle name="p_2Mod11" xfId="218" xr:uid="{00000000-0005-0000-0000-0000DA000000}"/>
    <cellStyle name="p_aavidmod11.xls Chart 1" xfId="219" xr:uid="{00000000-0005-0000-0000-0000DB000000}"/>
    <cellStyle name="p_aavidmod11.xls Chart 2" xfId="220" xr:uid="{00000000-0005-0000-0000-0000DC000000}"/>
    <cellStyle name="p_Attachment O &amp; GG" xfId="221" xr:uid="{00000000-0005-0000-0000-0000DD000000}"/>
    <cellStyle name="p_charts for capm" xfId="222" xr:uid="{00000000-0005-0000-0000-0000DE000000}"/>
    <cellStyle name="p_DCF" xfId="223" xr:uid="{00000000-0005-0000-0000-0000DF000000}"/>
    <cellStyle name="p_DCF_2Mod11" xfId="224" xr:uid="{00000000-0005-0000-0000-0000E0000000}"/>
    <cellStyle name="p_DCF_aavidmod11.xls Chart 1" xfId="225" xr:uid="{00000000-0005-0000-0000-0000E1000000}"/>
    <cellStyle name="p_DCF_aavidmod11.xls Chart 2" xfId="226" xr:uid="{00000000-0005-0000-0000-0000E2000000}"/>
    <cellStyle name="p_DCF_charts for capm" xfId="227" xr:uid="{00000000-0005-0000-0000-0000E3000000}"/>
    <cellStyle name="p_DCF_DCF5" xfId="228" xr:uid="{00000000-0005-0000-0000-0000E4000000}"/>
    <cellStyle name="p_DCF_Template2" xfId="229" xr:uid="{00000000-0005-0000-0000-0000E5000000}"/>
    <cellStyle name="p_DCF_Template2_1" xfId="230" xr:uid="{00000000-0005-0000-0000-0000E6000000}"/>
    <cellStyle name="p_DCF_VERA" xfId="231" xr:uid="{00000000-0005-0000-0000-0000E7000000}"/>
    <cellStyle name="p_DCF_VERA_1" xfId="232" xr:uid="{00000000-0005-0000-0000-0000E8000000}"/>
    <cellStyle name="p_DCF_VERA_1_Template2" xfId="233" xr:uid="{00000000-0005-0000-0000-0000E9000000}"/>
    <cellStyle name="p_DCF_VERA_aavidmod11.xls Chart 2" xfId="234" xr:uid="{00000000-0005-0000-0000-0000EA000000}"/>
    <cellStyle name="p_DCF_VERA_Model02" xfId="235" xr:uid="{00000000-0005-0000-0000-0000EB000000}"/>
    <cellStyle name="p_DCF_VERA_Template2" xfId="236" xr:uid="{00000000-0005-0000-0000-0000EC000000}"/>
    <cellStyle name="p_DCF_VERA_VERA" xfId="237" xr:uid="{00000000-0005-0000-0000-0000ED000000}"/>
    <cellStyle name="p_DCF_VERA_VERA_1" xfId="238" xr:uid="{00000000-0005-0000-0000-0000EE000000}"/>
    <cellStyle name="p_DCF_VERA_VERA_2" xfId="239" xr:uid="{00000000-0005-0000-0000-0000EF000000}"/>
    <cellStyle name="p_DCF_VERA_VERA_Template2" xfId="240" xr:uid="{00000000-0005-0000-0000-0000F0000000}"/>
    <cellStyle name="p_DCF5" xfId="241" xr:uid="{00000000-0005-0000-0000-0000F1000000}"/>
    <cellStyle name="p_ITC Great Plains Formula 1-12-09a" xfId="242" xr:uid="{00000000-0005-0000-0000-0000F2000000}"/>
    <cellStyle name="p_ITCM 2010 Template" xfId="243" xr:uid="{00000000-0005-0000-0000-0000F3000000}"/>
    <cellStyle name="p_ITCMW 2009 Rate" xfId="244" xr:uid="{00000000-0005-0000-0000-0000F4000000}"/>
    <cellStyle name="p_ITCMW 2010 Rate_083109" xfId="245" xr:uid="{00000000-0005-0000-0000-0000F5000000}"/>
    <cellStyle name="p_ITCOP 2010 Rate_083109" xfId="246" xr:uid="{00000000-0005-0000-0000-0000F6000000}"/>
    <cellStyle name="p_ITCT 2009 Rate" xfId="247" xr:uid="{00000000-0005-0000-0000-0000F7000000}"/>
    <cellStyle name="p_ITCT New 2010 Attachment O &amp; GG_111209NL" xfId="248" xr:uid="{00000000-0005-0000-0000-0000F8000000}"/>
    <cellStyle name="p_METC 2010 Rate_083109" xfId="249" xr:uid="{00000000-0005-0000-0000-0000F9000000}"/>
    <cellStyle name="p_Template2" xfId="250" xr:uid="{00000000-0005-0000-0000-0000FA000000}"/>
    <cellStyle name="p_Template2_1" xfId="251" xr:uid="{00000000-0005-0000-0000-0000FB000000}"/>
    <cellStyle name="p_VERA" xfId="252" xr:uid="{00000000-0005-0000-0000-0000FC000000}"/>
    <cellStyle name="p_VERA_1" xfId="253" xr:uid="{00000000-0005-0000-0000-0000FD000000}"/>
    <cellStyle name="p_VERA_1_Template2" xfId="254" xr:uid="{00000000-0005-0000-0000-0000FE000000}"/>
    <cellStyle name="p_VERA_aavidmod11.xls Chart 2" xfId="255" xr:uid="{00000000-0005-0000-0000-0000FF000000}"/>
    <cellStyle name="p_VERA_Model02" xfId="256" xr:uid="{00000000-0005-0000-0000-000000010000}"/>
    <cellStyle name="p_VERA_Template2" xfId="257" xr:uid="{00000000-0005-0000-0000-000001010000}"/>
    <cellStyle name="p_VERA_VERA" xfId="258" xr:uid="{00000000-0005-0000-0000-000002010000}"/>
    <cellStyle name="p_VERA_VERA_1" xfId="259" xr:uid="{00000000-0005-0000-0000-000003010000}"/>
    <cellStyle name="p_VERA_VERA_2" xfId="260" xr:uid="{00000000-0005-0000-0000-000004010000}"/>
    <cellStyle name="p_VERA_VERA_Template2" xfId="261" xr:uid="{00000000-0005-0000-0000-000005010000}"/>
    <cellStyle name="p1" xfId="262" xr:uid="{00000000-0005-0000-0000-000006010000}"/>
    <cellStyle name="p2" xfId="263" xr:uid="{00000000-0005-0000-0000-000007010000}"/>
    <cellStyle name="p3" xfId="264" xr:uid="{00000000-0005-0000-0000-000008010000}"/>
    <cellStyle name="Percent %" xfId="265" xr:uid="{00000000-0005-0000-0000-000009010000}"/>
    <cellStyle name="Percent % Long Underline" xfId="266" xr:uid="{00000000-0005-0000-0000-00000A010000}"/>
    <cellStyle name="Percent (0)" xfId="267" xr:uid="{00000000-0005-0000-0000-00000B010000}"/>
    <cellStyle name="Percent [0]" xfId="268" xr:uid="{00000000-0005-0000-0000-00000C010000}"/>
    <cellStyle name="Percent [1]" xfId="269" xr:uid="{00000000-0005-0000-0000-00000D010000}"/>
    <cellStyle name="Percent [2]" xfId="270" xr:uid="{00000000-0005-0000-0000-00000E010000}"/>
    <cellStyle name="Percent [3]" xfId="271" xr:uid="{00000000-0005-0000-0000-00000F010000}"/>
    <cellStyle name="Percent 0.0%" xfId="272" xr:uid="{00000000-0005-0000-0000-000010010000}"/>
    <cellStyle name="Percent 0.0% Long Underline" xfId="273" xr:uid="{00000000-0005-0000-0000-000011010000}"/>
    <cellStyle name="Percent 0.00%" xfId="274" xr:uid="{00000000-0005-0000-0000-000012010000}"/>
    <cellStyle name="Percent 0.00% Long Underline" xfId="275" xr:uid="{00000000-0005-0000-0000-000013010000}"/>
    <cellStyle name="Percent 0.000%" xfId="276" xr:uid="{00000000-0005-0000-0000-000014010000}"/>
    <cellStyle name="Percent 0.000% Long Underline" xfId="277" xr:uid="{00000000-0005-0000-0000-000015010000}"/>
    <cellStyle name="Percent 0.0000%" xfId="278" xr:uid="{00000000-0005-0000-0000-000016010000}"/>
    <cellStyle name="Percent 0.0000% Long Underline" xfId="279" xr:uid="{00000000-0005-0000-0000-000017010000}"/>
    <cellStyle name="Percent 2" xfId="280" xr:uid="{00000000-0005-0000-0000-000018010000}"/>
    <cellStyle name="Percent 2 2" xfId="281" xr:uid="{00000000-0005-0000-0000-000019010000}"/>
    <cellStyle name="Percent 3" xfId="282" xr:uid="{00000000-0005-0000-0000-00001A010000}"/>
    <cellStyle name="Percent 3 2" xfId="283" xr:uid="{00000000-0005-0000-0000-00001B010000}"/>
    <cellStyle name="Percent Input" xfId="284" xr:uid="{00000000-0005-0000-0000-00001C010000}"/>
    <cellStyle name="Percent0" xfId="285" xr:uid="{00000000-0005-0000-0000-00001D010000}"/>
    <cellStyle name="Percent1" xfId="286" xr:uid="{00000000-0005-0000-0000-00001E010000}"/>
    <cellStyle name="Percent2" xfId="287" xr:uid="{00000000-0005-0000-0000-00001F010000}"/>
    <cellStyle name="PSChar" xfId="288" xr:uid="{00000000-0005-0000-0000-000020010000}"/>
    <cellStyle name="PSDate" xfId="289" xr:uid="{00000000-0005-0000-0000-000021010000}"/>
    <cellStyle name="PSDec" xfId="290" xr:uid="{00000000-0005-0000-0000-000022010000}"/>
    <cellStyle name="PSdesc" xfId="291" xr:uid="{00000000-0005-0000-0000-000023010000}"/>
    <cellStyle name="PSHeading" xfId="292" xr:uid="{00000000-0005-0000-0000-000024010000}"/>
    <cellStyle name="PSInt" xfId="293" xr:uid="{00000000-0005-0000-0000-000025010000}"/>
    <cellStyle name="PSSpacer" xfId="294" xr:uid="{00000000-0005-0000-0000-000026010000}"/>
    <cellStyle name="PStest" xfId="295" xr:uid="{00000000-0005-0000-0000-000027010000}"/>
    <cellStyle name="R00A" xfId="296" xr:uid="{00000000-0005-0000-0000-000028010000}"/>
    <cellStyle name="R00B" xfId="297" xr:uid="{00000000-0005-0000-0000-000029010000}"/>
    <cellStyle name="R00L" xfId="298" xr:uid="{00000000-0005-0000-0000-00002A010000}"/>
    <cellStyle name="R01A" xfId="299" xr:uid="{00000000-0005-0000-0000-00002B010000}"/>
    <cellStyle name="R01B" xfId="300" xr:uid="{00000000-0005-0000-0000-00002C010000}"/>
    <cellStyle name="R01H" xfId="301" xr:uid="{00000000-0005-0000-0000-00002D010000}"/>
    <cellStyle name="R01L" xfId="302" xr:uid="{00000000-0005-0000-0000-00002E010000}"/>
    <cellStyle name="R02A" xfId="303" xr:uid="{00000000-0005-0000-0000-00002F010000}"/>
    <cellStyle name="R02B" xfId="304" xr:uid="{00000000-0005-0000-0000-000030010000}"/>
    <cellStyle name="R02H" xfId="305" xr:uid="{00000000-0005-0000-0000-000031010000}"/>
    <cellStyle name="R02L" xfId="306" xr:uid="{00000000-0005-0000-0000-000032010000}"/>
    <cellStyle name="R03A" xfId="307" xr:uid="{00000000-0005-0000-0000-000033010000}"/>
    <cellStyle name="R03B" xfId="308" xr:uid="{00000000-0005-0000-0000-000034010000}"/>
    <cellStyle name="R03H" xfId="309" xr:uid="{00000000-0005-0000-0000-000035010000}"/>
    <cellStyle name="R03L" xfId="310" xr:uid="{00000000-0005-0000-0000-000036010000}"/>
    <cellStyle name="R04A" xfId="311" xr:uid="{00000000-0005-0000-0000-000037010000}"/>
    <cellStyle name="R04B" xfId="312" xr:uid="{00000000-0005-0000-0000-000038010000}"/>
    <cellStyle name="R04H" xfId="313" xr:uid="{00000000-0005-0000-0000-000039010000}"/>
    <cellStyle name="R04L" xfId="314" xr:uid="{00000000-0005-0000-0000-00003A010000}"/>
    <cellStyle name="R05A" xfId="315" xr:uid="{00000000-0005-0000-0000-00003B010000}"/>
    <cellStyle name="R05B" xfId="316" xr:uid="{00000000-0005-0000-0000-00003C010000}"/>
    <cellStyle name="R05H" xfId="317" xr:uid="{00000000-0005-0000-0000-00003D010000}"/>
    <cellStyle name="R05L" xfId="318" xr:uid="{00000000-0005-0000-0000-00003E010000}"/>
    <cellStyle name="R06A" xfId="319" xr:uid="{00000000-0005-0000-0000-00003F010000}"/>
    <cellStyle name="R06B" xfId="320" xr:uid="{00000000-0005-0000-0000-000040010000}"/>
    <cellStyle name="R06H" xfId="321" xr:uid="{00000000-0005-0000-0000-000041010000}"/>
    <cellStyle name="R06L" xfId="322" xr:uid="{00000000-0005-0000-0000-000042010000}"/>
    <cellStyle name="R07A" xfId="323" xr:uid="{00000000-0005-0000-0000-000043010000}"/>
    <cellStyle name="R07B" xfId="324" xr:uid="{00000000-0005-0000-0000-000044010000}"/>
    <cellStyle name="R07H" xfId="325" xr:uid="{00000000-0005-0000-0000-000045010000}"/>
    <cellStyle name="R07L" xfId="326" xr:uid="{00000000-0005-0000-0000-000046010000}"/>
    <cellStyle name="rborder" xfId="327" xr:uid="{00000000-0005-0000-0000-000047010000}"/>
    <cellStyle name="red" xfId="328" xr:uid="{00000000-0005-0000-0000-000048010000}"/>
    <cellStyle name="s_HardInc " xfId="329" xr:uid="{00000000-0005-0000-0000-000049010000}"/>
    <cellStyle name="s_HardInc _ITC Great Plains Formula 1-12-09a" xfId="330" xr:uid="{00000000-0005-0000-0000-00004A010000}"/>
    <cellStyle name="scenario" xfId="331" xr:uid="{00000000-0005-0000-0000-00004B010000}"/>
    <cellStyle name="Sheetmult" xfId="332" xr:uid="{00000000-0005-0000-0000-00004C010000}"/>
    <cellStyle name="Shtmultx" xfId="333" xr:uid="{00000000-0005-0000-0000-00004D010000}"/>
    <cellStyle name="Style 1" xfId="334" xr:uid="{00000000-0005-0000-0000-00004E010000}"/>
    <cellStyle name="STYLE1" xfId="335" xr:uid="{00000000-0005-0000-0000-00004F010000}"/>
    <cellStyle name="STYLE2" xfId="336" xr:uid="{00000000-0005-0000-0000-000050010000}"/>
    <cellStyle name="TableHeading" xfId="337" xr:uid="{00000000-0005-0000-0000-000051010000}"/>
    <cellStyle name="tb" xfId="338" xr:uid="{00000000-0005-0000-0000-000052010000}"/>
    <cellStyle name="Tickmark" xfId="339" xr:uid="{00000000-0005-0000-0000-000053010000}"/>
    <cellStyle name="Title" xfId="340" builtinId="15" customBuiltin="1"/>
    <cellStyle name="Title1" xfId="341" xr:uid="{00000000-0005-0000-0000-000055010000}"/>
    <cellStyle name="top" xfId="342" xr:uid="{00000000-0005-0000-0000-000056010000}"/>
    <cellStyle name="Total" xfId="343" builtinId="25" customBuiltin="1"/>
    <cellStyle name="w" xfId="344" xr:uid="{00000000-0005-0000-0000-000058010000}"/>
    <cellStyle name="Warning Text" xfId="345" builtinId="11" customBuiltin="1"/>
    <cellStyle name="XComma" xfId="346" xr:uid="{00000000-0005-0000-0000-00005A010000}"/>
    <cellStyle name="XComma 0.0" xfId="347" xr:uid="{00000000-0005-0000-0000-00005B010000}"/>
    <cellStyle name="XComma 0.00" xfId="348" xr:uid="{00000000-0005-0000-0000-00005C010000}"/>
    <cellStyle name="XComma 0.000" xfId="349" xr:uid="{00000000-0005-0000-0000-00005D010000}"/>
    <cellStyle name="XCurrency" xfId="350" xr:uid="{00000000-0005-0000-0000-00005E010000}"/>
    <cellStyle name="XCurrency 0.0" xfId="351" xr:uid="{00000000-0005-0000-0000-00005F010000}"/>
    <cellStyle name="XCurrency 0.00" xfId="352" xr:uid="{00000000-0005-0000-0000-000060010000}"/>
    <cellStyle name="XCurrency 0.000" xfId="353" xr:uid="{00000000-0005-0000-0000-000061010000}"/>
    <cellStyle name="yra" xfId="354" xr:uid="{00000000-0005-0000-0000-000062010000}"/>
    <cellStyle name="yrActual" xfId="355" xr:uid="{00000000-0005-0000-0000-000063010000}"/>
    <cellStyle name="yre" xfId="356" xr:uid="{00000000-0005-0000-0000-000064010000}"/>
    <cellStyle name="yrExpect" xfId="357" xr:uid="{00000000-0005-0000-0000-000065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workbookViewId="0">
      <selection activeCell="E60" sqref="E60"/>
    </sheetView>
  </sheetViews>
  <sheetFormatPr defaultRowHeight="12.75"/>
  <cols>
    <col min="1" max="1" width="21.28515625" customWidth="1"/>
    <col min="2" max="2" width="32.85546875" customWidth="1"/>
    <col min="3" max="3" width="12.85546875" customWidth="1"/>
    <col min="4" max="4" width="14.85546875" bestFit="1" customWidth="1"/>
    <col min="5" max="5" width="13.85546875" bestFit="1" customWidth="1"/>
    <col min="6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37</v>
      </c>
    </row>
    <row r="2" spans="1:13">
      <c r="A2" s="2"/>
    </row>
    <row r="3" spans="1:13">
      <c r="A3" s="1" t="s">
        <v>24</v>
      </c>
      <c r="B3" s="39">
        <v>2019</v>
      </c>
      <c r="C3" s="3"/>
      <c r="D3" s="3"/>
      <c r="E3" s="3"/>
    </row>
    <row r="4" spans="1:13">
      <c r="A4" s="2"/>
      <c r="B4" s="3" t="s">
        <v>44</v>
      </c>
      <c r="C4" s="3"/>
      <c r="D4" s="3"/>
      <c r="E4" s="3"/>
    </row>
    <row r="5" spans="1:13">
      <c r="A5" s="1" t="s">
        <v>25</v>
      </c>
      <c r="B5" s="5"/>
      <c r="C5" s="3"/>
      <c r="D5" s="3"/>
      <c r="E5" s="3"/>
    </row>
    <row r="6" spans="1:13">
      <c r="A6" s="2"/>
      <c r="B6" s="3"/>
      <c r="C6" s="3"/>
      <c r="D6" s="3"/>
      <c r="E6" s="3"/>
      <c r="M6" s="7" t="s">
        <v>31</v>
      </c>
    </row>
    <row r="7" spans="1:13">
      <c r="A7" s="4"/>
      <c r="B7" s="31" t="s">
        <v>28</v>
      </c>
      <c r="C7" s="63">
        <v>1203</v>
      </c>
      <c r="D7" s="63">
        <v>2220</v>
      </c>
      <c r="E7" s="63">
        <v>2221</v>
      </c>
      <c r="F7" s="32" t="s">
        <v>17</v>
      </c>
      <c r="G7" s="32" t="s">
        <v>18</v>
      </c>
      <c r="H7" s="32" t="s">
        <v>19</v>
      </c>
      <c r="I7" s="32" t="s">
        <v>20</v>
      </c>
      <c r="J7" s="32" t="s">
        <v>21</v>
      </c>
      <c r="K7" s="32" t="s">
        <v>22</v>
      </c>
      <c r="L7" s="32" t="s">
        <v>23</v>
      </c>
      <c r="M7" s="27" t="s">
        <v>15</v>
      </c>
    </row>
    <row r="8" spans="1:13">
      <c r="A8" s="4"/>
      <c r="B8" s="31" t="s">
        <v>12</v>
      </c>
      <c r="C8" s="32" t="s">
        <v>43</v>
      </c>
      <c r="D8" s="32" t="s">
        <v>43</v>
      </c>
      <c r="E8" s="32" t="s">
        <v>43</v>
      </c>
      <c r="F8" s="32" t="s">
        <v>27</v>
      </c>
      <c r="G8" s="32" t="s">
        <v>27</v>
      </c>
      <c r="H8" s="32" t="s">
        <v>27</v>
      </c>
      <c r="I8" s="32" t="s">
        <v>27</v>
      </c>
      <c r="J8" s="32" t="s">
        <v>27</v>
      </c>
      <c r="K8" s="32" t="s">
        <v>27</v>
      </c>
      <c r="L8" s="32" t="s">
        <v>27</v>
      </c>
    </row>
    <row r="9" spans="1:13" ht="15" customHeight="1">
      <c r="A9" s="4"/>
      <c r="B9" s="31" t="s">
        <v>32</v>
      </c>
      <c r="C9" s="32" t="s">
        <v>31</v>
      </c>
      <c r="D9" s="32" t="s">
        <v>31</v>
      </c>
      <c r="E9" s="32" t="s">
        <v>31</v>
      </c>
      <c r="F9" s="32" t="s">
        <v>31</v>
      </c>
      <c r="G9" s="32" t="s">
        <v>31</v>
      </c>
      <c r="H9" s="32" t="s">
        <v>31</v>
      </c>
      <c r="I9" s="32" t="s">
        <v>31</v>
      </c>
      <c r="J9" s="32" t="s">
        <v>31</v>
      </c>
      <c r="K9" s="32" t="s">
        <v>15</v>
      </c>
      <c r="L9" s="32" t="s">
        <v>15</v>
      </c>
    </row>
    <row r="10" spans="1:13">
      <c r="A10" s="21" t="s">
        <v>14</v>
      </c>
      <c r="B10" s="12" t="str">
        <f xml:space="preserve"> "December " &amp; B3-1</f>
        <v>December 2018</v>
      </c>
      <c r="C10" s="47">
        <v>26281766.759999901</v>
      </c>
      <c r="D10" s="48">
        <v>108835137</v>
      </c>
      <c r="E10" s="47">
        <v>72751242.4799999</v>
      </c>
      <c r="F10" s="48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2" t="s">
        <v>11</v>
      </c>
      <c r="B11" s="13" t="str">
        <f xml:space="preserve"> "January " &amp; B3</f>
        <v>January 2019</v>
      </c>
      <c r="C11" s="53">
        <v>26281766.759999901</v>
      </c>
      <c r="D11" s="54">
        <v>109346213</v>
      </c>
      <c r="E11" s="53">
        <v>72751242.4799999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2"/>
      <c r="B12" s="14" t="s">
        <v>1</v>
      </c>
      <c r="C12" s="53">
        <v>26281766.759999901</v>
      </c>
      <c r="D12" s="54">
        <v>105939651</v>
      </c>
      <c r="E12" s="53">
        <v>72751242.4799999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2"/>
      <c r="B13" s="14" t="s">
        <v>2</v>
      </c>
      <c r="C13" s="53">
        <v>26281766.759999901</v>
      </c>
      <c r="D13" s="54">
        <v>109524667</v>
      </c>
      <c r="E13" s="53">
        <v>72751242.4799999</v>
      </c>
      <c r="F13" s="54">
        <v>0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2"/>
      <c r="B14" s="14" t="s">
        <v>3</v>
      </c>
      <c r="C14" s="53">
        <v>26281766.759999901</v>
      </c>
      <c r="D14" s="54">
        <v>109762535</v>
      </c>
      <c r="E14" s="53">
        <v>72751242.4799999</v>
      </c>
      <c r="F14" s="54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2"/>
      <c r="B15" s="14" t="s">
        <v>4</v>
      </c>
      <c r="C15" s="53">
        <v>26281766.759999901</v>
      </c>
      <c r="D15" s="54">
        <v>109923536</v>
      </c>
      <c r="E15" s="53">
        <v>72751242.4799999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2"/>
      <c r="B16" s="14" t="s">
        <v>5</v>
      </c>
      <c r="C16" s="53">
        <v>26281766.759999901</v>
      </c>
      <c r="D16" s="54">
        <v>110196537</v>
      </c>
      <c r="E16" s="53">
        <v>72751242.4799999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2"/>
      <c r="B17" s="14" t="s">
        <v>6</v>
      </c>
      <c r="C17" s="53">
        <v>26281766.759999901</v>
      </c>
      <c r="D17" s="54">
        <v>110236818</v>
      </c>
      <c r="E17" s="53">
        <v>72751242.4799999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2"/>
      <c r="B18" s="14" t="s">
        <v>7</v>
      </c>
      <c r="C18" s="53">
        <v>26281766.759999901</v>
      </c>
      <c r="D18" s="54">
        <v>110868973</v>
      </c>
      <c r="E18" s="53">
        <v>72751242.4799999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2"/>
      <c r="B19" s="14" t="s">
        <v>8</v>
      </c>
      <c r="C19" s="53">
        <v>26281766.759999901</v>
      </c>
      <c r="D19" s="54">
        <v>110880754</v>
      </c>
      <c r="E19" s="53">
        <v>72751242.4799999</v>
      </c>
      <c r="F19" s="54">
        <v>0</v>
      </c>
      <c r="G19" s="53">
        <v>0</v>
      </c>
      <c r="H19" s="54">
        <v>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2"/>
      <c r="B20" s="14" t="s">
        <v>9</v>
      </c>
      <c r="C20" s="53">
        <v>26281766.759999901</v>
      </c>
      <c r="D20" s="54">
        <v>110892535</v>
      </c>
      <c r="E20" s="53">
        <v>72751242.4799999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2"/>
      <c r="B21" s="14" t="s">
        <v>10</v>
      </c>
      <c r="C21" s="53">
        <v>26281766.759999901</v>
      </c>
      <c r="D21" s="54">
        <v>110904316</v>
      </c>
      <c r="E21" s="53">
        <v>72751242.4799999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</row>
    <row r="22" spans="1:12">
      <c r="A22" s="23"/>
      <c r="B22" s="15" t="str">
        <f xml:space="preserve"> "December " &amp; B3</f>
        <v>December 2019</v>
      </c>
      <c r="C22" s="53">
        <v>26281766.759999901</v>
      </c>
      <c r="D22" s="54">
        <v>110916097</v>
      </c>
      <c r="E22" s="53">
        <v>72751242.4799999</v>
      </c>
      <c r="F22" s="54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</row>
    <row r="23" spans="1:12">
      <c r="A23" s="11"/>
      <c r="B23" s="26" t="s">
        <v>26</v>
      </c>
      <c r="C23" s="45">
        <f>AVERAGE(C10:C22)</f>
        <v>26281766.759999897</v>
      </c>
      <c r="D23" s="46">
        <f>AVERAGE(D10:D22)</f>
        <v>109863674.53846154</v>
      </c>
      <c r="E23" s="45">
        <f t="shared" ref="E23:L23" si="0">AVERAGE(E10:E22)</f>
        <v>72751242.4799999</v>
      </c>
      <c r="F23" s="46">
        <f t="shared" si="0"/>
        <v>0</v>
      </c>
      <c r="G23" s="45">
        <f t="shared" si="0"/>
        <v>0</v>
      </c>
      <c r="H23" s="46">
        <f t="shared" si="0"/>
        <v>0</v>
      </c>
      <c r="I23" s="45">
        <f t="shared" si="0"/>
        <v>0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1"/>
      <c r="B24" s="26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1"/>
      <c r="B25" s="26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1" t="s">
        <v>33</v>
      </c>
      <c r="B26" s="12" t="str">
        <f>B10</f>
        <v>December 2018</v>
      </c>
      <c r="C26" s="47">
        <v>1921729.4879070299</v>
      </c>
      <c r="D26" s="48">
        <v>0</v>
      </c>
      <c r="E26" s="47">
        <v>1526682.35605829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2" t="s">
        <v>34</v>
      </c>
      <c r="B27" s="13" t="str">
        <f>B11</f>
        <v>January 2019</v>
      </c>
      <c r="C27" s="53">
        <v>1957307.2345441501</v>
      </c>
      <c r="D27" s="54">
        <v>0</v>
      </c>
      <c r="E27" s="53">
        <v>1626769.5150003999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2" t="s">
        <v>38</v>
      </c>
      <c r="B28" s="18" t="s">
        <v>1</v>
      </c>
      <c r="C28" s="53">
        <v>1992884.98118127</v>
      </c>
      <c r="D28" s="54">
        <v>0</v>
      </c>
      <c r="E28" s="53">
        <v>1726856.6739425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2"/>
      <c r="B29" s="18" t="s">
        <v>2</v>
      </c>
      <c r="C29" s="53">
        <v>2028462.7278183899</v>
      </c>
      <c r="D29" s="54">
        <v>0</v>
      </c>
      <c r="E29" s="53">
        <v>1826943.8328845999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2"/>
      <c r="B30" s="18" t="s">
        <v>3</v>
      </c>
      <c r="C30" s="53">
        <v>2064040.47445551</v>
      </c>
      <c r="D30" s="54">
        <v>163526.93871344201</v>
      </c>
      <c r="E30" s="53">
        <v>1927030.9918267101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2"/>
      <c r="B31" s="18" t="s">
        <v>4</v>
      </c>
      <c r="C31" s="53">
        <v>2099618.2210926302</v>
      </c>
      <c r="D31" s="54">
        <v>327409.02870967297</v>
      </c>
      <c r="E31" s="53">
        <v>2027118.15076881</v>
      </c>
      <c r="F31" s="54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2"/>
      <c r="B32" s="18" t="s">
        <v>5</v>
      </c>
      <c r="C32" s="53">
        <v>2135195.9677297501</v>
      </c>
      <c r="D32" s="54">
        <v>491531.50291765202</v>
      </c>
      <c r="E32" s="53">
        <v>2127205.3097109101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2"/>
      <c r="B33" s="18" t="s">
        <v>6</v>
      </c>
      <c r="C33" s="53">
        <v>2170773.71436687</v>
      </c>
      <c r="D33" s="54">
        <v>656061.58409820695</v>
      </c>
      <c r="E33" s="53">
        <v>2227292.4686530102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2"/>
      <c r="B34" s="18" t="s">
        <v>7</v>
      </c>
      <c r="C34" s="53">
        <v>2206351.4610039899</v>
      </c>
      <c r="D34" s="54">
        <v>820651.80724330503</v>
      </c>
      <c r="E34" s="53">
        <v>2327379.6275951201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2"/>
      <c r="B35" s="18" t="s">
        <v>8</v>
      </c>
      <c r="C35" s="53">
        <v>2241929.2076411098</v>
      </c>
      <c r="D35" s="54">
        <v>986185.875963139</v>
      </c>
      <c r="E35" s="53">
        <v>2427466.7865372198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2"/>
      <c r="B36" s="18" t="s">
        <v>9</v>
      </c>
      <c r="C36" s="53">
        <v>2277506.9542782302</v>
      </c>
      <c r="D36" s="54">
        <v>1151737.5344271199</v>
      </c>
      <c r="E36" s="53">
        <v>2527553.9454793199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2"/>
      <c r="B37" s="18" t="s">
        <v>10</v>
      </c>
      <c r="C37" s="53">
        <v>2313084.7009153599</v>
      </c>
      <c r="D37" s="54">
        <v>1317306.7826352599</v>
      </c>
      <c r="E37" s="53">
        <v>2627641.1044214298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3"/>
      <c r="B38" s="15" t="str">
        <f>+B22</f>
        <v>December 2019</v>
      </c>
      <c r="C38" s="53">
        <v>2348662.4475524798</v>
      </c>
      <c r="D38" s="54">
        <v>1482893.6205875601</v>
      </c>
      <c r="E38" s="53">
        <v>2727728.2633635299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1"/>
      <c r="B39" s="26" t="s">
        <v>26</v>
      </c>
      <c r="C39" s="45">
        <f t="shared" ref="C39:L39" si="1">AVERAGE(C26:C38)</f>
        <v>2135195.9677297515</v>
      </c>
      <c r="D39" s="46">
        <f t="shared" si="1"/>
        <v>569023.43656118133</v>
      </c>
      <c r="E39" s="45">
        <f t="shared" si="1"/>
        <v>2127205.3097109115</v>
      </c>
      <c r="F39" s="46">
        <f t="shared" si="1"/>
        <v>0</v>
      </c>
      <c r="G39" s="45">
        <f t="shared" si="1"/>
        <v>0</v>
      </c>
      <c r="H39" s="46">
        <f t="shared" si="1"/>
        <v>0</v>
      </c>
      <c r="I39" s="45">
        <f t="shared" si="1"/>
        <v>0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30" customFormat="1">
      <c r="A40" s="33"/>
      <c r="B40" s="34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1"/>
      <c r="B41" s="8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13</v>
      </c>
      <c r="B43" s="16" t="str">
        <f>B10</f>
        <v>December 2018</v>
      </c>
      <c r="C43" s="41">
        <f t="shared" ref="C43:D55" si="2">+C10-C26</f>
        <v>24360037.272092871</v>
      </c>
      <c r="D43" s="49">
        <f t="shared" si="2"/>
        <v>108835137</v>
      </c>
      <c r="E43" s="41">
        <f t="shared" ref="E43:L43" si="3">+E10-E26</f>
        <v>71224560.123941615</v>
      </c>
      <c r="F43" s="49">
        <f t="shared" si="3"/>
        <v>0</v>
      </c>
      <c r="G43" s="41">
        <f t="shared" si="3"/>
        <v>0</v>
      </c>
      <c r="H43" s="49">
        <f t="shared" si="3"/>
        <v>0</v>
      </c>
      <c r="I43" s="41">
        <f t="shared" si="3"/>
        <v>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2" t="s">
        <v>39</v>
      </c>
      <c r="B44" s="17" t="str">
        <f>B11</f>
        <v>January 2019</v>
      </c>
      <c r="C44" s="38">
        <f t="shared" si="2"/>
        <v>24324459.525455751</v>
      </c>
      <c r="D44" s="40">
        <f t="shared" si="2"/>
        <v>109346213</v>
      </c>
      <c r="E44" s="38">
        <f t="shared" ref="E44:L44" si="4">+E11-E27</f>
        <v>71124472.964999497</v>
      </c>
      <c r="F44" s="40">
        <f t="shared" si="4"/>
        <v>0</v>
      </c>
      <c r="G44" s="38">
        <f t="shared" si="4"/>
        <v>0</v>
      </c>
      <c r="H44" s="40">
        <f t="shared" si="4"/>
        <v>0</v>
      </c>
      <c r="I44" s="38">
        <f t="shared" si="4"/>
        <v>0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2"/>
      <c r="B45" s="18" t="s">
        <v>1</v>
      </c>
      <c r="C45" s="38">
        <f t="shared" si="2"/>
        <v>24288881.77881863</v>
      </c>
      <c r="D45" s="40">
        <f t="shared" si="2"/>
        <v>105939651</v>
      </c>
      <c r="E45" s="38">
        <f t="shared" ref="E45:L45" si="5">+E12-E28</f>
        <v>71024385.806057394</v>
      </c>
      <c r="F45" s="40">
        <f t="shared" si="5"/>
        <v>0</v>
      </c>
      <c r="G45" s="38">
        <f t="shared" si="5"/>
        <v>0</v>
      </c>
      <c r="H45" s="40">
        <f t="shared" si="5"/>
        <v>0</v>
      </c>
      <c r="I45" s="38">
        <f t="shared" si="5"/>
        <v>0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2"/>
      <c r="B46" s="18" t="s">
        <v>2</v>
      </c>
      <c r="C46" s="38">
        <f t="shared" si="2"/>
        <v>24253304.032181513</v>
      </c>
      <c r="D46" s="40">
        <f t="shared" si="2"/>
        <v>109524667</v>
      </c>
      <c r="E46" s="38">
        <f t="shared" ref="E46:L46" si="6">+E13-E29</f>
        <v>70924298.647115305</v>
      </c>
      <c r="F46" s="40">
        <f t="shared" si="6"/>
        <v>0</v>
      </c>
      <c r="G46" s="38">
        <f t="shared" si="6"/>
        <v>0</v>
      </c>
      <c r="H46" s="40">
        <f>+H13-H29</f>
        <v>0</v>
      </c>
      <c r="I46" s="38">
        <f t="shared" si="6"/>
        <v>0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2"/>
      <c r="B47" s="18" t="s">
        <v>3</v>
      </c>
      <c r="C47" s="38">
        <f t="shared" si="2"/>
        <v>24217726.285544392</v>
      </c>
      <c r="D47" s="40">
        <f t="shared" si="2"/>
        <v>109599008.06128655</v>
      </c>
      <c r="E47" s="38">
        <f t="shared" ref="E47:L47" si="7">+E14-E30</f>
        <v>70824211.488173187</v>
      </c>
      <c r="F47" s="40">
        <f t="shared" si="7"/>
        <v>0</v>
      </c>
      <c r="G47" s="38">
        <f t="shared" si="7"/>
        <v>0</v>
      </c>
      <c r="H47" s="40">
        <f t="shared" si="7"/>
        <v>0</v>
      </c>
      <c r="I47" s="38">
        <f t="shared" si="7"/>
        <v>0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2"/>
      <c r="B48" s="18" t="s">
        <v>4</v>
      </c>
      <c r="C48" s="38">
        <f t="shared" si="2"/>
        <v>24182148.538907271</v>
      </c>
      <c r="D48" s="40">
        <f t="shared" si="2"/>
        <v>109596126.97129032</v>
      </c>
      <c r="E48" s="38">
        <f t="shared" ref="E48:L48" si="8">+E15-E31</f>
        <v>70724124.329231083</v>
      </c>
      <c r="F48" s="40">
        <f t="shared" si="8"/>
        <v>0</v>
      </c>
      <c r="G48" s="38">
        <f t="shared" si="8"/>
        <v>0</v>
      </c>
      <c r="H48" s="40">
        <f t="shared" si="8"/>
        <v>0</v>
      </c>
      <c r="I48" s="38">
        <f t="shared" si="8"/>
        <v>0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2"/>
      <c r="B49" s="18" t="s">
        <v>5</v>
      </c>
      <c r="C49" s="38">
        <f t="shared" si="2"/>
        <v>24146570.79227015</v>
      </c>
      <c r="D49" s="40">
        <f t="shared" si="2"/>
        <v>109705005.49708235</v>
      </c>
      <c r="E49" s="38">
        <f t="shared" ref="E49:L49" si="9">+E16-E32</f>
        <v>70624037.170288995</v>
      </c>
      <c r="F49" s="40">
        <f t="shared" si="9"/>
        <v>0</v>
      </c>
      <c r="G49" s="38">
        <f t="shared" si="9"/>
        <v>0</v>
      </c>
      <c r="H49" s="40">
        <f t="shared" si="9"/>
        <v>0</v>
      </c>
      <c r="I49" s="38">
        <f t="shared" si="9"/>
        <v>0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2"/>
      <c r="B50" s="18" t="s">
        <v>6</v>
      </c>
      <c r="C50" s="38">
        <f t="shared" si="2"/>
        <v>24110993.045633033</v>
      </c>
      <c r="D50" s="40">
        <f t="shared" si="2"/>
        <v>109580756.4159018</v>
      </c>
      <c r="E50" s="38">
        <f t="shared" ref="E50:L50" si="10">+E17-E33</f>
        <v>70523950.011346892</v>
      </c>
      <c r="F50" s="40">
        <f t="shared" si="10"/>
        <v>0</v>
      </c>
      <c r="G50" s="38">
        <f t="shared" si="10"/>
        <v>0</v>
      </c>
      <c r="H50" s="40">
        <f t="shared" si="10"/>
        <v>0</v>
      </c>
      <c r="I50" s="38">
        <f t="shared" si="10"/>
        <v>0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2"/>
      <c r="B51" s="18" t="s">
        <v>7</v>
      </c>
      <c r="C51" s="38">
        <f t="shared" si="2"/>
        <v>24075415.298995912</v>
      </c>
      <c r="D51" s="40">
        <f t="shared" si="2"/>
        <v>110048321.1927567</v>
      </c>
      <c r="E51" s="38">
        <f t="shared" ref="E51:L51" si="11">+E18-E34</f>
        <v>70423862.852404773</v>
      </c>
      <c r="F51" s="40">
        <f t="shared" si="11"/>
        <v>0</v>
      </c>
      <c r="G51" s="38">
        <f t="shared" si="11"/>
        <v>0</v>
      </c>
      <c r="H51" s="40">
        <f t="shared" si="11"/>
        <v>0</v>
      </c>
      <c r="I51" s="38">
        <f t="shared" si="11"/>
        <v>0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2"/>
      <c r="B52" s="18" t="s">
        <v>8</v>
      </c>
      <c r="C52" s="38">
        <f t="shared" si="2"/>
        <v>24039837.552358791</v>
      </c>
      <c r="D52" s="40">
        <f t="shared" si="2"/>
        <v>109894568.12403686</v>
      </c>
      <c r="E52" s="38">
        <f t="shared" ref="E52:L52" si="12">+E19-E35</f>
        <v>70323775.693462685</v>
      </c>
      <c r="F52" s="40">
        <f t="shared" si="12"/>
        <v>0</v>
      </c>
      <c r="G52" s="38">
        <f t="shared" si="12"/>
        <v>0</v>
      </c>
      <c r="H52" s="40">
        <f t="shared" si="12"/>
        <v>0</v>
      </c>
      <c r="I52" s="38">
        <f t="shared" si="12"/>
        <v>0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2"/>
      <c r="B53" s="18" t="s">
        <v>9</v>
      </c>
      <c r="C53" s="38">
        <f t="shared" si="2"/>
        <v>24004259.80572167</v>
      </c>
      <c r="D53" s="40">
        <f t="shared" si="2"/>
        <v>109740797.46557288</v>
      </c>
      <c r="E53" s="38">
        <f>+E20-E36</f>
        <v>70223688.534520581</v>
      </c>
      <c r="F53" s="40">
        <f t="shared" ref="F53:L53" si="13">+F20-F36</f>
        <v>0</v>
      </c>
      <c r="G53" s="38">
        <f t="shared" si="13"/>
        <v>0</v>
      </c>
      <c r="H53" s="40">
        <f t="shared" si="13"/>
        <v>0</v>
      </c>
      <c r="I53" s="38">
        <f t="shared" si="13"/>
        <v>0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2"/>
      <c r="B54" s="18" t="s">
        <v>10</v>
      </c>
      <c r="C54" s="38">
        <f t="shared" si="2"/>
        <v>23968682.059084542</v>
      </c>
      <c r="D54" s="40">
        <f t="shared" si="2"/>
        <v>109587009.21736474</v>
      </c>
      <c r="E54" s="38">
        <f t="shared" ref="E54:L54" si="14">+E21-E37</f>
        <v>70123601.375578463</v>
      </c>
      <c r="F54" s="40">
        <f t="shared" si="14"/>
        <v>0</v>
      </c>
      <c r="G54" s="38">
        <f t="shared" si="14"/>
        <v>0</v>
      </c>
      <c r="H54" s="40">
        <f t="shared" si="14"/>
        <v>0</v>
      </c>
      <c r="I54" s="38">
        <f t="shared" si="14"/>
        <v>0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3"/>
      <c r="B55" s="19" t="str">
        <f>+B38</f>
        <v>December 2019</v>
      </c>
      <c r="C55" s="38">
        <f t="shared" si="2"/>
        <v>23933104.312447421</v>
      </c>
      <c r="D55" s="40">
        <f t="shared" si="2"/>
        <v>109433203.37941244</v>
      </c>
      <c r="E55" s="38">
        <f t="shared" ref="E55:L55" si="15">+E22-E38</f>
        <v>70023514.216636375</v>
      </c>
      <c r="F55" s="40">
        <f t="shared" si="15"/>
        <v>0</v>
      </c>
      <c r="G55" s="38">
        <f t="shared" si="15"/>
        <v>0</v>
      </c>
      <c r="H55" s="40">
        <f t="shared" si="15"/>
        <v>0</v>
      </c>
      <c r="I55" s="38">
        <f t="shared" si="15"/>
        <v>0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1"/>
      <c r="B56" s="26" t="s">
        <v>26</v>
      </c>
      <c r="C56" s="45">
        <f>AVERAGE(C43:C55)</f>
        <v>24146570.792270157</v>
      </c>
      <c r="D56" s="46">
        <f>AVERAGE(D43:D55)</f>
        <v>109294651.10190035</v>
      </c>
      <c r="E56" s="45">
        <f t="shared" ref="E56:L56" si="16">AVERAGE(E43:E55)</f>
        <v>70624037.17028901</v>
      </c>
      <c r="F56" s="46">
        <f t="shared" si="16"/>
        <v>0</v>
      </c>
      <c r="G56" s="45">
        <f t="shared" si="16"/>
        <v>0</v>
      </c>
      <c r="H56" s="46">
        <f t="shared" si="16"/>
        <v>0</v>
      </c>
      <c r="I56" s="45">
        <f t="shared" si="16"/>
        <v>0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1"/>
      <c r="B57" s="8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1"/>
      <c r="B58" s="9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8" t="s">
        <v>30</v>
      </c>
      <c r="B59" s="29" t="s">
        <v>0</v>
      </c>
      <c r="C59" s="58">
        <v>426933</v>
      </c>
      <c r="D59" s="59">
        <v>1482894</v>
      </c>
      <c r="E59" s="60">
        <v>1201046</v>
      </c>
      <c r="F59" s="59">
        <v>0</v>
      </c>
      <c r="G59" s="60">
        <v>0</v>
      </c>
      <c r="H59" s="59">
        <v>0</v>
      </c>
      <c r="I59" s="60">
        <v>0</v>
      </c>
      <c r="J59" s="59">
        <v>0</v>
      </c>
      <c r="K59" s="60">
        <v>0</v>
      </c>
      <c r="L59" s="61">
        <v>0</v>
      </c>
    </row>
    <row r="60" spans="1:12">
      <c r="A60" s="23" t="s">
        <v>40</v>
      </c>
      <c r="B60" s="20" t="s">
        <v>16</v>
      </c>
      <c r="C60" s="53">
        <v>0</v>
      </c>
      <c r="D60" s="54">
        <v>0</v>
      </c>
      <c r="E60" s="56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6" t="s">
        <v>29</v>
      </c>
      <c r="C61" s="45">
        <f>+C59+C60</f>
        <v>426933</v>
      </c>
      <c r="D61" s="46">
        <f>+D59+D60</f>
        <v>1482894</v>
      </c>
      <c r="E61" s="45">
        <f t="shared" ref="E61:L61" si="17">+E59+E60</f>
        <v>1201046</v>
      </c>
      <c r="F61" s="46">
        <f t="shared" si="17"/>
        <v>0</v>
      </c>
      <c r="G61" s="45">
        <f t="shared" si="17"/>
        <v>0</v>
      </c>
      <c r="H61" s="46">
        <f t="shared" si="17"/>
        <v>0</v>
      </c>
      <c r="I61" s="45">
        <f t="shared" si="17"/>
        <v>0</v>
      </c>
      <c r="J61" s="46">
        <f t="shared" si="17"/>
        <v>0</v>
      </c>
      <c r="K61" s="45">
        <f t="shared" si="17"/>
        <v>0</v>
      </c>
      <c r="L61" s="46">
        <f t="shared" si="17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 xr:uid="{00000000-0002-0000-0000-000000000000}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showGridLines="0" workbookViewId="0">
      <selection activeCell="D10" sqref="D10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36</v>
      </c>
      <c r="B1" s="35"/>
    </row>
    <row r="3" spans="1:4" ht="25.5">
      <c r="A3" s="62" t="s">
        <v>28</v>
      </c>
      <c r="B3" s="62" t="s">
        <v>41</v>
      </c>
      <c r="C3" s="62" t="s">
        <v>42</v>
      </c>
      <c r="D3" s="37" t="s">
        <v>35</v>
      </c>
    </row>
    <row r="4" spans="1:4" ht="140.25">
      <c r="A4" s="64">
        <v>1203</v>
      </c>
      <c r="B4" s="65" t="s">
        <v>45</v>
      </c>
      <c r="C4" s="66">
        <v>41703</v>
      </c>
      <c r="D4" s="65" t="s">
        <v>46</v>
      </c>
    </row>
    <row r="5" spans="1:4">
      <c r="A5" s="67">
        <v>2220</v>
      </c>
      <c r="B5" s="68">
        <v>4092</v>
      </c>
      <c r="C5" s="69">
        <v>41703</v>
      </c>
      <c r="D5" s="70" t="s">
        <v>47</v>
      </c>
    </row>
    <row r="6" spans="1:4" ht="89.25">
      <c r="A6" s="67">
        <v>2221</v>
      </c>
      <c r="B6" s="68" t="s">
        <v>48</v>
      </c>
      <c r="C6" s="69">
        <v>41703</v>
      </c>
      <c r="D6" s="70" t="s">
        <v>49</v>
      </c>
    </row>
    <row r="7" spans="1:4">
      <c r="A7" s="36"/>
      <c r="B7" s="36"/>
      <c r="C7" s="36"/>
      <c r="D7" s="36"/>
    </row>
    <row r="8" spans="1:4">
      <c r="A8" s="36"/>
      <c r="B8" s="36"/>
      <c r="C8" s="36"/>
      <c r="D8" s="36"/>
    </row>
    <row r="9" spans="1:4">
      <c r="A9" s="36"/>
      <c r="B9" s="36"/>
      <c r="C9" s="36"/>
      <c r="D9" s="36"/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B73D81AD3B12499DA93E9A953C6BE4" ma:contentTypeVersion="" ma:contentTypeDescription="Create a new document." ma:contentTypeScope="" ma:versionID="f375a8755d984cb3277f4c6e0b8fe94b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17B3FB-7B8A-4752-9CDD-49ADAF6E9D70}"/>
</file>

<file path=customXml/itemProps2.xml><?xml version="1.0" encoding="utf-8"?>
<ds:datastoreItem xmlns:ds="http://schemas.openxmlformats.org/officeDocument/2006/customXml" ds:itemID="{43F7DC30-A2F9-46C8-830F-53F0E61EE11E}"/>
</file>

<file path=customXml/itemProps3.xml><?xml version="1.0" encoding="utf-8"?>
<ds:datastoreItem xmlns:ds="http://schemas.openxmlformats.org/officeDocument/2006/customXml" ds:itemID="{457768E6-D181-4674-9212-D75BA0871A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Cynthia Crane</dc:creator>
  <cp:lastModifiedBy>Petersen, Christine</cp:lastModifiedBy>
  <cp:lastPrinted>2011-03-16T13:16:37Z</cp:lastPrinted>
  <dcterms:created xsi:type="dcterms:W3CDTF">2010-03-30T20:52:42Z</dcterms:created>
  <dcterms:modified xsi:type="dcterms:W3CDTF">2018-08-27T20:48:00Z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0x0101007EB73D81AD3B12499DA93E9A953C6BE4</vt:lpwstr>
  </property>
</Properties>
</file>