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works\DavWWWRoot\374\2016Data\Library\2016 Actual\2016 Actual Submittal 08.xx.2017\"/>
    </mc:Choice>
  </mc:AlternateContent>
  <bookViews>
    <workbookView xWindow="480" yWindow="72" windowWidth="14292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 iterate="1" iterateCount="10000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F44" i="3"/>
  <c r="E44" i="3"/>
  <c r="L43" i="3"/>
  <c r="L56" i="3"/>
  <c r="K43" i="3"/>
  <c r="J43" i="3"/>
  <c r="J56" i="3"/>
  <c r="I43" i="3"/>
  <c r="H43" i="3"/>
  <c r="G43" i="3"/>
  <c r="F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B38" i="3"/>
  <c r="B55" i="3" s="1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26" i="3" s="1"/>
  <c r="B22" i="3"/>
  <c r="B44" i="3"/>
  <c r="B43" i="3"/>
  <c r="F56" i="3" l="1"/>
  <c r="H56" i="3"/>
  <c r="I56" i="3"/>
  <c r="E56" i="3"/>
  <c r="C56" i="3"/>
  <c r="G56" i="3"/>
  <c r="D56" i="3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<sst xmlns="http://schemas.openxmlformats.org/spreadsheetml/2006/main" count="91" uniqueCount="49">
  <si>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</si>
  <si>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</si>
  <si>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</si>
  <si>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</si>
  <si>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</si>
  <si>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</si>
  <si>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</si>
  <si>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</si>
  <si>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</si>
  <si>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</si>
  <si>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</si>
  <si>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</si>
  <si>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</si>
  <si>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</si>
  <si>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</si>
  <si>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</si>
  <si>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</si>
  <si>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</si>
  <si>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</si>
  <si>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</si>
  <si>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</si>
  <si>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</si>
  <si>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</si>
  <si>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</si>
  <si>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</si>
  <si>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</si>
  <si>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</si>
  <si>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</si>
  <si>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</si>
  <si>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</si>
  <si>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</si>
  <si>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</si>
  <si>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</si>
  <si>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</si>
  <si>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</si>
  <si>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</si>
  <si>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</si>
  <si>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</si>
  <si>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</si>
  <si>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</si>
  <si>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>1104, 1105, 2640</t>
  </si>
  <si>
    <t>Bison - AlexandriaSS - Waite Park - Monticello 345 kV ckt 1, Sum rate 2085</t>
  </si>
  <si>
    <t xml:space="preserve">G380, Queue # 37946-02; Upgrade Rugby Substation with new 230 kV breaker and associated equipment required to accommodate the interconnection of IC 230 kV line; </t>
  </si>
  <si>
    <t>3584, 5537, 5540</t>
  </si>
  <si>
    <t xml:space="preserve">Cass Lake 230/115 kV Transformer Addition; Cass Lake - Nary 115 kV Line Reconductor; Bemidji 115 kV breaker replacement on Helga Line </t>
  </si>
  <si>
    <t>6432, 6433, 6434</t>
  </si>
  <si>
    <t>Build 115 kV ring Bus for G645-Spiritwood 115 kV Substation</t>
  </si>
  <si>
    <t>J262/J263: Courtenay Wind Farm: Install 345 kV Breaker as a tie breaker between the transformers.</t>
  </si>
  <si>
    <t>New 16-mile 115 kV line from Buffalo - Casselton; Rebuild 8-mile portion of existing Sheyenne - Mapleton 115 kV line; Add a second 112 MVA, 345/115/41.6 kV transformer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</si>
</sst>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67" fillId="0" borderId="0"/>
  </cellStyleXfs>
  <cellXfs count="71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94" fillId="35" borderId="0" xfId="206" applyNumberFormat="1" applyFont="1" applyFill="1" applyAlignment="1">
      <alignment horizontal="center" wrapText="1"/>
    </xf>
    <xf numFmtId="0" fontId="97" fillId="0" borderId="11" xfId="0" applyFont="1" applyBorder="1" applyAlignment="1">
      <alignment horizontal="center" vertical="center" wrapText="1"/>
    </xf>
    <xf numFmtId="14" fontId="1" fillId="0" borderId="11" xfId="358" applyNumberFormat="1" applyFont="1" applyFill="1" applyBorder="1" applyAlignment="1">
      <alignment vertical="center"/>
    </xf>
    <xf numFmtId="0" fontId="97" fillId="0" borderId="11" xfId="0" applyFont="1" applyBorder="1" applyAlignment="1">
      <alignment horizontal="left" vertical="center" wrapText="1"/>
    </xf>
    <xf numFmtId="0" fontId="97" fillId="0" borderId="11" xfId="0" applyFont="1" applyFill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left" vertical="center" wrapText="1"/>
    </xf>
    <xf numFmtId="0" fontId="97" fillId="0" borderId="11" xfId="0" applyFont="1" applyBorder="1" applyAlignment="1">
      <alignment horizontal="center" wrapText="1"/>
    </xf>
    <xf numFmtId="0" fontId="97" fillId="0" borderId="0" xfId="0" applyFont="1" applyAlignment="1">
      <alignment vertical="center" wrapText="1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 96 2" xfId="358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/>
  </sheetViews>
  <sheetFormatPr defaultRowHeight="13.2"/>
  <cols>
    <col min="1" max="1" width="21.33203125" customWidth="1"/>
    <col min="2" max="2" width="32.88671875" customWidth="1"/>
    <col min="3" max="7" width="15" customWidth="1"/>
    <col min="8" max="10" width="12.109375" customWidth="1"/>
    <col min="11" max="11" width="11" customWidth="1"/>
    <col min="12" max="12" width="11.5546875" customWidth="1"/>
    <col min="13" max="13" width="9.109375" hidden="1" customWidth="1"/>
  </cols>
  <sheetData>
    <row r="1" spans="1:13" s="25" customFormat="1" ht="17.399999999999999">
      <c r="A1" s="24" t="s">
        <v>30</v>
      </c>
    </row>
    <row r="2" spans="1:13">
      <c r="A2" s="2"/>
    </row>
    <row r="3" spans="1:13">
      <c r="A3" s="1" t="s">
        <v>22</v>
      </c>
      <c r="B3" s="39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23</v>
      </c>
      <c r="B5" s="5" t="s">
        <v>38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29</v>
      </c>
    </row>
    <row r="7" spans="1:13" ht="13.8">
      <c r="A7" s="4"/>
      <c r="B7" s="31" t="s">
        <v>26</v>
      </c>
      <c r="C7" s="63">
        <v>279</v>
      </c>
      <c r="D7" s="63">
        <v>286</v>
      </c>
      <c r="E7" s="63">
        <v>1462</v>
      </c>
      <c r="F7" s="63">
        <v>3156</v>
      </c>
      <c r="G7" s="63">
        <v>3481</v>
      </c>
      <c r="H7" s="63">
        <v>2750</v>
      </c>
      <c r="I7" s="63">
        <v>8240</v>
      </c>
      <c r="J7" s="32" t="s">
        <v>19</v>
      </c>
      <c r="K7" s="32" t="s">
        <v>20</v>
      </c>
      <c r="L7" s="32" t="s">
        <v>21</v>
      </c>
      <c r="M7" s="27" t="s">
        <v>17</v>
      </c>
    </row>
    <row r="8" spans="1:13" ht="13.8">
      <c r="A8" s="4"/>
      <c r="B8" s="31" t="s">
        <v>14</v>
      </c>
      <c r="C8" s="32" t="s">
        <v>38</v>
      </c>
      <c r="D8" s="32" t="s">
        <v>38</v>
      </c>
      <c r="E8" s="32" t="s">
        <v>38</v>
      </c>
      <c r="F8" s="32" t="s">
        <v>38</v>
      </c>
      <c r="G8" s="32" t="s">
        <v>38</v>
      </c>
      <c r="H8" s="32" t="s">
        <v>25</v>
      </c>
      <c r="I8" s="32" t="s">
        <v>25</v>
      </c>
      <c r="J8" s="32" t="s">
        <v>25</v>
      </c>
      <c r="K8" s="32" t="s">
        <v>25</v>
      </c>
      <c r="L8" s="32" t="s">
        <v>25</v>
      </c>
    </row>
    <row r="9" spans="1:13" ht="15" customHeight="1">
      <c r="A9" s="4"/>
      <c r="B9" s="31" t="s">
        <v>31</v>
      </c>
      <c r="C9" s="32" t="s">
        <v>29</v>
      </c>
      <c r="D9" s="32" t="s">
        <v>29</v>
      </c>
      <c r="E9" s="32" t="s">
        <v>29</v>
      </c>
      <c r="F9" s="32" t="s">
        <v>29</v>
      </c>
      <c r="G9" s="32" t="s">
        <v>29</v>
      </c>
      <c r="H9" s="32" t="s">
        <v>29</v>
      </c>
      <c r="I9" s="32" t="s">
        <v>29</v>
      </c>
      <c r="J9" s="32" t="s">
        <v>29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2015</v>
      </c>
      <c r="C10" s="47">
        <v>16331201</v>
      </c>
      <c r="D10" s="48">
        <v>78272064.569999993</v>
      </c>
      <c r="E10" s="47">
        <v>394399</v>
      </c>
      <c r="F10" s="48">
        <v>7039948</v>
      </c>
      <c r="G10" s="47">
        <v>8016682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2016</v>
      </c>
      <c r="C11" s="53">
        <v>16331201</v>
      </c>
      <c r="D11" s="54">
        <v>78542955.50999999</v>
      </c>
      <c r="E11" s="53">
        <v>394399</v>
      </c>
      <c r="F11" s="54">
        <v>7039948</v>
      </c>
      <c r="G11" s="53">
        <v>8016682</v>
      </c>
      <c r="H11" s="54">
        <v>720137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53">
        <v>16331201</v>
      </c>
      <c r="D12" s="54">
        <v>78640980.50999999</v>
      </c>
      <c r="E12" s="53">
        <v>394399</v>
      </c>
      <c r="F12" s="54">
        <v>7039948</v>
      </c>
      <c r="G12" s="53">
        <v>8016682</v>
      </c>
      <c r="H12" s="54">
        <v>720137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53">
        <v>16331201</v>
      </c>
      <c r="D13" s="54">
        <v>78640561.50999999</v>
      </c>
      <c r="E13" s="53">
        <v>394399</v>
      </c>
      <c r="F13" s="54">
        <v>7039948</v>
      </c>
      <c r="G13" s="53">
        <v>8016682</v>
      </c>
      <c r="H13" s="54">
        <v>720137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53">
        <v>16331201</v>
      </c>
      <c r="D14" s="54">
        <v>78254581.50999999</v>
      </c>
      <c r="E14" s="53">
        <v>394399</v>
      </c>
      <c r="F14" s="54">
        <v>7039948</v>
      </c>
      <c r="G14" s="53">
        <v>8016682</v>
      </c>
      <c r="H14" s="54">
        <v>720137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53">
        <v>16331201</v>
      </c>
      <c r="D15" s="54">
        <v>78458630.50999999</v>
      </c>
      <c r="E15" s="53">
        <v>394399</v>
      </c>
      <c r="F15" s="54">
        <v>7039948</v>
      </c>
      <c r="G15" s="53">
        <v>8016682</v>
      </c>
      <c r="H15" s="54">
        <v>720137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53">
        <v>16331201</v>
      </c>
      <c r="D16" s="54">
        <v>78378149.50999999</v>
      </c>
      <c r="E16" s="53">
        <v>394399</v>
      </c>
      <c r="F16" s="54">
        <v>7039948</v>
      </c>
      <c r="G16" s="53">
        <v>8016682</v>
      </c>
      <c r="H16" s="54">
        <v>720137</v>
      </c>
      <c r="I16" s="53">
        <v>204232.19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53">
        <v>16331201</v>
      </c>
      <c r="D17" s="54">
        <v>78412121.439999998</v>
      </c>
      <c r="E17" s="53">
        <v>394399</v>
      </c>
      <c r="F17" s="54">
        <v>7039948</v>
      </c>
      <c r="G17" s="53">
        <v>8016682</v>
      </c>
      <c r="H17" s="54">
        <v>720137</v>
      </c>
      <c r="I17" s="53">
        <v>204232.19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53">
        <v>16331201</v>
      </c>
      <c r="D18" s="54">
        <v>78434252.180000007</v>
      </c>
      <c r="E18" s="53">
        <v>394399</v>
      </c>
      <c r="F18" s="54">
        <v>7039948</v>
      </c>
      <c r="G18" s="53">
        <v>8016682</v>
      </c>
      <c r="H18" s="54">
        <v>720137</v>
      </c>
      <c r="I18" s="53">
        <v>204232.19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53">
        <v>16331201</v>
      </c>
      <c r="D19" s="54">
        <v>78422000.199999899</v>
      </c>
      <c r="E19" s="53">
        <v>394399</v>
      </c>
      <c r="F19" s="54">
        <v>7039948</v>
      </c>
      <c r="G19" s="53">
        <v>8016682</v>
      </c>
      <c r="H19" s="54">
        <v>720137</v>
      </c>
      <c r="I19" s="53">
        <v>204232.19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53">
        <v>16331201</v>
      </c>
      <c r="D20" s="54">
        <v>78418580.319999993</v>
      </c>
      <c r="E20" s="53">
        <v>394399</v>
      </c>
      <c r="F20" s="54">
        <v>7039948</v>
      </c>
      <c r="G20" s="53">
        <v>8016682</v>
      </c>
      <c r="H20" s="54">
        <v>720137</v>
      </c>
      <c r="I20" s="53">
        <v>204232.19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53">
        <v>16331201</v>
      </c>
      <c r="D21" s="54">
        <v>78297505.530000001</v>
      </c>
      <c r="E21" s="53">
        <v>394399</v>
      </c>
      <c r="F21" s="54">
        <v>7039948</v>
      </c>
      <c r="G21" s="53">
        <v>8016682</v>
      </c>
      <c r="H21" s="54">
        <v>720137</v>
      </c>
      <c r="I21" s="53">
        <v>204232.19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2016</v>
      </c>
      <c r="C22" s="53">
        <v>16331201</v>
      </c>
      <c r="D22" s="54">
        <v>78298510.8499998</v>
      </c>
      <c r="E22" s="53">
        <v>394399</v>
      </c>
      <c r="F22" s="54">
        <v>7039948</v>
      </c>
      <c r="G22" s="53">
        <v>8016682</v>
      </c>
      <c r="H22" s="54">
        <v>720137</v>
      </c>
      <c r="I22" s="53">
        <v>204232.19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24</v>
      </c>
      <c r="C23" s="45">
        <f>AVERAGE(C10:C22)</f>
        <v>16331201</v>
      </c>
      <c r="D23" s="46">
        <f>AVERAGE(D10:D22)</f>
        <v>78420838.011538446</v>
      </c>
      <c r="E23" s="45">
        <f t="shared" ref="E23:L23" si="0">AVERAGE(E10:E22)</f>
        <v>394399</v>
      </c>
      <c r="F23" s="46">
        <f t="shared" si="0"/>
        <v>7039948</v>
      </c>
      <c r="G23" s="45">
        <f t="shared" si="0"/>
        <v>8016682</v>
      </c>
      <c r="H23" s="46">
        <f t="shared" si="0"/>
        <v>664741.84615384613</v>
      </c>
      <c r="I23" s="45">
        <f t="shared" si="0"/>
        <v>109971.17923076922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32</v>
      </c>
      <c r="B26" s="12" t="str">
        <f>B10</f>
        <v>December 2015</v>
      </c>
      <c r="C26" s="47">
        <v>1033199.1652124</v>
      </c>
      <c r="D26" s="48">
        <v>2126406.3249904849</v>
      </c>
      <c r="E26" s="47">
        <v>24435.545679095801</v>
      </c>
      <c r="F26" s="48">
        <v>368019.729951374</v>
      </c>
      <c r="G26" s="47">
        <v>242338.19849241301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33</v>
      </c>
      <c r="B27" s="13" t="str">
        <f>B11</f>
        <v>January 2016</v>
      </c>
      <c r="C27" s="53">
        <v>1058855.7562887</v>
      </c>
      <c r="D27" s="54">
        <v>2230221.2620212529</v>
      </c>
      <c r="E27" s="53">
        <v>24950.7293075333</v>
      </c>
      <c r="F27" s="54">
        <v>377399.22297764599</v>
      </c>
      <c r="G27" s="53">
        <v>253914.053180986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/>
      <c r="B28" s="18" t="s">
        <v>1</v>
      </c>
      <c r="C28" s="53">
        <v>1084512.3473650101</v>
      </c>
      <c r="D28" s="54">
        <v>2334396.3694511326</v>
      </c>
      <c r="E28" s="53">
        <v>25465.912935970799</v>
      </c>
      <c r="F28" s="54">
        <v>386778.71600391797</v>
      </c>
      <c r="G28" s="53">
        <v>265489.90786956</v>
      </c>
      <c r="H28" s="54">
        <v>941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1110168.9384413101</v>
      </c>
      <c r="D29" s="54">
        <v>2438701.8045934672</v>
      </c>
      <c r="E29" s="53">
        <v>25981.096564408301</v>
      </c>
      <c r="F29" s="54">
        <v>396158.20903018903</v>
      </c>
      <c r="G29" s="53">
        <v>277065.76255813299</v>
      </c>
      <c r="H29" s="54">
        <v>1881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1135825.5295176201</v>
      </c>
      <c r="D30" s="54">
        <v>2543006.6956209359</v>
      </c>
      <c r="E30" s="53">
        <v>26496.280192845799</v>
      </c>
      <c r="F30" s="54">
        <v>405537.70205646101</v>
      </c>
      <c r="G30" s="53">
        <v>288641.61724670598</v>
      </c>
      <c r="H30" s="54">
        <v>2822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1161482.1205939199</v>
      </c>
      <c r="D31" s="54">
        <v>2646798.9124028925</v>
      </c>
      <c r="E31" s="53">
        <v>27011.463821283302</v>
      </c>
      <c r="F31" s="54">
        <v>414917.195082733</v>
      </c>
      <c r="G31" s="53">
        <v>300217.47193528002</v>
      </c>
      <c r="H31" s="54">
        <v>3763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1187138.7116702299</v>
      </c>
      <c r="D32" s="54">
        <v>2750862.280514895</v>
      </c>
      <c r="E32" s="53">
        <v>27526.6474497208</v>
      </c>
      <c r="F32" s="54">
        <v>424296.688109004</v>
      </c>
      <c r="G32" s="53">
        <v>311793.32662385301</v>
      </c>
      <c r="H32" s="54">
        <v>4703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1212795.3027465299</v>
      </c>
      <c r="D33" s="54">
        <v>2854818.9351141849</v>
      </c>
      <c r="E33" s="53">
        <v>28041.831078158299</v>
      </c>
      <c r="F33" s="54">
        <v>433676.18113527598</v>
      </c>
      <c r="G33" s="53">
        <v>323369.18131242599</v>
      </c>
      <c r="H33" s="54">
        <v>5644</v>
      </c>
      <c r="I33" s="53">
        <v>289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1238451.8938228399</v>
      </c>
      <c r="D34" s="54">
        <v>2958820.5625830181</v>
      </c>
      <c r="E34" s="53">
        <v>28557.014706595801</v>
      </c>
      <c r="F34" s="54">
        <v>443055.67416154803</v>
      </c>
      <c r="G34" s="53">
        <v>334945.03600099997</v>
      </c>
      <c r="H34" s="54">
        <v>6585</v>
      </c>
      <c r="I34" s="53">
        <v>578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1264108.48489914</v>
      </c>
      <c r="D35" s="54">
        <v>3062851.599815811</v>
      </c>
      <c r="E35" s="53">
        <v>29072.198335033299</v>
      </c>
      <c r="F35" s="54">
        <v>452435.16718781902</v>
      </c>
      <c r="G35" s="53">
        <v>346520.89068957302</v>
      </c>
      <c r="H35" s="54">
        <v>7525</v>
      </c>
      <c r="I35" s="53">
        <v>867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1289765.07597545</v>
      </c>
      <c r="D36" s="54">
        <v>3166866.3464835021</v>
      </c>
      <c r="E36" s="53">
        <v>29587.381963470802</v>
      </c>
      <c r="F36" s="54">
        <v>461814.66021409101</v>
      </c>
      <c r="G36" s="53">
        <v>358096.74537814601</v>
      </c>
      <c r="H36" s="54">
        <v>8466</v>
      </c>
      <c r="I36" s="53">
        <v>1156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1315421.66705175</v>
      </c>
      <c r="D37" s="54">
        <v>3270876.6101526609</v>
      </c>
      <c r="E37" s="53">
        <v>30102.5655919083</v>
      </c>
      <c r="F37" s="54">
        <v>471194.153240363</v>
      </c>
      <c r="G37" s="53">
        <v>369672.60006671998</v>
      </c>
      <c r="H37" s="54">
        <v>9407</v>
      </c>
      <c r="I37" s="53">
        <v>1445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2016</v>
      </c>
      <c r="C38" s="53">
        <v>1341078.25812806</v>
      </c>
      <c r="D38" s="54">
        <v>3374725.9774436811</v>
      </c>
      <c r="E38" s="53">
        <v>30617.749220345799</v>
      </c>
      <c r="F38" s="54">
        <v>480573.64626663399</v>
      </c>
      <c r="G38" s="53">
        <v>381248.45475529297</v>
      </c>
      <c r="H38" s="54">
        <v>10347</v>
      </c>
      <c r="I38" s="53">
        <v>1734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24</v>
      </c>
      <c r="C39" s="45">
        <f t="shared" ref="C39:L39" si="1">AVERAGE(C26:C38)</f>
        <v>1187138.7116702276</v>
      </c>
      <c r="D39" s="46">
        <f t="shared" si="1"/>
        <v>2750719.5139375324</v>
      </c>
      <c r="E39" s="45">
        <f t="shared" si="1"/>
        <v>27526.6474497208</v>
      </c>
      <c r="F39" s="46">
        <f t="shared" si="1"/>
        <v>424296.68810900429</v>
      </c>
      <c r="G39" s="45">
        <f t="shared" si="1"/>
        <v>311793.32662385295</v>
      </c>
      <c r="H39" s="46">
        <f t="shared" si="1"/>
        <v>4775.6923076923076</v>
      </c>
      <c r="I39" s="45">
        <f t="shared" si="1"/>
        <v>466.84615384615387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2015</v>
      </c>
      <c r="C43" s="41">
        <f t="shared" ref="C43:D55" si="2">+C10-C26</f>
        <v>15298001.8347876</v>
      </c>
      <c r="D43" s="49">
        <f t="shared" si="2"/>
        <v>76145658.245009512</v>
      </c>
      <c r="E43" s="41">
        <f t="shared" ref="E43:L43" si="3">+E10-E26</f>
        <v>369963.45432090422</v>
      </c>
      <c r="F43" s="49">
        <f t="shared" si="3"/>
        <v>6671928.2700486258</v>
      </c>
      <c r="G43" s="41">
        <f t="shared" si="3"/>
        <v>7774343.8015075866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12</v>
      </c>
      <c r="B44" s="17" t="str">
        <f>B11</f>
        <v>January 2016</v>
      </c>
      <c r="C44" s="38">
        <f t="shared" si="2"/>
        <v>15272345.2437113</v>
      </c>
      <c r="D44" s="40">
        <f t="shared" si="2"/>
        <v>76312734.247978732</v>
      </c>
      <c r="E44" s="38">
        <f t="shared" ref="E44:L44" si="4">+E11-E27</f>
        <v>369448.2706924667</v>
      </c>
      <c r="F44" s="40">
        <f t="shared" si="4"/>
        <v>6662548.7770223543</v>
      </c>
      <c r="G44" s="38">
        <f t="shared" si="4"/>
        <v>7762767.9468190139</v>
      </c>
      <c r="H44" s="40">
        <f t="shared" si="4"/>
        <v>720137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38">
        <f t="shared" si="2"/>
        <v>15246688.652634989</v>
      </c>
      <c r="D45" s="40">
        <f t="shared" si="2"/>
        <v>76306584.140548855</v>
      </c>
      <c r="E45" s="38">
        <f t="shared" ref="E45:L45" si="5">+E12-E28</f>
        <v>368933.08706402918</v>
      </c>
      <c r="F45" s="40">
        <f t="shared" si="5"/>
        <v>6653169.2839960819</v>
      </c>
      <c r="G45" s="38">
        <f t="shared" si="5"/>
        <v>7751192.0921304403</v>
      </c>
      <c r="H45" s="40">
        <f t="shared" si="5"/>
        <v>719196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38">
        <f t="shared" si="2"/>
        <v>15221032.06155869</v>
      </c>
      <c r="D46" s="40">
        <f t="shared" si="2"/>
        <v>76201859.705406517</v>
      </c>
      <c r="E46" s="38">
        <f t="shared" ref="E46:L46" si="6">+E13-E29</f>
        <v>368417.90343559172</v>
      </c>
      <c r="F46" s="40">
        <f t="shared" si="6"/>
        <v>6643789.7909698114</v>
      </c>
      <c r="G46" s="38">
        <f t="shared" si="6"/>
        <v>7739616.2374418667</v>
      </c>
      <c r="H46" s="40">
        <f>+H13-H29</f>
        <v>718256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38">
        <f t="shared" si="2"/>
        <v>15195375.470482379</v>
      </c>
      <c r="D47" s="40">
        <f t="shared" si="2"/>
        <v>75711574.814379051</v>
      </c>
      <c r="E47" s="38">
        <f t="shared" ref="E47:L47" si="7">+E14-E30</f>
        <v>367902.71980715421</v>
      </c>
      <c r="F47" s="40">
        <f t="shared" si="7"/>
        <v>6634410.297943539</v>
      </c>
      <c r="G47" s="38">
        <f t="shared" si="7"/>
        <v>7728040.382753294</v>
      </c>
      <c r="H47" s="40">
        <f t="shared" si="7"/>
        <v>717315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38">
        <f t="shared" si="2"/>
        <v>15169718.87940608</v>
      </c>
      <c r="D48" s="40">
        <f t="shared" si="2"/>
        <v>75811831.597597092</v>
      </c>
      <c r="E48" s="38">
        <f t="shared" ref="E48:L48" si="8">+E15-E31</f>
        <v>367387.53617871669</v>
      </c>
      <c r="F48" s="40">
        <f t="shared" si="8"/>
        <v>6625030.8049172666</v>
      </c>
      <c r="G48" s="38">
        <f t="shared" si="8"/>
        <v>7716464.5280647203</v>
      </c>
      <c r="H48" s="40">
        <f t="shared" si="8"/>
        <v>716374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38">
        <f t="shared" si="2"/>
        <v>15144062.288329771</v>
      </c>
      <c r="D49" s="40">
        <f t="shared" si="2"/>
        <v>75627287.229485095</v>
      </c>
      <c r="E49" s="38">
        <f t="shared" ref="E49:L49" si="9">+E16-E32</f>
        <v>366872.35255027917</v>
      </c>
      <c r="F49" s="40">
        <f t="shared" si="9"/>
        <v>6615651.3118909961</v>
      </c>
      <c r="G49" s="38">
        <f t="shared" si="9"/>
        <v>7704888.6733761467</v>
      </c>
      <c r="H49" s="40">
        <f t="shared" si="9"/>
        <v>715434</v>
      </c>
      <c r="I49" s="38">
        <f t="shared" si="9"/>
        <v>204232.19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38">
        <f t="shared" si="2"/>
        <v>15118405.697253469</v>
      </c>
      <c r="D50" s="40">
        <f t="shared" si="2"/>
        <v>75557302.504885808</v>
      </c>
      <c r="E50" s="38">
        <f t="shared" ref="E50:L50" si="10">+E17-E33</f>
        <v>366357.16892184172</v>
      </c>
      <c r="F50" s="40">
        <f t="shared" si="10"/>
        <v>6606271.8188647237</v>
      </c>
      <c r="G50" s="38">
        <f t="shared" si="10"/>
        <v>7693312.818687574</v>
      </c>
      <c r="H50" s="40">
        <f t="shared" si="10"/>
        <v>714493</v>
      </c>
      <c r="I50" s="38">
        <f t="shared" si="10"/>
        <v>203943.19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38">
        <f t="shared" si="2"/>
        <v>15092749.106177161</v>
      </c>
      <c r="D51" s="40">
        <f t="shared" si="2"/>
        <v>75475431.617416993</v>
      </c>
      <c r="E51" s="38">
        <f t="shared" ref="E51:L51" si="11">+E18-E34</f>
        <v>365841.9852934042</v>
      </c>
      <c r="F51" s="40">
        <f t="shared" si="11"/>
        <v>6596892.3258384522</v>
      </c>
      <c r="G51" s="38">
        <f t="shared" si="11"/>
        <v>7681736.9639990004</v>
      </c>
      <c r="H51" s="40">
        <f t="shared" si="11"/>
        <v>713552</v>
      </c>
      <c r="I51" s="38">
        <f t="shared" si="11"/>
        <v>203654.19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38">
        <f t="shared" si="2"/>
        <v>15067092.515100859</v>
      </c>
      <c r="D52" s="40">
        <f t="shared" si="2"/>
        <v>75359148.600184083</v>
      </c>
      <c r="E52" s="38">
        <f t="shared" ref="E52:L52" si="12">+E19-E35</f>
        <v>365326.80166496668</v>
      </c>
      <c r="F52" s="40">
        <f t="shared" si="12"/>
        <v>6587512.8328121807</v>
      </c>
      <c r="G52" s="38">
        <f t="shared" si="12"/>
        <v>7670161.1093104267</v>
      </c>
      <c r="H52" s="40">
        <f t="shared" si="12"/>
        <v>712612</v>
      </c>
      <c r="I52" s="38">
        <f t="shared" si="12"/>
        <v>203365.19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38">
        <f t="shared" si="2"/>
        <v>15041435.92402455</v>
      </c>
      <c r="D53" s="40">
        <f t="shared" si="2"/>
        <v>75251713.973516494</v>
      </c>
      <c r="E53" s="38">
        <f>+E20-E36</f>
        <v>364811.61803652922</v>
      </c>
      <c r="F53" s="40">
        <f t="shared" ref="F53:L53" si="13">+F20-F36</f>
        <v>6578133.3397859093</v>
      </c>
      <c r="G53" s="38">
        <f t="shared" si="13"/>
        <v>7658585.2546218541</v>
      </c>
      <c r="H53" s="40">
        <f t="shared" si="13"/>
        <v>711671</v>
      </c>
      <c r="I53" s="38">
        <f t="shared" si="13"/>
        <v>203076.19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38">
        <f t="shared" si="2"/>
        <v>15015779.332948251</v>
      </c>
      <c r="D54" s="40">
        <f t="shared" si="2"/>
        <v>75026628.919847339</v>
      </c>
      <c r="E54" s="38">
        <f t="shared" ref="E54:L54" si="14">+E21-E37</f>
        <v>364296.43440809171</v>
      </c>
      <c r="F54" s="40">
        <f t="shared" si="14"/>
        <v>6568753.8467596369</v>
      </c>
      <c r="G54" s="38">
        <f t="shared" si="14"/>
        <v>7647009.3999332804</v>
      </c>
      <c r="H54" s="40">
        <f t="shared" si="14"/>
        <v>710730</v>
      </c>
      <c r="I54" s="38">
        <f t="shared" si="14"/>
        <v>202787.19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2016</v>
      </c>
      <c r="C55" s="38">
        <f t="shared" si="2"/>
        <v>14990122.74187194</v>
      </c>
      <c r="D55" s="40">
        <f t="shared" si="2"/>
        <v>74923784.87255612</v>
      </c>
      <c r="E55" s="38">
        <f t="shared" ref="E55:L55" si="15">+E22-E38</f>
        <v>363781.25077965419</v>
      </c>
      <c r="F55" s="40">
        <f t="shared" si="15"/>
        <v>6559374.3537333664</v>
      </c>
      <c r="G55" s="38">
        <f t="shared" si="15"/>
        <v>7635433.5452447068</v>
      </c>
      <c r="H55" s="40">
        <f t="shared" si="15"/>
        <v>709790</v>
      </c>
      <c r="I55" s="38">
        <f t="shared" si="15"/>
        <v>202498.19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24</v>
      </c>
      <c r="C56" s="45">
        <f>AVERAGE(C43:C55)</f>
        <v>15144062.288329773</v>
      </c>
      <c r="D56" s="46">
        <f>AVERAGE(D43:D55)</f>
        <v>75670118.497600898</v>
      </c>
      <c r="E56" s="45">
        <f t="shared" ref="E56:L56" si="16">AVERAGE(E43:E55)</f>
        <v>366872.35255027923</v>
      </c>
      <c r="F56" s="46">
        <f t="shared" si="16"/>
        <v>6615651.3118909951</v>
      </c>
      <c r="G56" s="45">
        <f t="shared" si="16"/>
        <v>7704888.6733761476</v>
      </c>
      <c r="H56" s="46">
        <f t="shared" si="16"/>
        <v>659966.15384615387</v>
      </c>
      <c r="I56" s="45">
        <f t="shared" si="16"/>
        <v>109504.33307692307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28</v>
      </c>
      <c r="B59" s="29" t="s">
        <v>0</v>
      </c>
      <c r="C59" s="58">
        <v>307879</v>
      </c>
      <c r="D59" s="59">
        <v>1248320</v>
      </c>
      <c r="E59" s="60">
        <v>6182</v>
      </c>
      <c r="F59" s="59">
        <v>112554</v>
      </c>
      <c r="G59" s="60">
        <v>138910</v>
      </c>
      <c r="H59" s="59">
        <v>10347</v>
      </c>
      <c r="I59" s="60">
        <v>1734</v>
      </c>
      <c r="J59" s="59">
        <v>0</v>
      </c>
      <c r="K59" s="60">
        <v>0</v>
      </c>
      <c r="L59" s="61">
        <v>0</v>
      </c>
    </row>
    <row r="60" spans="1:12">
      <c r="A60" s="23" t="s">
        <v>13</v>
      </c>
      <c r="B60" s="20" t="s">
        <v>18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27</v>
      </c>
      <c r="C61" s="45">
        <f>+C59+C60</f>
        <v>307879</v>
      </c>
      <c r="D61" s="46">
        <f>+D59+D60</f>
        <v>1248320</v>
      </c>
      <c r="E61" s="45">
        <f t="shared" ref="E61:L61" si="17">+E59+E60</f>
        <v>6182</v>
      </c>
      <c r="F61" s="46">
        <f t="shared" si="17"/>
        <v>112554</v>
      </c>
      <c r="G61" s="45">
        <f t="shared" si="17"/>
        <v>138910</v>
      </c>
      <c r="H61" s="46">
        <f t="shared" si="17"/>
        <v>10347</v>
      </c>
      <c r="I61" s="45">
        <f t="shared" si="17"/>
        <v>1734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12" sqref="D12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5" t="s">
        <v>34</v>
      </c>
      <c r="B1" s="35"/>
    </row>
    <row r="3" spans="1:4" ht="27.6">
      <c r="A3" s="62" t="s">
        <v>26</v>
      </c>
      <c r="B3" s="37" t="s">
        <v>36</v>
      </c>
      <c r="C3" s="62" t="s">
        <v>37</v>
      </c>
      <c r="D3" s="37" t="s">
        <v>35</v>
      </c>
    </row>
    <row r="4" spans="1:4" ht="13.8">
      <c r="A4" s="64">
        <v>279</v>
      </c>
      <c r="B4" s="64">
        <v>1098</v>
      </c>
      <c r="C4" s="65">
        <v>39990</v>
      </c>
      <c r="D4" s="66" t="s">
        <v>39</v>
      </c>
    </row>
    <row r="5" spans="1:4" ht="27.6">
      <c r="A5" s="67">
        <v>286</v>
      </c>
      <c r="B5" s="67" t="s">
        <v>40</v>
      </c>
      <c r="C5" s="65">
        <v>40725</v>
      </c>
      <c r="D5" s="68" t="s">
        <v>41</v>
      </c>
    </row>
    <row r="6" spans="1:4" ht="27.6">
      <c r="A6" s="64">
        <v>1462</v>
      </c>
      <c r="B6" s="64">
        <v>2516</v>
      </c>
      <c r="C6" s="65">
        <v>39990</v>
      </c>
      <c r="D6" s="66" t="s">
        <v>42</v>
      </c>
    </row>
    <row r="7" spans="1:4" ht="27.6">
      <c r="A7" s="64">
        <v>3156</v>
      </c>
      <c r="B7" s="64" t="s">
        <v>43</v>
      </c>
      <c r="C7" s="65">
        <v>41089</v>
      </c>
      <c r="D7" s="66" t="s">
        <v>44</v>
      </c>
    </row>
    <row r="8" spans="1:4" ht="27.6">
      <c r="A8" s="64">
        <v>3481</v>
      </c>
      <c r="B8" s="64" t="s">
        <v>45</v>
      </c>
      <c r="C8" s="65">
        <v>41455</v>
      </c>
      <c r="D8" s="70" t="s">
        <v>48</v>
      </c>
    </row>
    <row r="9" spans="1:4" ht="13.8">
      <c r="A9" s="64">
        <v>2750</v>
      </c>
      <c r="B9" s="69">
        <v>4773</v>
      </c>
      <c r="C9" s="65">
        <v>40170</v>
      </c>
      <c r="D9" s="66" t="s">
        <v>46</v>
      </c>
    </row>
    <row r="10" spans="1:4" ht="13.8">
      <c r="A10" s="64">
        <v>8240</v>
      </c>
      <c r="B10" s="64">
        <v>21468</v>
      </c>
      <c r="C10" s="65">
        <v>42269</v>
      </c>
      <c r="D10" s="66" t="s">
        <v>47</v>
      </c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0D54C4ADEAC4A92CC57E648AF4434" ma:contentTypeVersion="" ma:contentTypeDescription="Create a new document." ma:contentTypeScope="" ma:versionID="0563850dc556498a1bee7c9faeb864f2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824CD-1583-431D-B0CC-DB4221ACED9E}"/>
</file>

<file path=customXml/itemProps2.xml><?xml version="1.0" encoding="utf-8"?>
<ds:datastoreItem xmlns:ds="http://schemas.openxmlformats.org/officeDocument/2006/customXml" ds:itemID="{DA407642-729C-4ACD-8493-9BBBBEEBE140}"/>
</file>

<file path=customXml/itemProps3.xml><?xml version="1.0" encoding="utf-8"?>
<ds:datastoreItem xmlns:ds="http://schemas.openxmlformats.org/officeDocument/2006/customXml" ds:itemID="{4BC82C21-42B9-4D4B-8764-06D788AED7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Crane</dc:creator>
  <cp:lastModifiedBy>Ice, Gina</cp:lastModifiedBy>
  <cp:lastPrinted>2011-03-16T13:16:37Z</cp:lastPrinted>
  <dcterms:created xsi:type="dcterms:W3CDTF">2010-03-30T20:52:42Z</dcterms:created>
  <dcterms:modified xsi:type="dcterms:W3CDTF">2017-08-08T20:02:57Z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0x010100F180D54C4ADEAC4A92CC57E648AF4434</vt:lpwstr>
  </property>
</Properties>
</file>