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3628" yWindow="540" windowWidth="21072" windowHeight="8124" tabRatio="890"/>
  </bookViews>
  <sheets>
    <sheet name="2015 CASOT Revenue" sheetId="35" r:id="rId1"/>
  </sheets>
  <definedNames>
    <definedName name="_xlnm.Print_Area" localSheetId="0">'2015 CASOT Revenue'!$A$1:$O$18</definedName>
  </definedNames>
  <calcPr calcId="145621"/>
</workbook>
</file>

<file path=xl/calcChain.xml><?xml version="1.0" encoding="utf-8"?>
<calcChain xmlns="http://schemas.openxmlformats.org/spreadsheetml/2006/main">
  <c r="D4" i="35" l="1"/>
  <c r="K4" i="35"/>
  <c r="K5" i="35"/>
  <c r="O4" i="35"/>
  <c r="O5" i="35"/>
  <c r="N4" i="35"/>
  <c r="N5" i="35"/>
  <c r="M4" i="35"/>
  <c r="M5" i="35"/>
  <c r="J4" i="35"/>
  <c r="J5" i="35"/>
  <c r="I4" i="35"/>
  <c r="I5" i="35"/>
  <c r="H4" i="35"/>
  <c r="H5" i="35"/>
  <c r="G4" i="35"/>
  <c r="G5" i="35"/>
  <c r="F4" i="35"/>
  <c r="F5" i="35"/>
  <c r="E4" i="35"/>
  <c r="E5" i="35"/>
  <c r="O8" i="35"/>
  <c r="N8" i="35"/>
  <c r="M8" i="35"/>
  <c r="L8" i="35"/>
  <c r="K8" i="35"/>
  <c r="J8" i="35"/>
  <c r="I8" i="35"/>
  <c r="H8" i="35"/>
  <c r="G8" i="35"/>
  <c r="F8" i="35"/>
  <c r="E8" i="35"/>
  <c r="D8" i="35"/>
  <c r="L4" i="35"/>
  <c r="L5" i="35"/>
  <c r="D5" i="35"/>
  <c r="B11" i="35"/>
  <c r="B12" i="35"/>
  <c r="B13" i="35"/>
  <c r="B15" i="35"/>
  <c r="M6" i="35" l="1"/>
  <c r="O6" i="35"/>
  <c r="I6" i="35"/>
  <c r="K6" i="35"/>
  <c r="B5" i="35"/>
  <c r="F6" i="35"/>
  <c r="E6" i="35"/>
  <c r="L6" i="35"/>
  <c r="G6" i="35"/>
  <c r="B4" i="35"/>
  <c r="D6" i="35"/>
  <c r="B10" i="35"/>
  <c r="J6" i="35"/>
  <c r="H6" i="35"/>
  <c r="N6" i="35"/>
  <c r="B6" i="35" l="1"/>
  <c r="A2" i="35" s="1"/>
</calcChain>
</file>

<file path=xl/sharedStrings.xml><?xml version="1.0" encoding="utf-8"?>
<sst xmlns="http://schemas.openxmlformats.org/spreadsheetml/2006/main" count="17" uniqueCount="14">
  <si>
    <t>EREC</t>
  </si>
  <si>
    <t>MRES</t>
  </si>
  <si>
    <t>YTD</t>
  </si>
  <si>
    <t>Schedule 1</t>
  </si>
  <si>
    <t>Schedule 2</t>
  </si>
  <si>
    <t>MPC**</t>
  </si>
  <si>
    <t>** NOTE:  MPC receives a credit of $8,333 per month for Schedule 1 (due to their control room operations)</t>
  </si>
  <si>
    <t>CPEC*</t>
  </si>
  <si>
    <t>*   NOTE:  CPEC charges are LRS based on ITA equity % and WAPA charges</t>
  </si>
  <si>
    <t>YTD Total of Sch. 1 - 2</t>
  </si>
  <si>
    <t>By Schedule and Customer</t>
  </si>
  <si>
    <t>GRE***</t>
  </si>
  <si>
    <t>*** As if 12/1/2011 GRE will no longer be charged for CASOT services.  They are being billed for these services from MISO.</t>
  </si>
  <si>
    <t>CASOT 2015 YTD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</si>
</sst>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34"/>
      </left>
      <right style="medium">
        <color indexed="34"/>
      </right>
      <top style="medium">
        <color indexed="3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4" fillId="10" borderId="0" applyNumberFormat="0" applyBorder="0" applyAlignment="0" applyProtection="0"/>
    <xf numFmtId="0" fontId="15" fillId="27" borderId="22" applyNumberFormat="0" applyAlignment="0" applyProtection="0"/>
    <xf numFmtId="0" fontId="16" fillId="28" borderId="23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1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22" applyNumberFormat="0" applyAlignment="0" applyProtection="0"/>
    <xf numFmtId="0" fontId="23" fillId="0" borderId="27" applyNumberFormat="0" applyFill="0" applyAlignment="0" applyProtection="0"/>
    <xf numFmtId="0" fontId="24" fillId="29" borderId="0" applyNumberFormat="0" applyBorder="0" applyAlignment="0" applyProtection="0"/>
    <xf numFmtId="0" fontId="11" fillId="30" borderId="28" applyNumberFormat="0" applyFont="0" applyAlignment="0" applyProtection="0"/>
    <xf numFmtId="0" fontId="25" fillId="27" borderId="29" applyNumberFormat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8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2"/>
    <xf numFmtId="44" fontId="2" fillId="0" borderId="0" xfId="2" applyNumberFormat="1"/>
    <xf numFmtId="0" fontId="3" fillId="0" borderId="0" xfId="2" applyFont="1" applyAlignment="1">
      <alignment horizontal="center"/>
    </xf>
    <xf numFmtId="0" fontId="3" fillId="2" borderId="1" xfId="2" applyFont="1" applyFill="1" applyBorder="1" applyAlignment="1">
      <alignment wrapText="1"/>
    </xf>
    <xf numFmtId="0" fontId="2" fillId="0" borderId="0" xfId="2" applyAlignment="1">
      <alignment wrapText="1"/>
    </xf>
    <xf numFmtId="0" fontId="2" fillId="0" borderId="0" xfId="2" applyFont="1" applyAlignment="1"/>
    <xf numFmtId="0" fontId="5" fillId="3" borderId="0" xfId="2" applyFont="1" applyFill="1" applyAlignment="1"/>
    <xf numFmtId="0" fontId="6" fillId="3" borderId="0" xfId="2" applyFont="1" applyFill="1"/>
    <xf numFmtId="0" fontId="3" fillId="4" borderId="1" xfId="2" applyFont="1" applyFill="1" applyBorder="1" applyAlignment="1">
      <alignment horizontal="center" wrapText="1"/>
    </xf>
    <xf numFmtId="0" fontId="3" fillId="4" borderId="3" xfId="2" applyFont="1" applyFill="1" applyBorder="1" applyAlignment="1">
      <alignment horizontal="left" wrapText="1"/>
    </xf>
    <xf numFmtId="0" fontId="2" fillId="0" borderId="4" xfId="2" applyFont="1" applyBorder="1" applyAlignment="1">
      <alignment horizontal="left" wrapText="1" indent="2"/>
    </xf>
    <xf numFmtId="0" fontId="2" fillId="0" borderId="5" xfId="2" applyFont="1" applyBorder="1" applyAlignment="1">
      <alignment horizontal="left" wrapText="1" indent="2"/>
    </xf>
    <xf numFmtId="0" fontId="2" fillId="0" borderId="6" xfId="2" applyFont="1" applyBorder="1" applyAlignment="1">
      <alignment horizontal="left" wrapText="1" indent="2"/>
    </xf>
    <xf numFmtId="0" fontId="2" fillId="0" borderId="7" xfId="2" applyFont="1" applyBorder="1" applyAlignment="1">
      <alignment horizontal="left" wrapText="1" indent="2"/>
    </xf>
    <xf numFmtId="0" fontId="3" fillId="2" borderId="4" xfId="2" applyFont="1" applyFill="1" applyBorder="1" applyAlignment="1">
      <alignment wrapText="1"/>
    </xf>
    <xf numFmtId="0" fontId="3" fillId="2" borderId="5" xfId="2" applyFont="1" applyFill="1" applyBorder="1" applyAlignment="1">
      <alignment wrapText="1"/>
    </xf>
    <xf numFmtId="0" fontId="2" fillId="0" borderId="0" xfId="2" applyFont="1"/>
    <xf numFmtId="44" fontId="2" fillId="0" borderId="8" xfId="1" applyFont="1" applyBorder="1"/>
    <xf numFmtId="0" fontId="6" fillId="0" borderId="0" xfId="2" applyFont="1" applyFill="1"/>
    <xf numFmtId="0" fontId="2" fillId="0" borderId="0" xfId="2" applyFill="1"/>
    <xf numFmtId="0" fontId="7" fillId="0" borderId="9" xfId="2" applyFont="1" applyFill="1" applyBorder="1" applyAlignment="1">
      <alignment horizontal="left"/>
    </xf>
    <xf numFmtId="44" fontId="2" fillId="0" borderId="8" xfId="1" applyFont="1" applyFill="1" applyBorder="1"/>
    <xf numFmtId="0" fontId="7" fillId="0" borderId="0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center"/>
    </xf>
    <xf numFmtId="44" fontId="4" fillId="2" borderId="12" xfId="2" applyNumberFormat="1" applyFont="1" applyFill="1" applyBorder="1"/>
    <xf numFmtId="44" fontId="4" fillId="2" borderId="13" xfId="2" applyNumberFormat="1" applyFont="1" applyFill="1" applyBorder="1"/>
    <xf numFmtId="44" fontId="3" fillId="4" borderId="3" xfId="2" applyNumberFormat="1" applyFont="1" applyFill="1" applyBorder="1" applyAlignment="1">
      <alignment horizontal="center"/>
    </xf>
    <xf numFmtId="44" fontId="2" fillId="2" borderId="1" xfId="2" applyNumberFormat="1" applyFill="1" applyBorder="1"/>
    <xf numFmtId="44" fontId="2" fillId="0" borderId="4" xfId="2" applyNumberFormat="1" applyBorder="1"/>
    <xf numFmtId="44" fontId="2" fillId="0" borderId="5" xfId="2" applyNumberFormat="1" applyBorder="1"/>
    <xf numFmtId="44" fontId="2" fillId="0" borderId="6" xfId="2" applyNumberFormat="1" applyBorder="1"/>
    <xf numFmtId="44" fontId="2" fillId="0" borderId="7" xfId="2" applyNumberFormat="1" applyBorder="1"/>
    <xf numFmtId="0" fontId="3" fillId="5" borderId="15" xfId="2" applyFont="1" applyFill="1" applyBorder="1" applyAlignment="1">
      <alignment horizontal="center"/>
    </xf>
    <xf numFmtId="0" fontId="2" fillId="0" borderId="0" xfId="2" applyFont="1" applyFill="1"/>
    <xf numFmtId="44" fontId="4" fillId="0" borderId="8" xfId="1" applyFont="1" applyFill="1" applyBorder="1"/>
    <xf numFmtId="44" fontId="9" fillId="5" borderId="14" xfId="2" applyNumberFormat="1" applyFont="1" applyFill="1" applyBorder="1"/>
    <xf numFmtId="0" fontId="9" fillId="5" borderId="0" xfId="2" applyFont="1" applyFill="1" applyBorder="1" applyAlignment="1">
      <alignment horizontal="left" wrapText="1"/>
    </xf>
    <xf numFmtId="44" fontId="9" fillId="5" borderId="0" xfId="2" applyNumberFormat="1" applyFont="1" applyFill="1"/>
    <xf numFmtId="0" fontId="2" fillId="6" borderId="1" xfId="2" applyFont="1" applyFill="1" applyBorder="1" applyAlignment="1">
      <alignment horizontal="left" wrapText="1" indent="2"/>
    </xf>
    <xf numFmtId="44" fontId="2" fillId="6" borderId="2" xfId="2" applyNumberFormat="1" applyFill="1" applyBorder="1"/>
    <xf numFmtId="0" fontId="3" fillId="4" borderId="16" xfId="2" applyFont="1" applyFill="1" applyBorder="1" applyAlignment="1">
      <alignment wrapText="1"/>
    </xf>
    <xf numFmtId="44" fontId="3" fillId="4" borderId="3" xfId="2" applyNumberFormat="1" applyFont="1" applyFill="1" applyBorder="1"/>
    <xf numFmtId="44" fontId="9" fillId="5" borderId="0" xfId="2" applyNumberFormat="1" applyFont="1" applyFill="1" applyBorder="1"/>
    <xf numFmtId="44" fontId="9" fillId="5" borderId="10" xfId="2" applyNumberFormat="1" applyFont="1" applyFill="1" applyBorder="1"/>
    <xf numFmtId="0" fontId="7" fillId="7" borderId="18" xfId="2" applyFont="1" applyFill="1" applyBorder="1" applyAlignment="1">
      <alignment horizontal="left"/>
    </xf>
    <xf numFmtId="0" fontId="10" fillId="0" borderId="0" xfId="0" applyFont="1" applyFill="1"/>
    <xf numFmtId="0" fontId="9" fillId="0" borderId="0" xfId="2" applyFont="1" applyFill="1"/>
    <xf numFmtId="0" fontId="2" fillId="0" borderId="2" xfId="2" applyFill="1" applyBorder="1"/>
    <xf numFmtId="0" fontId="2" fillId="0" borderId="0" xfId="2" applyFill="1" applyBorder="1"/>
    <xf numFmtId="0" fontId="0" fillId="0" borderId="2" xfId="0" applyFill="1" applyBorder="1"/>
    <xf numFmtId="0" fontId="0" fillId="0" borderId="0" xfId="0" applyFill="1" applyBorder="1"/>
    <xf numFmtId="44" fontId="2" fillId="0" borderId="0" xfId="2" applyNumberFormat="1" applyFill="1" applyBorder="1"/>
    <xf numFmtId="49" fontId="2" fillId="0" borderId="0" xfId="2" applyNumberFormat="1" applyFont="1" applyFill="1" applyBorder="1" applyAlignment="1"/>
    <xf numFmtId="44" fontId="4" fillId="5" borderId="20" xfId="2" applyNumberFormat="1" applyFont="1" applyFill="1" applyBorder="1"/>
    <xf numFmtId="44" fontId="3" fillId="5" borderId="20" xfId="2" applyNumberFormat="1" applyFont="1" applyFill="1" applyBorder="1"/>
    <xf numFmtId="17" fontId="3" fillId="4" borderId="21" xfId="2" applyNumberFormat="1" applyFont="1" applyFill="1" applyBorder="1" applyAlignment="1">
      <alignment horizontal="center"/>
    </xf>
    <xf numFmtId="17" fontId="3" fillId="4" borderId="17" xfId="2" applyNumberFormat="1" applyFont="1" applyFill="1" applyBorder="1" applyAlignment="1">
      <alignment horizontal="center"/>
    </xf>
    <xf numFmtId="17" fontId="3" fillId="4" borderId="19" xfId="2" applyNumberFormat="1" applyFont="1" applyFill="1" applyBorder="1" applyAlignment="1">
      <alignment horizontal="center"/>
    </xf>
    <xf numFmtId="17" fontId="3" fillId="4" borderId="15" xfId="2" applyNumberFormat="1" applyFont="1" applyFill="1" applyBorder="1" applyAlignment="1">
      <alignment horizontal="center"/>
    </xf>
    <xf numFmtId="44" fontId="4" fillId="0" borderId="8" xfId="1" applyFont="1" applyBorder="1"/>
    <xf numFmtId="44" fontId="8" fillId="0" borderId="8" xfId="1" applyNumberFormat="1" applyFont="1" applyFill="1" applyBorder="1"/>
    <xf numFmtId="44" fontId="4" fillId="0" borderId="8" xfId="1" applyNumberFormat="1" applyFont="1" applyFill="1" applyBorder="1"/>
    <xf numFmtId="44" fontId="4" fillId="0" borderId="8" xfId="1" applyNumberFormat="1" applyFont="1" applyBorder="1"/>
    <xf numFmtId="44" fontId="3" fillId="0" borderId="8" xfId="1" applyNumberFormat="1" applyFont="1" applyFill="1" applyBorder="1"/>
    <xf numFmtId="44" fontId="2" fillId="5" borderId="20" xfId="2" applyNumberFormat="1" applyFill="1" applyBorder="1"/>
    <xf numFmtId="44" fontId="2" fillId="8" borderId="8" xfId="2" applyNumberFormat="1" applyFill="1" applyBorder="1"/>
    <xf numFmtId="44" fontId="4" fillId="8" borderId="8" xfId="4" applyNumberFormat="1" applyFont="1" applyFill="1" applyBorder="1"/>
    <xf numFmtId="44" fontId="8" fillId="8" borderId="8" xfId="3" applyNumberFormat="1" applyFont="1" applyFill="1" applyBorder="1" applyAlignment="1">
      <alignment horizontal="right"/>
    </xf>
    <xf numFmtId="44" fontId="2" fillId="6" borderId="9" xfId="2" applyNumberFormat="1" applyFill="1" applyBorder="1"/>
    <xf numFmtId="7" fontId="2" fillId="8" borderId="8" xfId="2" applyNumberFormat="1" applyFill="1" applyBorder="1"/>
    <xf numFmtId="44" fontId="2" fillId="2" borderId="0" xfId="2" applyNumberFormat="1" applyFill="1" applyBorder="1"/>
    <xf numFmtId="44" fontId="3" fillId="5" borderId="20" xfId="2" applyNumberFormat="1" applyFont="1" applyFill="1" applyBorder="1" applyAlignment="1">
      <alignment horizontal="center"/>
    </xf>
    <xf numFmtId="17" fontId="3" fillId="4" borderId="8" xfId="2" applyNumberFormat="1" applyFont="1" applyFill="1" applyBorder="1" applyAlignment="1">
      <alignment horizontal="center"/>
    </xf>
    <xf numFmtId="44" fontId="4" fillId="2" borderId="0" xfId="2" applyNumberFormat="1" applyFont="1" applyFill="1" applyBorder="1"/>
    <xf numFmtId="44" fontId="8" fillId="8" borderId="8" xfId="1" applyFont="1" applyFill="1" applyBorder="1" applyAlignment="1">
      <alignment horizontal="right"/>
    </xf>
    <xf numFmtId="44" fontId="8" fillId="8" borderId="8" xfId="0" applyNumberFormat="1" applyFont="1" applyFill="1" applyBorder="1" applyAlignment="1">
      <alignment horizontal="right"/>
    </xf>
    <xf numFmtId="164" fontId="4" fillId="8" borderId="8" xfId="0" applyNumberFormat="1" applyFont="1" applyFill="1" applyBorder="1"/>
    <xf numFmtId="7" fontId="7" fillId="0" borderId="9" xfId="2" applyNumberFormat="1" applyFont="1" applyFill="1" applyBorder="1"/>
    <xf numFmtId="0" fontId="4" fillId="0" borderId="0" xfId="2" applyFont="1" applyAlignment="1">
      <alignment wrapText="1"/>
    </xf>
    <xf numFmtId="0" fontId="0" fillId="0" borderId="0" xfId="0" applyAlignment="1"/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urrency" xfId="1" builtinId="4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_2003YTD_CASOT Revenue" xfId="2"/>
    <cellStyle name="Normal_EREPC-December02" xfId="3"/>
    <cellStyle name="Note 2" xfId="41"/>
    <cellStyle name="Output 2" xfId="42"/>
    <cellStyle name="Percent 2" xfId="4"/>
    <cellStyle name="Title 2" xfId="43"/>
    <cellStyle name="Total 2" xfId="44"/>
    <cellStyle name="Warning Text 2" xfId="45"/>
  </cellStyles>
  <dxfs count="0"/>
  <tableStyles count="0" defaultTableStyle="TableStyleMedium9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21"/>
  <sheetViews>
    <sheetView tabSelected="1" zoomScale="73" zoomScaleNormal="73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D28" sqref="D28"/>
    </sheetView>
  </sheetViews>
  <sheetFormatPr defaultColWidth="9.109375" defaultRowHeight="15.6" x14ac:dyDescent="0.3"/>
  <cols>
    <col min="1" max="1" width="32" style="5" customWidth="1"/>
    <col min="2" max="2" width="18.5546875" style="1" bestFit="1" customWidth="1"/>
    <col min="3" max="3" width="2.6640625" style="20" customWidth="1"/>
    <col min="4" max="4" width="14.44140625" style="1" customWidth="1"/>
    <col min="5" max="6" width="15.44140625" style="1" customWidth="1"/>
    <col min="7" max="7" width="14.88671875" style="1" customWidth="1"/>
    <col min="8" max="9" width="15" style="1" customWidth="1"/>
    <col min="10" max="10" width="14" style="1" customWidth="1"/>
    <col min="11" max="13" width="14.44140625" style="1" customWidth="1"/>
    <col min="14" max="14" width="14.109375" style="1" customWidth="1"/>
    <col min="15" max="15" width="14.44140625" style="1" customWidth="1"/>
    <col min="16" max="16" width="9.109375" customWidth="1"/>
    <col min="17" max="16384" width="9.109375" style="1"/>
  </cols>
  <sheetData>
    <row r="1" spans="1:256" ht="18" thickBot="1" x14ac:dyDescent="0.35">
      <c r="A1" s="7" t="s">
        <v>13</v>
      </c>
      <c r="B1" s="8"/>
      <c r="C1" s="19"/>
    </row>
    <row r="2" spans="1:256" ht="18" thickBot="1" x14ac:dyDescent="0.35">
      <c r="A2" s="45" t="str">
        <f>"YTD Total:   "&amp;TEXT((B6),"$#,###.00")</f>
        <v>YTD Total:   $525,838.43</v>
      </c>
      <c r="B2" s="21"/>
      <c r="C2" s="23"/>
      <c r="E2" s="21"/>
      <c r="F2" s="78"/>
      <c r="G2" s="78"/>
      <c r="J2" s="2"/>
    </row>
    <row r="3" spans="1:256" s="3" customFormat="1" ht="16.2" thickBot="1" x14ac:dyDescent="0.35">
      <c r="A3" s="9"/>
      <c r="B3" s="24" t="s">
        <v>2</v>
      </c>
      <c r="C3" s="33"/>
      <c r="D3" s="56">
        <v>41974</v>
      </c>
      <c r="E3" s="56">
        <v>42005</v>
      </c>
      <c r="F3" s="57">
        <v>42036</v>
      </c>
      <c r="G3" s="57">
        <v>42064</v>
      </c>
      <c r="H3" s="57">
        <v>42095</v>
      </c>
      <c r="I3" s="57">
        <v>42125</v>
      </c>
      <c r="J3" s="57">
        <v>42156</v>
      </c>
      <c r="K3" s="58">
        <v>42186</v>
      </c>
      <c r="L3" s="59">
        <v>42217</v>
      </c>
      <c r="M3" s="56">
        <v>42248</v>
      </c>
      <c r="N3" s="57">
        <v>42278</v>
      </c>
      <c r="O3" s="57">
        <v>42309</v>
      </c>
    </row>
    <row r="4" spans="1:256" x14ac:dyDescent="0.3">
      <c r="A4" s="15" t="s">
        <v>3</v>
      </c>
      <c r="B4" s="25">
        <f>SUM(D4:O4)</f>
        <v>425814.84400000004</v>
      </c>
      <c r="C4" s="54"/>
      <c r="D4" s="18">
        <f t="shared" ref="D4:O4" si="0">SUM(D10:D13)</f>
        <v>42880.55</v>
      </c>
      <c r="E4" s="18">
        <f t="shared" si="0"/>
        <v>49024.21</v>
      </c>
      <c r="F4" s="18">
        <f t="shared" si="0"/>
        <v>46954.400000000001</v>
      </c>
      <c r="G4" s="35">
        <f t="shared" si="0"/>
        <v>42648.520000000004</v>
      </c>
      <c r="H4" s="18">
        <f t="shared" si="0"/>
        <v>30575.14</v>
      </c>
      <c r="I4" s="60">
        <f t="shared" si="0"/>
        <v>25024.034</v>
      </c>
      <c r="J4" s="35">
        <f t="shared" si="0"/>
        <v>24364.010000000002</v>
      </c>
      <c r="K4" s="35">
        <f t="shared" si="0"/>
        <v>30971.140000000003</v>
      </c>
      <c r="L4" s="22">
        <f t="shared" si="0"/>
        <v>34983.67</v>
      </c>
      <c r="M4" s="35">
        <f t="shared" si="0"/>
        <v>32720.68</v>
      </c>
      <c r="N4" s="22">
        <f t="shared" si="0"/>
        <v>31028.59</v>
      </c>
      <c r="O4" s="22">
        <f t="shared" si="0"/>
        <v>34639.9</v>
      </c>
    </row>
    <row r="5" spans="1:256" ht="16.2" thickBot="1" x14ac:dyDescent="0.35">
      <c r="A5" s="16" t="s">
        <v>4</v>
      </c>
      <c r="B5" s="26">
        <f>SUM(D5:O5)</f>
        <v>100023.59</v>
      </c>
      <c r="C5" s="54"/>
      <c r="D5" s="18">
        <f t="shared" ref="D5:O5" si="1">SUM(D15)</f>
        <v>9052</v>
      </c>
      <c r="E5" s="18">
        <f t="shared" si="1"/>
        <v>9572.49</v>
      </c>
      <c r="F5" s="18">
        <f t="shared" si="1"/>
        <v>9235.27</v>
      </c>
      <c r="G5" s="35">
        <f t="shared" si="1"/>
        <v>8786.4599999999991</v>
      </c>
      <c r="H5" s="18">
        <f t="shared" si="1"/>
        <v>6674.04</v>
      </c>
      <c r="I5" s="60">
        <f t="shared" si="1"/>
        <v>6274.51</v>
      </c>
      <c r="J5" s="35">
        <f t="shared" si="1"/>
        <v>8325.86</v>
      </c>
      <c r="K5" s="18">
        <f t="shared" si="1"/>
        <v>9570.2099999999991</v>
      </c>
      <c r="L5" s="22">
        <f t="shared" si="1"/>
        <v>9711.11</v>
      </c>
      <c r="M5" s="35">
        <f t="shared" si="1"/>
        <v>9622.56</v>
      </c>
      <c r="N5" s="22">
        <f t="shared" si="1"/>
        <v>6109.9</v>
      </c>
      <c r="O5" s="22">
        <f t="shared" si="1"/>
        <v>7089.18</v>
      </c>
    </row>
    <row r="6" spans="1:256" x14ac:dyDescent="0.3">
      <c r="A6" s="41" t="s">
        <v>9</v>
      </c>
      <c r="B6" s="42">
        <f>SUM(B4:B5)</f>
        <v>525838.43400000001</v>
      </c>
      <c r="C6" s="55"/>
      <c r="D6" s="61">
        <f t="shared" ref="D6:O6" si="2">SUM(D4:D5)</f>
        <v>51932.55</v>
      </c>
      <c r="E6" s="62">
        <f t="shared" si="2"/>
        <v>58596.7</v>
      </c>
      <c r="F6" s="63">
        <f t="shared" si="2"/>
        <v>56189.67</v>
      </c>
      <c r="G6" s="62">
        <f t="shared" si="2"/>
        <v>51434.98</v>
      </c>
      <c r="H6" s="63">
        <f t="shared" si="2"/>
        <v>37249.18</v>
      </c>
      <c r="I6" s="62">
        <f t="shared" si="2"/>
        <v>31298.544000000002</v>
      </c>
      <c r="J6" s="62">
        <f t="shared" si="2"/>
        <v>32689.870000000003</v>
      </c>
      <c r="K6" s="62">
        <f t="shared" si="2"/>
        <v>40541.350000000006</v>
      </c>
      <c r="L6" s="62">
        <f t="shared" si="2"/>
        <v>44694.78</v>
      </c>
      <c r="M6" s="62">
        <f t="shared" si="2"/>
        <v>42343.24</v>
      </c>
      <c r="N6" s="62">
        <f t="shared" si="2"/>
        <v>37138.49</v>
      </c>
      <c r="O6" s="64">
        <f t="shared" si="2"/>
        <v>41729.08</v>
      </c>
    </row>
    <row r="7" spans="1:256" s="47" customFormat="1" ht="16.2" thickBot="1" x14ac:dyDescent="0.35">
      <c r="A7" s="37"/>
      <c r="B7" s="38"/>
      <c r="C7" s="36"/>
      <c r="D7" s="38"/>
      <c r="E7" s="38"/>
      <c r="F7" s="38"/>
      <c r="G7" s="38"/>
      <c r="H7" s="44"/>
      <c r="I7" s="43"/>
      <c r="J7" s="38"/>
      <c r="K7" s="38"/>
      <c r="L7" s="38"/>
      <c r="M7" s="38"/>
      <c r="N7" s="38"/>
      <c r="O7" s="38"/>
      <c r="P7" s="46"/>
    </row>
    <row r="8" spans="1:256" ht="16.2" thickBot="1" x14ac:dyDescent="0.35">
      <c r="A8" s="10" t="s">
        <v>10</v>
      </c>
      <c r="B8" s="27" t="s">
        <v>2</v>
      </c>
      <c r="C8" s="72"/>
      <c r="D8" s="73">
        <f>+D3</f>
        <v>41974</v>
      </c>
      <c r="E8" s="73">
        <f t="shared" ref="E8:O8" si="3">+E3</f>
        <v>42005</v>
      </c>
      <c r="F8" s="73">
        <f t="shared" si="3"/>
        <v>42036</v>
      </c>
      <c r="G8" s="73">
        <f t="shared" si="3"/>
        <v>42064</v>
      </c>
      <c r="H8" s="73">
        <f t="shared" si="3"/>
        <v>42095</v>
      </c>
      <c r="I8" s="73">
        <f t="shared" si="3"/>
        <v>42125</v>
      </c>
      <c r="J8" s="73">
        <f t="shared" si="3"/>
        <v>42156</v>
      </c>
      <c r="K8" s="73">
        <f t="shared" si="3"/>
        <v>42186</v>
      </c>
      <c r="L8" s="73">
        <f t="shared" si="3"/>
        <v>42217</v>
      </c>
      <c r="M8" s="73">
        <f t="shared" si="3"/>
        <v>42248</v>
      </c>
      <c r="N8" s="73">
        <f t="shared" si="3"/>
        <v>42278</v>
      </c>
      <c r="O8" s="73">
        <f t="shared" si="3"/>
        <v>42309</v>
      </c>
    </row>
    <row r="9" spans="1:256" ht="16.2" thickBot="1" x14ac:dyDescent="0.35">
      <c r="A9" s="4" t="s">
        <v>3</v>
      </c>
      <c r="B9" s="28"/>
      <c r="C9" s="65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256" x14ac:dyDescent="0.3">
      <c r="A10" s="11" t="s">
        <v>7</v>
      </c>
      <c r="B10" s="29">
        <f>SUM(D10:O10)</f>
        <v>28576.41</v>
      </c>
      <c r="C10" s="65"/>
      <c r="D10" s="66">
        <v>2695.44</v>
      </c>
      <c r="E10" s="66">
        <v>3303.47</v>
      </c>
      <c r="F10" s="66">
        <v>3203.42</v>
      </c>
      <c r="G10" s="66">
        <v>3168.47</v>
      </c>
      <c r="H10" s="66">
        <v>2091.38</v>
      </c>
      <c r="I10" s="66">
        <v>1638.56</v>
      </c>
      <c r="J10" s="66">
        <v>1714.08</v>
      </c>
      <c r="K10" s="67">
        <v>1912.02</v>
      </c>
      <c r="L10" s="66">
        <v>2168.13</v>
      </c>
      <c r="M10" s="66">
        <v>2104.89</v>
      </c>
      <c r="N10" s="66">
        <v>2271.61</v>
      </c>
      <c r="O10" s="66">
        <v>2304.94</v>
      </c>
    </row>
    <row r="11" spans="1:256" x14ac:dyDescent="0.3">
      <c r="A11" s="12" t="s">
        <v>0</v>
      </c>
      <c r="B11" s="30">
        <f>SUM(D11:O11)</f>
        <v>7300.7100000000009</v>
      </c>
      <c r="C11" s="65"/>
      <c r="D11" s="66">
        <v>815.45</v>
      </c>
      <c r="E11" s="66">
        <v>753.36</v>
      </c>
      <c r="F11" s="66">
        <v>751.72</v>
      </c>
      <c r="G11" s="66">
        <v>685.56</v>
      </c>
      <c r="H11" s="66">
        <v>577.45000000000005</v>
      </c>
      <c r="I11" s="66">
        <v>474.47</v>
      </c>
      <c r="J11" s="66">
        <v>469.09</v>
      </c>
      <c r="K11" s="68">
        <v>531.03</v>
      </c>
      <c r="L11" s="66">
        <v>501.93</v>
      </c>
      <c r="M11" s="66">
        <v>482.87</v>
      </c>
      <c r="N11" s="66">
        <v>638.09</v>
      </c>
      <c r="O11" s="66">
        <v>619.69000000000005</v>
      </c>
    </row>
    <row r="12" spans="1:256" x14ac:dyDescent="0.3">
      <c r="A12" s="12" t="s">
        <v>11</v>
      </c>
      <c r="B12" s="30">
        <f>SUM(D12:O12)</f>
        <v>76763.55</v>
      </c>
      <c r="C12" s="65"/>
      <c r="D12" s="66">
        <v>6014.48</v>
      </c>
      <c r="E12" s="66">
        <v>8792.17</v>
      </c>
      <c r="F12" s="66">
        <v>8717.44</v>
      </c>
      <c r="G12" s="66">
        <v>7822.04</v>
      </c>
      <c r="H12" s="66">
        <v>5946.57</v>
      </c>
      <c r="I12" s="66">
        <v>4492.97</v>
      </c>
      <c r="J12" s="66">
        <v>4699.3900000000003</v>
      </c>
      <c r="K12" s="75">
        <v>5748.76</v>
      </c>
      <c r="L12" s="66">
        <v>7689.01</v>
      </c>
      <c r="M12" s="66">
        <v>6270.04</v>
      </c>
      <c r="N12" s="66">
        <v>4833.41</v>
      </c>
      <c r="O12" s="66">
        <v>5737.27</v>
      </c>
    </row>
    <row r="13" spans="1:256" ht="16.2" thickBot="1" x14ac:dyDescent="0.35">
      <c r="A13" s="13" t="s">
        <v>5</v>
      </c>
      <c r="B13" s="31">
        <f>SUM(D13:O13)</f>
        <v>313174.174</v>
      </c>
      <c r="C13" s="65"/>
      <c r="D13" s="66">
        <v>33355.18</v>
      </c>
      <c r="E13" s="66">
        <v>36175.21</v>
      </c>
      <c r="F13" s="66">
        <v>34281.82</v>
      </c>
      <c r="G13" s="66">
        <v>30972.45</v>
      </c>
      <c r="H13" s="66">
        <v>21959.74</v>
      </c>
      <c r="I13" s="66">
        <v>18418.034</v>
      </c>
      <c r="J13" s="66">
        <v>17481.45</v>
      </c>
      <c r="K13" s="76">
        <v>22779.33</v>
      </c>
      <c r="L13" s="66">
        <v>24624.6</v>
      </c>
      <c r="M13" s="66">
        <v>23862.880000000001</v>
      </c>
      <c r="N13" s="66">
        <v>23285.48</v>
      </c>
      <c r="O13" s="66">
        <v>25978</v>
      </c>
    </row>
    <row r="14" spans="1:256" ht="16.2" thickBot="1" x14ac:dyDescent="0.35">
      <c r="A14" s="4" t="s">
        <v>4</v>
      </c>
      <c r="B14" s="28"/>
      <c r="C14" s="65"/>
      <c r="D14" s="71"/>
      <c r="E14" s="71"/>
      <c r="F14" s="71"/>
      <c r="G14" s="71"/>
      <c r="H14" s="71"/>
      <c r="I14" s="71"/>
      <c r="J14" s="71"/>
      <c r="K14" s="74"/>
      <c r="L14" s="71"/>
      <c r="M14" s="71"/>
      <c r="N14" s="71"/>
      <c r="O14" s="71"/>
    </row>
    <row r="15" spans="1:256" ht="16.2" thickBot="1" x14ac:dyDescent="0.35">
      <c r="A15" s="14" t="s">
        <v>1</v>
      </c>
      <c r="B15" s="32">
        <f>SUM(D15:O15)</f>
        <v>100023.59</v>
      </c>
      <c r="C15" s="65"/>
      <c r="D15" s="70">
        <v>9052</v>
      </c>
      <c r="E15" s="70">
        <v>9572.49</v>
      </c>
      <c r="F15" s="70">
        <v>9235.27</v>
      </c>
      <c r="G15" s="70">
        <v>8786.4599999999991</v>
      </c>
      <c r="H15" s="70">
        <v>6674.04</v>
      </c>
      <c r="I15" s="70">
        <v>6274.51</v>
      </c>
      <c r="J15" s="70">
        <v>8325.86</v>
      </c>
      <c r="K15" s="77">
        <v>9570.2099999999991</v>
      </c>
      <c r="L15" s="70">
        <v>9711.11</v>
      </c>
      <c r="M15" s="70">
        <v>9622.56</v>
      </c>
      <c r="N15" s="70">
        <v>6109.9</v>
      </c>
      <c r="O15" s="70">
        <v>7089.18</v>
      </c>
    </row>
    <row r="16" spans="1:256" s="48" customFormat="1" ht="16.2" thickBot="1" x14ac:dyDescent="0.35">
      <c r="A16" s="39"/>
      <c r="B16" s="40"/>
      <c r="C16" s="40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50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16" s="49" customFormat="1" ht="14.25" customHeight="1" x14ac:dyDescent="0.3">
      <c r="A17" s="53" t="s">
        <v>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1"/>
    </row>
    <row r="18" spans="1:16" x14ac:dyDescent="0.3">
      <c r="A18" s="6" t="s">
        <v>6</v>
      </c>
    </row>
    <row r="19" spans="1:16" x14ac:dyDescent="0.3">
      <c r="A19" s="79" t="s">
        <v>12</v>
      </c>
      <c r="B19" s="80"/>
      <c r="C19" s="80"/>
      <c r="D19" s="80"/>
      <c r="E19" s="80"/>
      <c r="F19" s="80"/>
      <c r="G19" s="80"/>
      <c r="H19" s="80"/>
      <c r="I19" s="80"/>
    </row>
    <row r="21" spans="1:16" x14ac:dyDescent="0.3">
      <c r="B21" s="17"/>
      <c r="C21" s="34"/>
    </row>
  </sheetData>
  <mergeCells count="2">
    <mergeCell ref="F2:G2"/>
    <mergeCell ref="A19:I19"/>
  </mergeCells>
  <phoneticPr fontId="2" type="noConversion"/>
  <pageMargins left="0.35" right="0.18" top="0.51" bottom="0.49" header="0.5" footer="0.5"/>
  <pageSetup scale="5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74AD210F0824987A1E945A06FC061" ma:contentTypeVersion="" ma:contentTypeDescription="Create a new document." ma:contentTypeScope="" ma:versionID="4d6477bfb893cc9e8c02b37d3cc60969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E83E3E77-43E6-453C-A7C6-ED9476C62EA5}"/>
</file>

<file path=customXml/itemProps2.xml><?xml version="1.0" encoding="utf-8"?>
<ds:datastoreItem xmlns:ds="http://schemas.openxmlformats.org/officeDocument/2006/customXml" ds:itemID="{B6F99C7F-2386-4063-AD2F-4910864AB5A7}"/>
</file>

<file path=customXml/itemProps3.xml><?xml version="1.0" encoding="utf-8"?>
<ds:datastoreItem xmlns:ds="http://schemas.openxmlformats.org/officeDocument/2006/customXml" ds:itemID="{BCD0F12B-6934-4F3C-923C-360967F84A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CASOT Revenue</vt:lpstr>
      <vt:lpstr>'2015 CASOT Revenue'!Print_Area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 Thompson</dc:creator>
  <cp:lastModifiedBy>Tommerdahl, Stuart</cp:lastModifiedBy>
  <cp:lastPrinted>2012-01-04T16:09:37Z</cp:lastPrinted>
  <dcterms:created xsi:type="dcterms:W3CDTF">2003-06-30T16:32:25Z</dcterms:created>
  <dcterms:modified xsi:type="dcterms:W3CDTF">2016-05-27T14:43:56Z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0x010100FAE74AD210F0824987A1E945A06FC061</vt:lpwstr>
  </property>
</Properties>
</file>