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1640"/>
  </bookViews>
  <sheets>
    <sheet name="2013 Attach O True-Up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30" i="2" l="1"/>
  <c r="G16" i="2"/>
  <c r="G18" i="2" l="1"/>
  <c r="G20" i="2" s="1"/>
  <c r="G26" i="2" s="1"/>
  <c r="G11" i="2"/>
  <c r="G25" i="2" s="1"/>
  <c r="G27" i="2" l="1"/>
  <c r="G31" i="2" l="1"/>
  <c r="G32" i="2" s="1"/>
</calcChain>
</file>

<file path=xl/sharedStrings.xml><?xml version="1.0" encoding="utf-8"?>
<sst xmlns="http://schemas.openxmlformats.org/spreadsheetml/2006/main" count="25" uniqueCount="25">
  <si>
    <t>Otter Tail Power Company</t>
  </si>
  <si>
    <t>A)</t>
  </si>
  <si>
    <t>Annual Transmission Revenue Requirement True-Up</t>
  </si>
  <si>
    <t>Historic Year Projected ATRR</t>
  </si>
  <si>
    <t>B)</t>
  </si>
  <si>
    <t>Divisor True-Up</t>
  </si>
  <si>
    <t>Historic Year Actual Divisor</t>
  </si>
  <si>
    <t>Historic Year Projected Divisor</t>
  </si>
  <si>
    <t>Historic Year Projected Annual Cost ($/kW/Yr)</t>
  </si>
  <si>
    <t>C)</t>
  </si>
  <si>
    <t>Summary</t>
  </si>
  <si>
    <t>Interest on Historic Year True-Up</t>
  </si>
  <si>
    <t>Line No.</t>
  </si>
  <si>
    <t xml:space="preserve">Historic Year Actual ATRR </t>
  </si>
  <si>
    <t>Historic Year ATRR True-Up  (Line 1 - Line 2)</t>
  </si>
  <si>
    <t>Historic Year Divisor True-Up  (Line 6 * Line 7)</t>
  </si>
  <si>
    <t>ATRR True-Up  (Line 3)</t>
  </si>
  <si>
    <t>Divisor True-Up  (Line 8)</t>
  </si>
  <si>
    <t>True-Up Principal and Interest (Over)Under Collected  (Line 11 + Line 13)</t>
  </si>
  <si>
    <t>Difference in Divisor  (Line 5 - Line 4)</t>
  </si>
  <si>
    <t>2013 Attachment O True-up Adjustment</t>
  </si>
  <si>
    <t>For the Year Ended December 31, 2013</t>
  </si>
  <si>
    <t>Total Prinicpal 2013 True-Up  (Line 9 + Line 10)</t>
  </si>
  <si>
    <t>Average Monthly FERC Interest Rate on Refunds (Dec. '12 - June '14)</t>
  </si>
  <si>
    <t>Interest for 24 Months (Jan'13 - Dec '14)  (Line 11 * Line 12 *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</si>
</sst>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"/>
    <numFmt numFmtId="168" formatCode="_(* #,##0.000_);_(* \(#,##0.000\);_(* &quot;-&quot;??_);_(@_)"/>
    <numFmt numFmtId="169" formatCode="[$-409]mmmm\ d\,\ yyyy;@"/>
    <numFmt numFmtId="170" formatCode="#,##0;\-#,##0;&quot;-&quot;"/>
    <numFmt numFmtId="171" formatCode="#,##0.00&quot;£&quot;_);\(#,##0.00&quot;£&quot;\)"/>
    <numFmt numFmtId="172" formatCode="mm/dd/yy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 MT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164" fontId="11" fillId="0" borderId="0" applyFill="0"/>
    <xf numFmtId="164" fontId="11" fillId="0" borderId="0">
      <alignment horizontal="center"/>
    </xf>
    <xf numFmtId="0" fontId="11" fillId="0" borderId="0" applyFill="0">
      <alignment horizontal="center"/>
    </xf>
    <xf numFmtId="164" fontId="13" fillId="0" borderId="3" applyFill="0"/>
    <xf numFmtId="0" fontId="4" fillId="0" borderId="0" applyFont="0" applyAlignment="0"/>
    <xf numFmtId="0" fontId="14" fillId="0" borderId="0" applyFill="0">
      <alignment vertical="top"/>
    </xf>
    <xf numFmtId="0" fontId="13" fillId="0" borderId="0" applyFill="0">
      <alignment horizontal="left" vertical="top"/>
    </xf>
    <xf numFmtId="164" fontId="9" fillId="0" borderId="2" applyFill="0"/>
    <xf numFmtId="0" fontId="4" fillId="0" borderId="0" applyNumberFormat="0" applyFont="0" applyAlignment="0"/>
    <xf numFmtId="0" fontId="14" fillId="0" borderId="0" applyFill="0">
      <alignment wrapText="1"/>
    </xf>
    <xf numFmtId="0" fontId="13" fillId="0" borderId="0" applyFill="0">
      <alignment horizontal="left" vertical="top" wrapText="1"/>
    </xf>
    <xf numFmtId="164" fontId="15" fillId="0" borderId="0" applyFill="0"/>
    <xf numFmtId="0" fontId="16" fillId="0" borderId="0" applyNumberFormat="0" applyFont="0" applyAlignment="0">
      <alignment horizontal="center"/>
    </xf>
    <xf numFmtId="0" fontId="17" fillId="0" borderId="0" applyFill="0">
      <alignment vertical="top" wrapText="1"/>
    </xf>
    <xf numFmtId="0" fontId="9" fillId="0" borderId="0" applyFill="0">
      <alignment horizontal="left" vertical="top" wrapText="1"/>
    </xf>
    <xf numFmtId="164" fontId="4" fillId="0" borderId="0" applyFill="0"/>
    <xf numFmtId="0" fontId="16" fillId="0" borderId="0" applyNumberFormat="0" applyFont="0" applyAlignment="0">
      <alignment horizontal="center"/>
    </xf>
    <xf numFmtId="0" fontId="18" fillId="0" borderId="0" applyFill="0">
      <alignment vertical="center" wrapText="1"/>
    </xf>
    <xf numFmtId="0" fontId="6" fillId="0" borderId="0">
      <alignment horizontal="left" vertical="center" wrapText="1"/>
    </xf>
    <xf numFmtId="164" fontId="19" fillId="0" borderId="0" applyFill="0"/>
    <xf numFmtId="0" fontId="16" fillId="0" borderId="0" applyNumberFormat="0" applyFont="0" applyAlignment="0">
      <alignment horizontal="center"/>
    </xf>
    <xf numFmtId="0" fontId="8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20" fillId="0" borderId="0" applyFill="0"/>
    <xf numFmtId="0" fontId="16" fillId="0" borderId="0" applyNumberFormat="0" applyFont="0" applyAlignment="0">
      <alignment horizontal="center"/>
    </xf>
    <xf numFmtId="0" fontId="21" fillId="0" borderId="0" applyFill="0">
      <alignment horizontal="center" vertical="center" wrapText="1"/>
    </xf>
    <xf numFmtId="0" fontId="22" fillId="0" borderId="0" applyFill="0">
      <alignment horizontal="center" vertical="center" wrapText="1"/>
    </xf>
    <xf numFmtId="164" fontId="23" fillId="0" borderId="0" applyFill="0"/>
    <xf numFmtId="0" fontId="16" fillId="0" borderId="0" applyNumberFormat="0" applyFont="0" applyAlignment="0">
      <alignment horizontal="center"/>
    </xf>
    <xf numFmtId="0" fontId="24" fillId="0" borderId="0">
      <alignment horizontal="center" wrapText="1"/>
    </xf>
    <xf numFmtId="0" fontId="20" fillId="0" borderId="0" applyFill="0">
      <alignment horizontal="center" wrapText="1"/>
    </xf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5" fillId="0" borderId="4"/>
    <xf numFmtId="0" fontId="26" fillId="0" borderId="0"/>
    <xf numFmtId="9" fontId="4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" fontId="4" fillId="0" borderId="0">
      <alignment horizontal="left" vertical="top"/>
    </xf>
    <xf numFmtId="0" fontId="28" fillId="0" borderId="4">
      <alignment horizontal="center"/>
    </xf>
    <xf numFmtId="3" fontId="27" fillId="0" borderId="0" applyFont="0" applyFill="0" applyBorder="0" applyAlignment="0" applyProtection="0"/>
    <xf numFmtId="0" fontId="27" fillId="2" borderId="0" applyNumberFormat="0" applyFont="0" applyBorder="0" applyAlignment="0" applyProtection="0"/>
    <xf numFmtId="3" fontId="4" fillId="0" borderId="0">
      <alignment horizontal="right" vertical="top"/>
    </xf>
    <xf numFmtId="41" fontId="6" fillId="3" borderId="5" applyFill="0"/>
    <xf numFmtId="0" fontId="29" fillId="0" borderId="0">
      <alignment horizontal="left" indent="7"/>
    </xf>
    <xf numFmtId="41" fontId="6" fillId="0" borderId="5" applyFill="0">
      <alignment horizontal="left" indent="2"/>
    </xf>
    <xf numFmtId="164" fontId="30" fillId="0" borderId="1" applyFill="0">
      <alignment horizontal="right"/>
    </xf>
    <xf numFmtId="0" fontId="7" fillId="0" borderId="6" applyNumberFormat="0" applyFont="0" applyBorder="0">
      <alignment horizontal="right"/>
    </xf>
    <xf numFmtId="0" fontId="31" fillId="0" borderId="0" applyFill="0"/>
    <xf numFmtId="0" fontId="9" fillId="0" borderId="0" applyFill="0"/>
    <xf numFmtId="4" fontId="30" fillId="0" borderId="1" applyFill="0"/>
    <xf numFmtId="0" fontId="4" fillId="0" borderId="0" applyNumberFormat="0" applyFont="0" applyBorder="0" applyAlignment="0"/>
    <xf numFmtId="0" fontId="17" fillId="0" borderId="0" applyFill="0">
      <alignment horizontal="left" indent="1"/>
    </xf>
    <xf numFmtId="0" fontId="32" fillId="0" borderId="0" applyFill="0">
      <alignment horizontal="left" indent="1"/>
    </xf>
    <xf numFmtId="4" fontId="19" fillId="0" borderId="0" applyFill="0"/>
    <xf numFmtId="0" fontId="4" fillId="0" borderId="0" applyNumberFormat="0" applyFont="0" applyFill="0" applyBorder="0" applyAlignment="0"/>
    <xf numFmtId="0" fontId="17" fillId="0" borderId="0" applyFill="0">
      <alignment horizontal="left" indent="2"/>
    </xf>
    <xf numFmtId="0" fontId="9" fillId="0" borderId="0" applyFill="0">
      <alignment horizontal="left" indent="2"/>
    </xf>
    <xf numFmtId="4" fontId="19" fillId="0" borderId="0" applyFill="0"/>
    <xf numFmtId="0" fontId="4" fillId="0" borderId="0" applyNumberFormat="0" applyFont="0" applyBorder="0" applyAlignment="0"/>
    <xf numFmtId="0" fontId="33" fillId="0" borderId="0">
      <alignment horizontal="left" indent="3"/>
    </xf>
    <xf numFmtId="0" fontId="10" fillId="0" borderId="0" applyFill="0">
      <alignment horizontal="left" indent="3"/>
    </xf>
    <xf numFmtId="4" fontId="19" fillId="0" borderId="0" applyFill="0"/>
    <xf numFmtId="0" fontId="4" fillId="0" borderId="0" applyNumberFormat="0" applyFont="0" applyBorder="0" applyAlignment="0"/>
    <xf numFmtId="0" fontId="8" fillId="0" borderId="0">
      <alignment horizontal="left" indent="4"/>
    </xf>
    <xf numFmtId="0" fontId="4" fillId="0" borderId="0" applyFill="0">
      <alignment horizontal="left" indent="4"/>
    </xf>
    <xf numFmtId="4" fontId="20" fillId="0" borderId="0" applyFill="0"/>
    <xf numFmtId="0" fontId="4" fillId="0" borderId="0" applyNumberFormat="0" applyFont="0" applyBorder="0" applyAlignment="0"/>
    <xf numFmtId="0" fontId="21" fillId="0" borderId="0">
      <alignment horizontal="left" indent="5"/>
    </xf>
    <xf numFmtId="0" fontId="22" fillId="0" borderId="0" applyFill="0">
      <alignment horizontal="left" indent="5"/>
    </xf>
    <xf numFmtId="4" fontId="23" fillId="0" borderId="0" applyFill="0"/>
    <xf numFmtId="0" fontId="4" fillId="0" borderId="0" applyNumberFormat="0" applyFont="0" applyFill="0" applyBorder="0" applyAlignment="0"/>
    <xf numFmtId="0" fontId="24" fillId="0" borderId="0" applyFill="0">
      <alignment horizontal="left" indent="6"/>
    </xf>
    <xf numFmtId="0" fontId="20" fillId="0" borderId="0" applyFill="0">
      <alignment horizontal="left" indent="6"/>
    </xf>
    <xf numFmtId="0" fontId="4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35" fillId="5" borderId="0" applyNumberFormat="0" applyBorder="0" applyAlignment="0" applyProtection="0"/>
    <xf numFmtId="0" fontId="36" fillId="22" borderId="7" applyNumberFormat="0" applyAlignment="0" applyProtection="0"/>
    <xf numFmtId="0" fontId="37" fillId="23" borderId="8" applyNumberFormat="0" applyAlignment="0" applyProtection="0"/>
    <xf numFmtId="43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9" borderId="7" applyNumberFormat="0" applyAlignment="0" applyProtection="0"/>
    <xf numFmtId="0" fontId="44" fillId="0" borderId="12" applyNumberFormat="0" applyFill="0" applyAlignment="0" applyProtection="0"/>
    <xf numFmtId="0" fontId="45" fillId="24" borderId="0" applyNumberFormat="0" applyBorder="0" applyAlignment="0" applyProtection="0"/>
    <xf numFmtId="0" fontId="46" fillId="0" borderId="0">
      <alignment vertical="top"/>
    </xf>
    <xf numFmtId="0" fontId="3" fillId="25" borderId="13" applyNumberFormat="0" applyFont="0" applyAlignment="0" applyProtection="0"/>
    <xf numFmtId="0" fontId="47" fillId="22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/>
    <xf numFmtId="170" fontId="52" fillId="0" borderId="0" applyFill="0" applyBorder="0" applyAlignment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53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7" fillId="0" borderId="0" applyNumberFormat="0" applyAlignment="0">
      <alignment horizontal="left"/>
    </xf>
    <xf numFmtId="38" fontId="11" fillId="3" borderId="0" applyNumberFormat="0" applyBorder="0" applyAlignment="0" applyProtection="0"/>
    <xf numFmtId="0" fontId="9" fillId="0" borderId="17" applyNumberFormat="0" applyAlignment="0" applyProtection="0">
      <alignment horizontal="left" vertical="center"/>
    </xf>
    <xf numFmtId="0" fontId="9" fillId="0" borderId="18">
      <alignment horizontal="left" vertical="center"/>
    </xf>
    <xf numFmtId="10" fontId="11" fillId="26" borderId="6" applyNumberFormat="0" applyBorder="0" applyAlignment="0" applyProtection="0"/>
    <xf numFmtId="0" fontId="43" fillId="9" borderId="7" applyNumberFormat="0" applyAlignment="0" applyProtection="0"/>
    <xf numFmtId="0" fontId="43" fillId="9" borderId="7" applyNumberFormat="0" applyAlignment="0" applyProtection="0"/>
    <xf numFmtId="171" fontId="4" fillId="0" borderId="0"/>
    <xf numFmtId="164" fontId="3" fillId="0" borderId="0" applyProtection="0"/>
    <xf numFmtId="0" fontId="54" fillId="0" borderId="0"/>
    <xf numFmtId="0" fontId="3" fillId="0" borderId="0"/>
    <xf numFmtId="0" fontId="4" fillId="0" borderId="0"/>
    <xf numFmtId="0" fontId="54" fillId="0" borderId="0"/>
    <xf numFmtId="0" fontId="6" fillId="0" borderId="0"/>
    <xf numFmtId="0" fontId="52" fillId="0" borderId="0"/>
    <xf numFmtId="39" fontId="3" fillId="0" borderId="0"/>
    <xf numFmtId="0" fontId="3" fillId="0" borderId="0"/>
    <xf numFmtId="0" fontId="54" fillId="0" borderId="0"/>
    <xf numFmtId="164" fontId="3" fillId="0" borderId="0" applyProtection="0"/>
    <xf numFmtId="164" fontId="3" fillId="0" borderId="0" applyProtection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58" fillId="0" borderId="0" applyNumberFormat="0" applyFill="0" applyBorder="0" applyAlignment="0" applyProtection="0">
      <alignment horizontal="left"/>
    </xf>
    <xf numFmtId="40" fontId="59" fillId="0" borderId="0" applyBorder="0">
      <alignment horizontal="right"/>
    </xf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4" fillId="0" borderId="0"/>
    <xf numFmtId="10" fontId="4" fillId="0" borderId="0" applyFont="0" applyFill="0" applyBorder="0" applyAlignment="0" applyProtection="0"/>
    <xf numFmtId="0" fontId="4" fillId="0" borderId="0" applyFont="0" applyAlignment="0"/>
    <xf numFmtId="0" fontId="4" fillId="0" borderId="0" applyNumberFormat="0" applyFont="0" applyAlignment="0"/>
    <xf numFmtId="164" fontId="4" fillId="0" borderId="0" applyFill="0"/>
    <xf numFmtId="0" fontId="4" fillId="0" borderId="0" applyFill="0">
      <alignment horizontal="center" vertical="center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3" fillId="0" borderId="0" applyProtection="0"/>
    <xf numFmtId="0" fontId="1" fillId="0" borderId="0"/>
    <xf numFmtId="9" fontId="1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Fill="0">
      <alignment horizontal="left" indent="4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164" fontId="51" fillId="0" borderId="1" xfId="0" applyNumberFormat="1" applyFont="1" applyBorder="1" applyAlignment="1"/>
    <xf numFmtId="164" fontId="51" fillId="0" borderId="0" xfId="0" applyNumberFormat="1" applyFont="1" applyAlignment="1"/>
    <xf numFmtId="167" fontId="5" fillId="0" borderId="0" xfId="4" applyNumberFormat="1" applyFont="1"/>
    <xf numFmtId="167" fontId="5" fillId="0" borderId="0" xfId="216" applyNumberFormat="1" applyFont="1"/>
    <xf numFmtId="0" fontId="51" fillId="0" borderId="0" xfId="0" applyFont="1"/>
    <xf numFmtId="0" fontId="51" fillId="0" borderId="0" xfId="0" quotePrefix="1" applyFont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166" fontId="51" fillId="0" borderId="0" xfId="2" applyNumberFormat="1" applyFont="1"/>
    <xf numFmtId="165" fontId="51" fillId="0" borderId="1" xfId="1" applyNumberFormat="1" applyFont="1" applyBorder="1"/>
    <xf numFmtId="165" fontId="51" fillId="0" borderId="0" xfId="1" applyNumberFormat="1" applyFont="1"/>
    <xf numFmtId="168" fontId="51" fillId="0" borderId="1" xfId="1" applyNumberFormat="1" applyFont="1" applyBorder="1"/>
    <xf numFmtId="0" fontId="60" fillId="0" borderId="0" xfId="0" applyFont="1"/>
    <xf numFmtId="10" fontId="51" fillId="0" borderId="0" xfId="3" applyNumberFormat="1" applyFont="1"/>
    <xf numFmtId="166" fontId="60" fillId="0" borderId="16" xfId="2" applyNumberFormat="1" applyFont="1" applyBorder="1"/>
  </cellXfs>
  <cellStyles count="272">
    <cellStyle name="20% - Accent1 2" xfId="88"/>
    <cellStyle name="20% - Accent1 3" xfId="89"/>
    <cellStyle name="20% - Accent1 4" xfId="90"/>
    <cellStyle name="20% - Accent1 5" xfId="91"/>
    <cellStyle name="20% - Accent1 6" xfId="87"/>
    <cellStyle name="20% - Accent2 2" xfId="93"/>
    <cellStyle name="20% - Accent2 3" xfId="94"/>
    <cellStyle name="20% - Accent2 4" xfId="95"/>
    <cellStyle name="20% - Accent2 5" xfId="96"/>
    <cellStyle name="20% - Accent2 6" xfId="92"/>
    <cellStyle name="20% - Accent3 2" xfId="98"/>
    <cellStyle name="20% - Accent3 3" xfId="99"/>
    <cellStyle name="20% - Accent3 4" xfId="100"/>
    <cellStyle name="20% - Accent3 5" xfId="101"/>
    <cellStyle name="20% - Accent3 6" xfId="97"/>
    <cellStyle name="20% - Accent4 2" xfId="103"/>
    <cellStyle name="20% - Accent4 3" xfId="104"/>
    <cellStyle name="20% - Accent4 4" xfId="105"/>
    <cellStyle name="20% - Accent4 5" xfId="106"/>
    <cellStyle name="20% - Accent4 6" xfId="102"/>
    <cellStyle name="20% - Accent5 2" xfId="108"/>
    <cellStyle name="20% - Accent5 3" xfId="109"/>
    <cellStyle name="20% - Accent5 4" xfId="110"/>
    <cellStyle name="20% - Accent5 5" xfId="111"/>
    <cellStyle name="20% - Accent5 6" xfId="107"/>
    <cellStyle name="20% - Accent6 2" xfId="113"/>
    <cellStyle name="20% - Accent6 3" xfId="114"/>
    <cellStyle name="20% - Accent6 4" xfId="115"/>
    <cellStyle name="20% - Accent6 5" xfId="116"/>
    <cellStyle name="20% - Accent6 6" xfId="112"/>
    <cellStyle name="40% - Accent1 2" xfId="118"/>
    <cellStyle name="40% - Accent1 3" xfId="119"/>
    <cellStyle name="40% - Accent1 4" xfId="120"/>
    <cellStyle name="40% - Accent1 5" xfId="121"/>
    <cellStyle name="40% - Accent1 6" xfId="117"/>
    <cellStyle name="40% - Accent2 2" xfId="123"/>
    <cellStyle name="40% - Accent2 3" xfId="124"/>
    <cellStyle name="40% - Accent2 4" xfId="125"/>
    <cellStyle name="40% - Accent2 5" xfId="126"/>
    <cellStyle name="40% - Accent2 6" xfId="122"/>
    <cellStyle name="40% - Accent3 2" xfId="128"/>
    <cellStyle name="40% - Accent3 3" xfId="129"/>
    <cellStyle name="40% - Accent3 4" xfId="130"/>
    <cellStyle name="40% - Accent3 5" xfId="131"/>
    <cellStyle name="40% - Accent3 6" xfId="127"/>
    <cellStyle name="40% - Accent4 2" xfId="133"/>
    <cellStyle name="40% - Accent4 3" xfId="134"/>
    <cellStyle name="40% - Accent4 4" xfId="135"/>
    <cellStyle name="40% - Accent4 5" xfId="136"/>
    <cellStyle name="40% - Accent4 6" xfId="132"/>
    <cellStyle name="40% - Accent5 2" xfId="138"/>
    <cellStyle name="40% - Accent5 3" xfId="139"/>
    <cellStyle name="40% - Accent5 4" xfId="140"/>
    <cellStyle name="40% - Accent5 5" xfId="141"/>
    <cellStyle name="40% - Accent5 6" xfId="137"/>
    <cellStyle name="40% - Accent6 2" xfId="143"/>
    <cellStyle name="40% - Accent6 3" xfId="144"/>
    <cellStyle name="40% - Accent6 4" xfId="145"/>
    <cellStyle name="40% - Accent6 5" xfId="146"/>
    <cellStyle name="40% - Accent6 6" xfId="142"/>
    <cellStyle name="60% - Accent1 2" xfId="147"/>
    <cellStyle name="60% - Accent2 2" xfId="148"/>
    <cellStyle name="60% - Accent3 2" xfId="149"/>
    <cellStyle name="60% - Accent4 2" xfId="150"/>
    <cellStyle name="60% - Accent5 2" xfId="151"/>
    <cellStyle name="60% - Accent6 2" xfId="152"/>
    <cellStyle name="Accent1 2" xfId="153"/>
    <cellStyle name="Accent2 2" xfId="154"/>
    <cellStyle name="Accent3 2" xfId="155"/>
    <cellStyle name="Accent4 2" xfId="156"/>
    <cellStyle name="Accent5 2" xfId="157"/>
    <cellStyle name="Accent6 2" xfId="158"/>
    <cellStyle name="Bad 2" xfId="159"/>
    <cellStyle name="C00A" xfId="5"/>
    <cellStyle name="C00B" xfId="6"/>
    <cellStyle name="C00L" xfId="7"/>
    <cellStyle name="C01A" xfId="8"/>
    <cellStyle name="C01B" xfId="9"/>
    <cellStyle name="C01B 2" xfId="237"/>
    <cellStyle name="C01H" xfId="10"/>
    <cellStyle name="C01L" xfId="11"/>
    <cellStyle name="C02A" xfId="12"/>
    <cellStyle name="C02B" xfId="13"/>
    <cellStyle name="C02B 2" xfId="238"/>
    <cellStyle name="C02H" xfId="14"/>
    <cellStyle name="C02L" xfId="15"/>
    <cellStyle name="C03A" xfId="16"/>
    <cellStyle name="C03B" xfId="17"/>
    <cellStyle name="C03H" xfId="18"/>
    <cellStyle name="C03L" xfId="19"/>
    <cellStyle name="C04A" xfId="20"/>
    <cellStyle name="C04A 2" xfId="239"/>
    <cellStyle name="C04B" xfId="21"/>
    <cellStyle name="C04H" xfId="22"/>
    <cellStyle name="C04L" xfId="23"/>
    <cellStyle name="C05A" xfId="24"/>
    <cellStyle name="C05B" xfId="25"/>
    <cellStyle name="C05H" xfId="26"/>
    <cellStyle name="C05L" xfId="27"/>
    <cellStyle name="C05L 2" xfId="240"/>
    <cellStyle name="C06A" xfId="28"/>
    <cellStyle name="C06B" xfId="29"/>
    <cellStyle name="C06H" xfId="30"/>
    <cellStyle name="C06L" xfId="31"/>
    <cellStyle name="C07A" xfId="32"/>
    <cellStyle name="C07B" xfId="33"/>
    <cellStyle name="C07H" xfId="34"/>
    <cellStyle name="C07L" xfId="35"/>
    <cellStyle name="Calc Currency (0)" xfId="179"/>
    <cellStyle name="Calculation 2" xfId="160"/>
    <cellStyle name="Check Cell 2" xfId="161"/>
    <cellStyle name="Comma" xfId="1" builtinId="3"/>
    <cellStyle name="Comma 10" xfId="180"/>
    <cellStyle name="Comma 10 2" xfId="265"/>
    <cellStyle name="Comma 2" xfId="36"/>
    <cellStyle name="Comma 2 2" xfId="162"/>
    <cellStyle name="Comma 2 2 2" xfId="181"/>
    <cellStyle name="Comma 2 2 2 2" xfId="241"/>
    <cellStyle name="Comma 2 2 3" xfId="227"/>
    <cellStyle name="Comma 2 3" xfId="182"/>
    <cellStyle name="Comma 3" xfId="183"/>
    <cellStyle name="Comma 3 2" xfId="184"/>
    <cellStyle name="Comma 3 2 2" xfId="228"/>
    <cellStyle name="Comma 3 3" xfId="242"/>
    <cellStyle name="Comma 4" xfId="185"/>
    <cellStyle name="Comma 4 2" xfId="229"/>
    <cellStyle name="Comma 5" xfId="186"/>
    <cellStyle name="Comma 5 2" xfId="230"/>
    <cellStyle name="Comma 6" xfId="187"/>
    <cellStyle name="Comma 6 2" xfId="231"/>
    <cellStyle name="Comma 7" xfId="188"/>
    <cellStyle name="Comma 7 2" xfId="232"/>
    <cellStyle name="Comma 8" xfId="189"/>
    <cellStyle name="Comma 9" xfId="190"/>
    <cellStyle name="Comma 9 2" xfId="233"/>
    <cellStyle name="Comma0" xfId="37"/>
    <cellStyle name="Comma0 2" xfId="243"/>
    <cellStyle name="Copied" xfId="191"/>
    <cellStyle name="COSS" xfId="192"/>
    <cellStyle name="Currency" xfId="2" builtinId="4"/>
    <cellStyle name="Currency 2" xfId="38"/>
    <cellStyle name="Currency 2 2" xfId="245"/>
    <cellStyle name="Currency 2 3" xfId="234"/>
    <cellStyle name="Currency 3" xfId="194"/>
    <cellStyle name="Currency 3 2" xfId="246"/>
    <cellStyle name="Currency 4" xfId="193"/>
    <cellStyle name="Currency 4 2" xfId="244"/>
    <cellStyle name="Currency 5" xfId="266"/>
    <cellStyle name="Currency0" xfId="39"/>
    <cellStyle name="Currency0 2" xfId="247"/>
    <cellStyle name="Date" xfId="40"/>
    <cellStyle name="Date 2" xfId="195"/>
    <cellStyle name="Date 2 2" xfId="249"/>
    <cellStyle name="Date 3" xfId="248"/>
    <cellStyle name="Entered" xfId="196"/>
    <cellStyle name="Explanatory Text 2" xfId="163"/>
    <cellStyle name="Fixed" xfId="41"/>
    <cellStyle name="Fixed 2" xfId="250"/>
    <cellStyle name="Good 2" xfId="164"/>
    <cellStyle name="Grey" xfId="197"/>
    <cellStyle name="Header1" xfId="198"/>
    <cellStyle name="Header2" xfId="199"/>
    <cellStyle name="Heading 1 2" xfId="42"/>
    <cellStyle name="Heading 1 3" xfId="165"/>
    <cellStyle name="Heading 2 2" xfId="43"/>
    <cellStyle name="Heading 2 3" xfId="166"/>
    <cellStyle name="Heading 3 2" xfId="167"/>
    <cellStyle name="Heading 4 2" xfId="168"/>
    <cellStyle name="Heading1" xfId="44"/>
    <cellStyle name="Heading2" xfId="45"/>
    <cellStyle name="Input [yellow]" xfId="200"/>
    <cellStyle name="Input 2" xfId="169"/>
    <cellStyle name="Input 3" xfId="201"/>
    <cellStyle name="Input 4" xfId="202"/>
    <cellStyle name="Linked Cell 2" xfId="170"/>
    <cellStyle name="Neutral 2" xfId="171"/>
    <cellStyle name="Normal" xfId="0" builtinId="0"/>
    <cellStyle name="Normal - Style1" xfId="203"/>
    <cellStyle name="Normal - Style1 2" xfId="235"/>
    <cellStyle name="Normal 10" xfId="204"/>
    <cellStyle name="Normal 10 2" xfId="269"/>
    <cellStyle name="Normal 11" xfId="205"/>
    <cellStyle name="Normal 12" xfId="178"/>
    <cellStyle name="Normal 12 2" xfId="271"/>
    <cellStyle name="Normal 13" xfId="206"/>
    <cellStyle name="Normal 14" xfId="225"/>
    <cellStyle name="Normal 2" xfId="4"/>
    <cellStyle name="Normal 2 2" xfId="172"/>
    <cellStyle name="Normal 2 3" xfId="207"/>
    <cellStyle name="Normal 2 3 2" xfId="251"/>
    <cellStyle name="Normal 3" xfId="208"/>
    <cellStyle name="Normal 3 2" xfId="252"/>
    <cellStyle name="Normal 4" xfId="209"/>
    <cellStyle name="Normal 4 2" xfId="210"/>
    <cellStyle name="Normal 5" xfId="211"/>
    <cellStyle name="Normal 6" xfId="212"/>
    <cellStyle name="Normal 7" xfId="213"/>
    <cellStyle name="Normal 8" xfId="214"/>
    <cellStyle name="Normal 9" xfId="215"/>
    <cellStyle name="Normal 9 2" xfId="264"/>
    <cellStyle name="Normal_Attachment O &amp; GG Final 11_11_09" xfId="216"/>
    <cellStyle name="Note 2" xfId="173"/>
    <cellStyle name="Output 2" xfId="174"/>
    <cellStyle name="Percent" xfId="3" builtinId="5"/>
    <cellStyle name="Percent [2]" xfId="218"/>
    <cellStyle name="Percent [2] 2" xfId="236"/>
    <cellStyle name="Percent 2" xfId="46"/>
    <cellStyle name="Percent 3" xfId="219"/>
    <cellStyle name="Percent 3 2" xfId="253"/>
    <cellStyle name="Percent 4" xfId="220"/>
    <cellStyle name="Percent 5" xfId="221"/>
    <cellStyle name="Percent 5 2" xfId="267"/>
    <cellStyle name="Percent 6" xfId="222"/>
    <cellStyle name="Percent 6 2" xfId="268"/>
    <cellStyle name="Percent 7" xfId="217"/>
    <cellStyle name="Percent 7 2" xfId="270"/>
    <cellStyle name="Percent 8" xfId="226"/>
    <cellStyle name="PSChar" xfId="47"/>
    <cellStyle name="PSDate" xfId="48"/>
    <cellStyle name="PSDec" xfId="49"/>
    <cellStyle name="PSdesc" xfId="50"/>
    <cellStyle name="PSdesc 2" xfId="254"/>
    <cellStyle name="PSHeading" xfId="51"/>
    <cellStyle name="PSInt" xfId="52"/>
    <cellStyle name="PSSpacer" xfId="53"/>
    <cellStyle name="PStest" xfId="54"/>
    <cellStyle name="PStest 2" xfId="255"/>
    <cellStyle name="R00A" xfId="55"/>
    <cellStyle name="R00B" xfId="56"/>
    <cellStyle name="R00L" xfId="57"/>
    <cellStyle name="R01A" xfId="58"/>
    <cellStyle name="R01B" xfId="59"/>
    <cellStyle name="R01H" xfId="60"/>
    <cellStyle name="R01L" xfId="61"/>
    <cellStyle name="R02A" xfId="62"/>
    <cellStyle name="R02B" xfId="63"/>
    <cellStyle name="R02B 2" xfId="256"/>
    <cellStyle name="R02H" xfId="64"/>
    <cellStyle name="R02L" xfId="65"/>
    <cellStyle name="R03A" xfId="66"/>
    <cellStyle name="R03B" xfId="67"/>
    <cellStyle name="R03B 2" xfId="257"/>
    <cellStyle name="R03H" xfId="68"/>
    <cellStyle name="R03L" xfId="69"/>
    <cellStyle name="R04A" xfId="70"/>
    <cellStyle name="R04B" xfId="71"/>
    <cellStyle name="R04B 2" xfId="258"/>
    <cellStyle name="R04H" xfId="72"/>
    <cellStyle name="R04L" xfId="73"/>
    <cellStyle name="R05A" xfId="74"/>
    <cellStyle name="R05B" xfId="75"/>
    <cellStyle name="R05B 2" xfId="259"/>
    <cellStyle name="R05H" xfId="76"/>
    <cellStyle name="R05L" xfId="77"/>
    <cellStyle name="R05L 2" xfId="260"/>
    <cellStyle name="R06A" xfId="78"/>
    <cellStyle name="R06B" xfId="79"/>
    <cellStyle name="R06B 2" xfId="261"/>
    <cellStyle name="R06H" xfId="80"/>
    <cellStyle name="R06L" xfId="81"/>
    <cellStyle name="R07A" xfId="82"/>
    <cellStyle name="R07B" xfId="83"/>
    <cellStyle name="R07B 2" xfId="262"/>
    <cellStyle name="R07H" xfId="84"/>
    <cellStyle name="R07L" xfId="85"/>
    <cellStyle name="RevList" xfId="223"/>
    <cellStyle name="Subtotal" xfId="224"/>
    <cellStyle name="Title 2" xfId="175"/>
    <cellStyle name="Total 2" xfId="86"/>
    <cellStyle name="Total 2 2" xfId="263"/>
    <cellStyle name="Total 3" xfId="176"/>
    <cellStyle name="Warning Text 2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workbookViewId="0">
      <selection activeCell="K20" sqref="K20"/>
    </sheetView>
  </sheetViews>
  <sheetFormatPr defaultRowHeight="15"/>
  <cols>
    <col min="1" max="1" width="8.28515625" style="5" customWidth="1"/>
    <col min="2" max="2" width="6.5703125" style="5" customWidth="1"/>
    <col min="3" max="3" width="38.42578125" style="5" customWidth="1"/>
    <col min="4" max="4" width="11" style="5" customWidth="1"/>
    <col min="5" max="6" width="9.140625" style="5"/>
    <col min="7" max="7" width="15.28515625" style="5" bestFit="1" customWidth="1"/>
    <col min="8" max="16384" width="9.140625" style="5"/>
  </cols>
  <sheetData>
    <row r="1" spans="1:7">
      <c r="A1" s="2" t="s">
        <v>0</v>
      </c>
    </row>
    <row r="2" spans="1:7">
      <c r="A2" s="2" t="s">
        <v>20</v>
      </c>
    </row>
    <row r="3" spans="1:7">
      <c r="A3" s="2" t="s">
        <v>21</v>
      </c>
    </row>
    <row r="7" spans="1:7">
      <c r="A7" s="1" t="s">
        <v>12</v>
      </c>
      <c r="B7" s="6" t="s">
        <v>1</v>
      </c>
      <c r="C7" s="5" t="s">
        <v>2</v>
      </c>
    </row>
    <row r="8" spans="1:7">
      <c r="B8" s="7"/>
    </row>
    <row r="9" spans="1:7">
      <c r="A9" s="8">
        <v>1</v>
      </c>
      <c r="B9" s="7"/>
      <c r="C9" s="5" t="s">
        <v>13</v>
      </c>
      <c r="G9" s="9">
        <v>22365299.503443424</v>
      </c>
    </row>
    <row r="10" spans="1:7">
      <c r="A10" s="8">
        <v>2</v>
      </c>
      <c r="B10" s="7"/>
      <c r="C10" s="5" t="s">
        <v>3</v>
      </c>
      <c r="G10" s="10">
        <v>22444996.950823721</v>
      </c>
    </row>
    <row r="11" spans="1:7">
      <c r="A11" s="8">
        <v>3</v>
      </c>
      <c r="B11" s="7"/>
      <c r="C11" s="5" t="s">
        <v>14</v>
      </c>
      <c r="G11" s="11">
        <f>G9-G10</f>
        <v>-79697.447380296886</v>
      </c>
    </row>
    <row r="12" spans="1:7">
      <c r="A12" s="8"/>
      <c r="B12" s="7"/>
    </row>
    <row r="13" spans="1:7">
      <c r="A13" s="8"/>
      <c r="B13" s="7"/>
    </row>
    <row r="14" spans="1:7">
      <c r="A14" s="8"/>
      <c r="B14" s="6" t="s">
        <v>4</v>
      </c>
      <c r="C14" s="5" t="s">
        <v>5</v>
      </c>
    </row>
    <row r="15" spans="1:7">
      <c r="A15" s="8"/>
      <c r="B15" s="7"/>
    </row>
    <row r="16" spans="1:7">
      <c r="A16" s="8">
        <v>4</v>
      </c>
      <c r="B16" s="7"/>
      <c r="C16" s="5" t="s">
        <v>6</v>
      </c>
      <c r="G16" s="11">
        <f>704697</f>
        <v>704697</v>
      </c>
    </row>
    <row r="17" spans="1:10">
      <c r="A17" s="8">
        <v>5</v>
      </c>
      <c r="B17" s="7"/>
      <c r="C17" s="5" t="s">
        <v>7</v>
      </c>
      <c r="G17" s="10">
        <v>670317</v>
      </c>
    </row>
    <row r="18" spans="1:10" ht="15.75">
      <c r="A18" s="8">
        <v>6</v>
      </c>
      <c r="B18" s="7"/>
      <c r="C18" s="5" t="s">
        <v>19</v>
      </c>
      <c r="G18" s="11">
        <f>G17-G16</f>
        <v>-34380</v>
      </c>
      <c r="J18" s="4"/>
    </row>
    <row r="19" spans="1:10" ht="15.75">
      <c r="A19" s="8">
        <v>7</v>
      </c>
      <c r="B19" s="7"/>
      <c r="C19" s="5" t="s">
        <v>8</v>
      </c>
      <c r="G19" s="12">
        <v>33.484152946775509</v>
      </c>
      <c r="H19" s="3"/>
      <c r="I19" s="4"/>
    </row>
    <row r="20" spans="1:10">
      <c r="A20" s="8">
        <v>8</v>
      </c>
      <c r="B20" s="7"/>
      <c r="C20" s="5" t="s">
        <v>15</v>
      </c>
      <c r="G20" s="11">
        <f>G19*G18</f>
        <v>-1151185.1783101421</v>
      </c>
    </row>
    <row r="21" spans="1:10">
      <c r="A21" s="8"/>
      <c r="B21" s="7"/>
    </row>
    <row r="22" spans="1:10">
      <c r="A22" s="8"/>
      <c r="B22" s="7"/>
    </row>
    <row r="23" spans="1:10">
      <c r="A23" s="8"/>
      <c r="B23" s="6" t="s">
        <v>9</v>
      </c>
      <c r="C23" s="5" t="s">
        <v>10</v>
      </c>
    </row>
    <row r="24" spans="1:10">
      <c r="A24" s="8"/>
      <c r="B24" s="7"/>
    </row>
    <row r="25" spans="1:10">
      <c r="A25" s="8">
        <v>9</v>
      </c>
      <c r="B25" s="7"/>
      <c r="C25" s="5" t="s">
        <v>16</v>
      </c>
      <c r="G25" s="11">
        <f>G11</f>
        <v>-79697.447380296886</v>
      </c>
    </row>
    <row r="26" spans="1:10">
      <c r="A26" s="8">
        <v>10</v>
      </c>
      <c r="B26" s="7"/>
      <c r="C26" s="5" t="s">
        <v>17</v>
      </c>
      <c r="G26" s="10">
        <f>G20</f>
        <v>-1151185.1783101421</v>
      </c>
    </row>
    <row r="27" spans="1:10">
      <c r="A27" s="8">
        <v>11</v>
      </c>
      <c r="B27" s="7"/>
      <c r="C27" s="5" t="s">
        <v>22</v>
      </c>
      <c r="G27" s="11">
        <f>G25+G26</f>
        <v>-1230882.625690439</v>
      </c>
    </row>
    <row r="28" spans="1:10">
      <c r="A28" s="8"/>
      <c r="B28" s="7"/>
    </row>
    <row r="29" spans="1:10">
      <c r="A29" s="8"/>
      <c r="B29" s="7"/>
      <c r="C29" s="13" t="s">
        <v>11</v>
      </c>
    </row>
    <row r="30" spans="1:10">
      <c r="A30" s="8">
        <v>12</v>
      </c>
      <c r="B30" s="7"/>
      <c r="C30" s="5" t="s">
        <v>23</v>
      </c>
      <c r="G30" s="14">
        <f>(0.0028+0.0028+0.0025+0.0028+0.0027+0.0028+0.0027+0.0028+0.0028+0.0027+0.0028+0.0027+0.0028+0.0028+0.0025+0.0028+0.0027+0.0028+0.0027)/19</f>
        <v>2.7368421052631577E-3</v>
      </c>
    </row>
    <row r="31" spans="1:10">
      <c r="A31" s="8">
        <v>13</v>
      </c>
      <c r="B31" s="7"/>
      <c r="C31" s="5" t="s">
        <v>24</v>
      </c>
      <c r="G31" s="10">
        <f>G27*G30*24</f>
        <v>-80849.553519035151</v>
      </c>
    </row>
    <row r="32" spans="1:10" ht="15.75" thickBot="1">
      <c r="A32" s="8">
        <v>14</v>
      </c>
      <c r="B32" s="7"/>
      <c r="C32" s="5" t="s">
        <v>18</v>
      </c>
      <c r="G32" s="15">
        <f>G27+G31</f>
        <v>-1311732.1792094742</v>
      </c>
    </row>
    <row r="33" ht="15.75" thickTop="1"/>
  </sheetData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 Attach O True-Up</vt:lpstr>
      <vt:lpstr>Sheet3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Sem, Kyle</cp:lastModifiedBy>
  <cp:lastPrinted>2014-05-30T13:31:49Z</cp:lastPrinted>
  <dcterms:created xsi:type="dcterms:W3CDTF">2011-06-03T13:23:42Z</dcterms:created>
  <dcterms:modified xsi:type="dcterms:W3CDTF">2014-09-15T19:11:06Z</dcterms:modified>
</cp:coreProperties>
</file>