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795" windowHeight="13545" activeTab="2"/>
  </bookViews>
  <sheets>
    <sheet name="Attach MM ER12-312" sheetId="2" r:id="rId1"/>
    <sheet name="Forward Rate TO Support Data" sheetId="3" r:id="rId2"/>
    <sheet name="Project Descriptions" sheetId="6" r:id="rId3"/>
  </sheets>
  <externalReferences>
    <externalReference r:id="rId4"/>
  </externalReferences>
  <definedNames>
    <definedName name="CH_COS">#REF!</definedName>
    <definedName name="NSP_COS">#REF!</definedName>
    <definedName name="_xlnm.Print_Area" localSheetId="0">'Attach MM ER12-312'!$A$1:$R$112</definedName>
    <definedName name="_xlnm.Print_Area" localSheetId="1">'Forward Rate TO Support Data'!$A$1:$L$62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L55" i="3"/>
  <c r="K55" i="3"/>
  <c r="J55" i="3"/>
  <c r="I55" i="3"/>
  <c r="H55" i="3"/>
  <c r="G55" i="3"/>
  <c r="F55" i="3"/>
  <c r="E55" i="3"/>
  <c r="D55" i="3"/>
  <c r="C55" i="3"/>
  <c r="L54" i="3"/>
  <c r="K54" i="3"/>
  <c r="J54" i="3"/>
  <c r="I54" i="3"/>
  <c r="H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I52" i="3"/>
  <c r="H52" i="3"/>
  <c r="G52" i="3"/>
  <c r="F52" i="3"/>
  <c r="E52" i="3"/>
  <c r="D52" i="3"/>
  <c r="C52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L47" i="3"/>
  <c r="K47" i="3"/>
  <c r="J47" i="3"/>
  <c r="I47" i="3"/>
  <c r="H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I45" i="3"/>
  <c r="H45" i="3"/>
  <c r="G45" i="3"/>
  <c r="F45" i="3"/>
  <c r="E45" i="3"/>
  <c r="D45" i="3"/>
  <c r="C45" i="3"/>
  <c r="L44" i="3"/>
  <c r="K44" i="3"/>
  <c r="J44" i="3"/>
  <c r="I44" i="3"/>
  <c r="H44" i="3"/>
  <c r="G44" i="3"/>
  <c r="F44" i="3"/>
  <c r="E44" i="3"/>
  <c r="D44" i="3"/>
  <c r="C44" i="3"/>
  <c r="L43" i="3"/>
  <c r="L56" i="3" s="1"/>
  <c r="K43" i="3"/>
  <c r="K56" i="3" s="1"/>
  <c r="J43" i="3"/>
  <c r="J56" i="3" s="1"/>
  <c r="I43" i="3"/>
  <c r="I56" i="3" s="1"/>
  <c r="H43" i="3"/>
  <c r="H56" i="3" s="1"/>
  <c r="G43" i="3"/>
  <c r="G56" i="3" s="1"/>
  <c r="F43" i="3"/>
  <c r="F56" i="3" s="1"/>
  <c r="E43" i="3"/>
  <c r="E56" i="3" s="1"/>
  <c r="D43" i="3"/>
  <c r="D56" i="3" s="1"/>
  <c r="C43" i="3"/>
  <c r="C56" i="3" s="1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22" i="3"/>
  <c r="B38" i="3" s="1"/>
  <c r="B55" i="3" s="1"/>
  <c r="B11" i="3"/>
  <c r="B27" i="3" s="1"/>
  <c r="B10" i="3"/>
  <c r="B43" i="3" s="1"/>
  <c r="B26" i="3" l="1"/>
  <c r="B44" i="3"/>
  <c r="J19" i="2"/>
  <c r="J18" i="2"/>
  <c r="L74" i="2" l="1"/>
  <c r="L73" i="2"/>
  <c r="L72" i="2"/>
  <c r="J27" i="2"/>
  <c r="J33" i="2" s="1"/>
  <c r="J34" i="2" s="1"/>
  <c r="L34" i="2" s="1"/>
  <c r="J20" i="2"/>
  <c r="J38" i="2"/>
  <c r="L38" i="2" s="1"/>
  <c r="J52" i="2"/>
  <c r="L52" i="2" s="1"/>
  <c r="J48" i="2"/>
  <c r="L48" i="2" s="1"/>
  <c r="J42" i="2"/>
  <c r="L42" i="2" s="1"/>
  <c r="Q92" i="2"/>
  <c r="C61" i="2"/>
  <c r="J61" i="2"/>
  <c r="R62" i="2"/>
  <c r="J62" i="2"/>
  <c r="J64" i="2"/>
  <c r="L44" i="2" l="1"/>
  <c r="J29" i="2"/>
  <c r="L29" i="2" s="1"/>
  <c r="J44" i="2"/>
  <c r="L54" i="2"/>
  <c r="M74" i="2" l="1"/>
  <c r="N74" i="2" s="1"/>
  <c r="M73" i="2"/>
  <c r="N73" i="2" s="1"/>
  <c r="M72" i="2"/>
  <c r="N72" i="2" s="1"/>
  <c r="G74" i="2"/>
  <c r="G73" i="2"/>
  <c r="H73" i="2" s="1"/>
  <c r="G72" i="2"/>
  <c r="H72" i="2" s="1"/>
  <c r="J73" i="2"/>
  <c r="I73" i="2"/>
  <c r="I72" i="2"/>
  <c r="J72" i="2" s="1"/>
  <c r="I74" i="2"/>
  <c r="J74" i="2" s="1"/>
  <c r="H74" i="2"/>
  <c r="K73" i="2" l="1"/>
  <c r="P73" i="2" s="1"/>
  <c r="R73" i="2" s="1"/>
  <c r="K72" i="2"/>
  <c r="P72" i="2" s="1"/>
  <c r="R72" i="2" s="1"/>
  <c r="K74" i="2"/>
  <c r="P74" i="2" s="1"/>
  <c r="R74" i="2" s="1"/>
  <c r="R92" i="2" l="1"/>
  <c r="P92" i="2"/>
  <c r="P94" i="2" s="1"/>
</calcChain>
</file>

<file path=xl/sharedStrings.xml><?xml version="1.0" encoding="utf-8"?>
<sst xmlns="http://schemas.openxmlformats.org/spreadsheetml/2006/main" count="260" uniqueCount="208">
  <si>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</si>
  <si>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</si>
  <si>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</si>
  <si>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</si>
  <si>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</si>
  <si>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</si>
  <si>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</si>
  <si>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</si>
  <si>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</si>
  <si>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</si>
  <si>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</si>
  <si>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</si>
  <si>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</si>
  <si>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</si>
  <si>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</si>
  <si>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</si>
  <si>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</si>
  <si>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</si>
  <si>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</si>
  <si>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</si>
  <si>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</si>
  <si>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</si>
  <si>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</si>
  <si>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</si>
  <si>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</si>
  <si>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</si>
  <si>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</si>
  <si>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</si>
  <si>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</si>
  <si>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</si>
  <si>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</si>
  <si>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</si>
  <si>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</si>
  <si>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</si>
  <si>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</si>
  <si>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</si>
  <si>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</si>
  <si>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</si>
  <si>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</si>
  <si>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</si>
  <si>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</si>
  <si>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</si>
  <si>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</si>
  <si>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</si>
  <si>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</si>
  <si>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</si>
  <si>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</si>
  <si>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</si>
  <si>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</si>
  <si>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</si>
  <si>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</si>
  <si>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</si>
  <si>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</si>
  <si>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</si>
  <si>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</si>
  <si>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</si>
  <si>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</si>
  <si>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</si>
  <si>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5 divided by line 1 col 3)</t>
  </si>
  <si>
    <t>(line 10 divided by line 2 col 3)</t>
  </si>
  <si>
    <t>Attach O, p 3, line 27 col 5</t>
  </si>
  <si>
    <t>(Note E)</t>
  </si>
  <si>
    <t>(Note F)</t>
  </si>
  <si>
    <t>Rev. Req. Adj For Attachment O</t>
  </si>
  <si>
    <t xml:space="preserve">Project Net Plant 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</si>
  <si>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</si>
  <si>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</si>
  <si>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</si>
  <si>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</si>
  <si>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</si>
  <si>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</si>
  <si>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</si>
  <si>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</si>
  <si>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</si>
  <si>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</si>
  <si>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</si>
  <si>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</si>
  <si>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</si>
  <si>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</si>
  <si>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</si>
  <si>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</si>
  <si>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</si>
  <si>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</si>
  <si>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(Page 1 line 14)</t>
  </si>
  <si>
    <t>Attachment MM</t>
  </si>
  <si>
    <t>Multi-Value Projects (MVP)</t>
  </si>
  <si>
    <t>Multi-Value Project (MVP) Revenue Requirement Calculation</t>
  </si>
  <si>
    <t>MVP Annual Adjusted Revenue Requirement</t>
  </si>
  <si>
    <t>MVP Total Annual Revenue Requirements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</si>
  <si>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</si>
  <si>
    <t>(inputs from Attachment O are rounded to whole dollars)</t>
  </si>
  <si>
    <t>Transmission Accumulated Depreciation</t>
  </si>
  <si>
    <t>Attach O, p 2, line 8 col 5 (Note A)</t>
  </si>
  <si>
    <t>Line 1 minus Line 1a (Note B)</t>
  </si>
  <si>
    <t>O&amp;M TRANSMISSION EXPENSE</t>
  </si>
  <si>
    <t>Transmission O&amp;M</t>
  </si>
  <si>
    <t>Attach O, p 3, line 1 col 5</t>
  </si>
  <si>
    <t>3a</t>
  </si>
  <si>
    <t>3b</t>
  </si>
  <si>
    <t>Less: LSE Expenses included in above, if any</t>
  </si>
  <si>
    <t>Less: Account 565 included in above, if any</t>
  </si>
  <si>
    <t>Adjusted Transmission O&amp;M</t>
  </si>
  <si>
    <t>3c</t>
  </si>
  <si>
    <t>3d</t>
  </si>
  <si>
    <t>Annual Allocation Factor for Transmission O&amp;M</t>
  </si>
  <si>
    <t>Line 3a minus Line 3b minus Line 3c</t>
  </si>
  <si>
    <t>OTHER O&amp;M EXPENSE</t>
  </si>
  <si>
    <t>4b</t>
  </si>
  <si>
    <t>Other O&amp;M Allocated to Transmission</t>
  </si>
  <si>
    <t>Annual Allocation Factor for Other O&amp;M</t>
  </si>
  <si>
    <t>Annual Allocation Factor for Other Expense</t>
  </si>
  <si>
    <t>Sum of line 4b, 6, and 8</t>
  </si>
  <si>
    <t>4a</t>
  </si>
  <si>
    <t>(Line 3d divided by line 1a, col 3)</t>
  </si>
  <si>
    <t>Project Gross Plant</t>
  </si>
  <si>
    <t>Project Accumulated Depreciation</t>
  </si>
  <si>
    <t>(5)</t>
  </si>
  <si>
    <t>Transmission O&amp;M Annual Allocation Factor</t>
  </si>
  <si>
    <t>Page 1 line 4</t>
  </si>
  <si>
    <t>Annual Allocation for Transmission O&amp;M Expense</t>
  </si>
  <si>
    <t>(Col 4 * Col 5)</t>
  </si>
  <si>
    <t>(6)</t>
  </si>
  <si>
    <t>(7)</t>
  </si>
  <si>
    <t>Other Expense Annual Allocation Factor</t>
  </si>
  <si>
    <t>(8)</t>
  </si>
  <si>
    <t>Annual Allocation for Other Expense</t>
  </si>
  <si>
    <t>(9)</t>
  </si>
  <si>
    <t>(Col 6 + Col 8)</t>
  </si>
  <si>
    <t>(10)</t>
  </si>
  <si>
    <t>(Col 3 - Col 4)</t>
  </si>
  <si>
    <t>(11)</t>
  </si>
  <si>
    <t>(12)</t>
  </si>
  <si>
    <t>(Col 10 * Col 11)</t>
  </si>
  <si>
    <t>(13)</t>
  </si>
  <si>
    <t>(14)</t>
  </si>
  <si>
    <t>(Sum Col. 9, 12 &amp; 13)</t>
  </si>
  <si>
    <t>(15)</t>
  </si>
  <si>
    <t>(16)</t>
  </si>
  <si>
    <t>Sum Col. 14 &amp; 15
(Note G)</t>
  </si>
  <si>
    <t>Note deliberately left blank.</t>
  </si>
  <si>
    <t>Project Gross Plant is the total capital investment for the project calculated in the same method as the gross plant value in line 1 and includes CWIP in rate base when authorized by FERC order less any prefunded AFUDC, if applicable.  This value includes subsequent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</si>
  <si>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</si>
  <si>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</si>
  <si>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Page 1 line 9</t>
  </si>
  <si>
    <t>(Col 3 * Col 7)</t>
  </si>
  <si>
    <t>Line 3 minus Line 3d</t>
  </si>
  <si>
    <t>Line 4a divided by Line 1, col 3</t>
  </si>
  <si>
    <t>Attach O, p 3, line 1a col 5, if any</t>
  </si>
  <si>
    <t>Attach O, p 3, line 2 col 5, if any</t>
  </si>
  <si>
    <t>Transmission Accumulated Depreciation comports with this Note A and Note B below.  References to Attachment O "Column 5" throughout this template is an illustrative column designation intended to reference the appropriate right-most column in Attachment O which position may vary by company.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</si>
  <si>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</si>
  <si>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subsequent capital investments required to maintain the facilities to their original capabilities.</t>
  </si>
  <si>
    <t>Otter Tail Power Company</t>
  </si>
  <si>
    <t>For  the 12 months ended 12/31/12</t>
  </si>
  <si>
    <t>Brookings CAPX</t>
  </si>
  <si>
    <t>BSAT - BSS - Ellendale</t>
  </si>
  <si>
    <t>BSAT - BSS - Brookings</t>
  </si>
  <si>
    <t>Attachment MM - Supporting Data for Network Upgrade Charge Calculation - Forward Looking Rate Transmission Owner</t>
  </si>
  <si>
    <t xml:space="preserve">Rate Year </t>
  </si>
  <si>
    <t>Reporting Company</t>
  </si>
  <si>
    <t>MVP's</t>
  </si>
  <si>
    <t>Reliability</t>
  </si>
  <si>
    <t>MTEP Project ID</t>
  </si>
  <si>
    <t>1203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</si>
  <si>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</si>
  <si>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</si>
  <si>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</si>
  <si>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</si>
  <si>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</si>
  <si>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</si>
  <si>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</si>
  <si>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</si>
  <si>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</si>
  <si>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OTP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</si>
  <si>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</si>
  <si>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</si>
  <si>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</si>
  <si>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</si>
  <si>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</si>
  <si>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</si>
  <si>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</si>
  <si>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</si>
  <si>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</si>
  <si>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</si>
  <si>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</si>
  <si>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</si>
  <si>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</si>
  <si>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</si>
  <si>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</si>
  <si>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</si>
  <si>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</si>
  <si>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Column (4)</t>
  </si>
  <si>
    <t>Net Plant</t>
  </si>
  <si>
    <t>Column (10)</t>
  </si>
  <si>
    <t>Depreciation Expense</t>
  </si>
  <si>
    <t>Column (13)</t>
  </si>
  <si>
    <t>Project Amortization Expense</t>
  </si>
  <si>
    <t>Depreciation Expense Total</t>
  </si>
  <si>
    <t>Attachment MM - Description of Facilities Included in Network Upgrade Charge</t>
  </si>
  <si>
    <t>Facility ID</t>
  </si>
  <si>
    <t>Project Record Date</t>
  </si>
  <si>
    <t>Description of Facilities Included in Network Upgrade Charge as of Record Date</t>
  </si>
  <si>
    <t>4092, 6382</t>
  </si>
  <si>
    <t>Big Stone South - Ellendale 345 kV line; Ellendale 345/230 kV Substation; Ellendale 345/230 kV Transformer</t>
  </si>
  <si>
    <t>4116, 4117, 6383, 6384, 6387, 6572, 6588, 6589</t>
  </si>
  <si>
    <t>1881, 1882, 1883, 1884, 1885, 1886, 1887, 1888, 1889, 1893, 1894, 1895, 1897, 2649, 4224, 5469, 5470, 5471, 5472, 5624, 7080, 7081, 7082</t>
  </si>
  <si>
    <t>Brookings County-Lyon County 345 kV Line; Lyon County - Cedar Mountain 345 kV Line; Lyon County - Cedar Mountain 345 kV Line #2; Cedar Mountain - Helena 345 kV Line; Cedar Mountain - Helena 345 kV Line #2; Helena - Chub Lake 345 kV Line; Chub Lake - Hampton Corner 345 kV Line; Lyon County-Hazel Creek 345 kV Line; Hazel Creek-Minnesota Valley 230 kV Line; Lyon County 345/115 kV Transformer; Chub Lake 345/115 kV Transformer; Hazel Creek 345/230 kV Transformer; Cedar Mountain 345/115 kV Transformer; Cedar Mountain-Franklin 115 kV Line, and underlying facilities</t>
  </si>
  <si>
    <t>Big Stone South - Brookings 345 kV line (double ckt capable); Big Stone South 345/230 kV Substation, Big Stone South 345/230 kV Transformers 1 &amp; 2; Big Stone - Big Stone South 230 kV line 1 &amp; 2; Brookings County Substation Termination and conversion to breaker-and-a-half; Big Stone (Plant) 230 kV Substation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</si>
</sst>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  <numFmt numFmtId="170" formatCode="_(* #,##0_);_(* \(#,##0\);_(* &quot;-&quot;??_);_(@_)"/>
    <numFmt numFmtId="171" formatCode="_(* #,##0.0\¢_m;[Red]_(* \-#,##0.0\¢_m;[Green]_(* 0.0\¢_m;_(@_)_%"/>
    <numFmt numFmtId="172" formatCode="_(* #,##0.00\¢_m;[Red]_(* \-#,##0.00\¢_m;[Green]_(* 0.00\¢_m;_(@_)_%"/>
    <numFmt numFmtId="173" formatCode="_(* #,##0.000\¢_m;[Red]_(* \-#,##0.000\¢_m;[Green]_(* 0.000\¢_m;_(@_)_%"/>
    <numFmt numFmtId="174" formatCode="_(_(\£* #,##0_)_%;[Red]_(\(\£* #,##0\)_%;[Green]_(_(\£* #,##0_)_%;_(@_)_%"/>
    <numFmt numFmtId="175" formatCode="_(_(\£* #,##0.0_)_%;[Red]_(\(\£* #,##0.0\)_%;[Green]_(_(\£* #,##0.0_)_%;_(@_)_%"/>
    <numFmt numFmtId="176" formatCode="_(_(\£* #,##0.00_)_%;[Red]_(\(\£* #,##0.00\)_%;[Green]_(_(\£* #,##0.00_)_%;_(@_)_%"/>
    <numFmt numFmtId="177" formatCode="0.0%_);\(0.0%\)"/>
    <numFmt numFmtId="178" formatCode="\•\ \ @"/>
    <numFmt numFmtId="179" formatCode="_(_(\•_ #0_)_%;[Red]_(_(\•_ \-#0\)_%;[Green]_(_(\•_ #0_)_%;_(_(\•_ @_)_%"/>
    <numFmt numFmtId="180" formatCode="_(_(_•_ \•_ #0_)_%;[Red]_(_(_•_ \•_ \-#0\)_%;[Green]_(_(_•_ \•_ #0_)_%;_(_(_•_ \•_ @_)_%"/>
    <numFmt numFmtId="181" formatCode="_(_(_•_ _•_ \•_ #0_)_%;[Red]_(_(_•_ _•_ \•_ \-#0\)_%;[Green]_(_(_•_ _•_ \•_ #0_)_%;_(_(_•_ \•_ @_)_%"/>
    <numFmt numFmtId="182" formatCode="#,##0,_);\(#,##0,\)"/>
    <numFmt numFmtId="183" formatCode="#,##0.0_);\(#,##0.0\)"/>
    <numFmt numFmtId="184" formatCode="0.0,_);\(0.0,\)"/>
    <numFmt numFmtId="185" formatCode="0.00,_);\(0.00,\)"/>
    <numFmt numFmtId="186" formatCode="#,##0.000_);\(#,##0.000\)"/>
    <numFmt numFmtId="187" formatCode="#,##0;\-#,##0;&quot;-&quot;"/>
    <numFmt numFmtId="188" formatCode="_(_(_$* #,##0.0_)_%;[Red]_(\(_$* #,##0.0\)_%;[Green]_(_(_$* #,##0.0_)_%;_(@_)_%"/>
    <numFmt numFmtId="189" formatCode="_(_(_$* #,##0.00_)_%;[Red]_(\(_$* #,##0.00\)_%;[Green]_(_(_$* #,##0.00_)_%;_(@_)_%"/>
    <numFmt numFmtId="190" formatCode="_(_(_$* #,##0.000_)_%;[Red]_(\(_$* #,##0.000\)_%;[Green]_(_(_$* #,##0.000_)_%;_(@_)_%"/>
    <numFmt numFmtId="191" formatCode="_._.* #,##0.0_)_%;_._.* \(#,##0.0\)_%;_._.* \ ?_)_%"/>
    <numFmt numFmtId="192" formatCode="_._.* #,##0.00_)_%;_._.* \(#,##0.00\)_%;_._.* \ ?_)_%"/>
    <numFmt numFmtId="193" formatCode="_._.* #,##0.000_)_%;_._.* \(#,##0.000\)_%;_._.* \ ?_)_%"/>
    <numFmt numFmtId="194" formatCode="_._.* #,##0.0000_)_%;_._.* \(#,##0.0000\)_%;_._.* \ ?_)_%"/>
    <numFmt numFmtId="195" formatCode="_(_(&quot;$&quot;* #,##0.0_)_%;[Red]_(\(&quot;$&quot;* #,##0.0\)_%;[Green]_(_(&quot;$&quot;* #,##0.0_)_%;_(@_)_%"/>
    <numFmt numFmtId="196" formatCode="_(_(&quot;$&quot;* #,##0.00_)_%;[Red]_(\(&quot;$&quot;* #,##0.00\)_%;[Green]_(_(&quot;$&quot;* #,##0.00_)_%;_(@_)_%"/>
    <numFmt numFmtId="197" formatCode="_(_(&quot;$&quot;* #,##0.000_)_%;[Red]_(\(&quot;$&quot;* #,##0.000\)_%;[Green]_(_(&quot;$&quot;* #,##0.000_)_%;_(@_)_%"/>
    <numFmt numFmtId="198" formatCode="_._.&quot;$&quot;* #,##0.0_)_%;_._.&quot;$&quot;* \(#,##0.0\)_%;_._.&quot;$&quot;* \ ?_)_%"/>
    <numFmt numFmtId="199" formatCode="_._.&quot;$&quot;* #,##0.00_)_%;_._.&quot;$&quot;* \(#,##0.00\)_%;_._.&quot;$&quot;* \ ?_)_%"/>
    <numFmt numFmtId="200" formatCode="_._.&quot;$&quot;* #,##0.000_)_%;_._.&quot;$&quot;* \(#,##0.000\)_%;_._.&quot;$&quot;* \ ?_)_%"/>
    <numFmt numFmtId="201" formatCode="_._.&quot;$&quot;* #,##0.0000_)_%;_._.&quot;$&quot;* \(#,##0.0000\)_%;_._.&quot;$&quot;* \ ?_)_%"/>
    <numFmt numFmtId="202" formatCode="&quot;$&quot;#,##0,_);\(&quot;$&quot;#,##0,\)"/>
    <numFmt numFmtId="203" formatCode="&quot;$&quot;#,##0.0_);\(&quot;$&quot;#,##0.0\)"/>
    <numFmt numFmtId="204" formatCode="&quot;$&quot;0.0,_);\(&quot;$&quot;0.0,\)"/>
    <numFmt numFmtId="205" formatCode="&quot;$&quot;0.00,_);\(&quot;$&quot;0.00,\)"/>
    <numFmt numFmtId="206" formatCode="&quot;$&quot;#,##0.000_);\(&quot;$&quot;#,##0.000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[$-409]mmmm\ d\,\ yyyy;@"/>
    <numFmt numFmtId="213" formatCode="m/d/yy;@"/>
    <numFmt numFmtId="214" formatCode="#,##0.0\x_);\(#,##0.0\x\)"/>
    <numFmt numFmtId="215" formatCode="#,##0.00\x_);\(#,##0.00\x\)"/>
    <numFmt numFmtId="216" formatCode="[$€-2]\ #,##0_);\([$€-2]\ #,##0\)"/>
    <numFmt numFmtId="217" formatCode="[$€-2]\ #,##0.0_);\([$€-2]\ #,##0.0\)"/>
    <numFmt numFmtId="218" formatCode="_([$€-2]* #,##0.00_);_([$€-2]* \(#,##0.00\);_([$€-2]* &quot;-&quot;??_)"/>
    <numFmt numFmtId="219" formatCode="General_)_%"/>
    <numFmt numFmtId="220" formatCode="_(_(#0_)_%;[Red]_(_(\-#0\)_%;[Green]_(_(#0_)_%;_(_(@_)_%"/>
    <numFmt numFmtId="221" formatCode="_(_(_•_ #0_)_%;[Red]_(_(_•_ \-#0\)_%;[Green]_(_(_•_ #0_)_%;_(_(_•_ @_)_%"/>
    <numFmt numFmtId="222" formatCode="_(_(_•_ _•_ #0_)_%;[Red]_(_(_•_ _•_ \-#0\)_%;[Green]_(_(_•_ _•_ #0_)_%;_(_(_•_ _•_ @_)_%"/>
    <numFmt numFmtId="223" formatCode="_(_(_•_ _•_ _•_ #0_)_%;[Red]_(_(_•_ _•_ _•_ \-#0\)_%;[Green]_(_(_•_ _•_ _•_ #0_)_%;_(_(_•_ _•_ _•_ @_)_%"/>
    <numFmt numFmtId="224" formatCode="#,##0\x;\(#,##0\x\)"/>
    <numFmt numFmtId="225" formatCode="0.0\x;\(0.0\x\)"/>
    <numFmt numFmtId="226" formatCode="#,##0.00\x;\(#,##0.00\x\)"/>
    <numFmt numFmtId="227" formatCode="#,##0.000\x;\(#,##0.000\x\)"/>
    <numFmt numFmtId="228" formatCode="0.0_);\(0.0\)"/>
    <numFmt numFmtId="229" formatCode="#,##0.00&quot;£&quot;_);\(#,##0.00&quot;£&quot;\)"/>
    <numFmt numFmtId="230" formatCode="0%;\(0%\)"/>
    <numFmt numFmtId="231" formatCode="0.00\ \x_);\(0.00\ \x\)"/>
    <numFmt numFmtId="232" formatCode="_(* #,##0_);_(* \(#,##0\);_(* &quot;-&quot;????_);_(@_)"/>
    <numFmt numFmtId="233" formatCode="0__"/>
    <numFmt numFmtId="234" formatCode="h:mmAM/PM"/>
    <numFmt numFmtId="235" formatCode="0&quot; E&quot;"/>
    <numFmt numFmtId="236" formatCode="yyyy"/>
    <numFmt numFmtId="237" formatCode="&quot;$&quot;#,##0.0"/>
    <numFmt numFmtId="238" formatCode="0.0000"/>
    <numFmt numFmtId="239" formatCode="0.0%;\(0.0%\)"/>
    <numFmt numFmtId="240" formatCode="0.00%_);\(0.00%\)"/>
    <numFmt numFmtId="241" formatCode="0.000%_);\(0.000%\)"/>
    <numFmt numFmtId="242" formatCode="_(0_)%;\(0\)%;\ \ ?_)%"/>
    <numFmt numFmtId="243" formatCode="_._._(* 0_)%;_._.* \(0\)%;_._._(* \ ?_)%"/>
    <numFmt numFmtId="244" formatCode="0%_);\(0%\)"/>
    <numFmt numFmtId="245" formatCode="_(* #,##0_)_%;[Red]_(* \(#,##0\)_%;[Green]_(* 0_)_%;_(@_)_%"/>
    <numFmt numFmtId="246" formatCode="_(* #,##0.0%_);[Red]_(* \-#,##0.0%_);[Green]_(* 0.0%_);_(@_)_%"/>
    <numFmt numFmtId="247" formatCode="_(* #,##0.00%_);[Red]_(* \-#,##0.00%_);[Green]_(* 0.00%_);_(@_)_%"/>
    <numFmt numFmtId="248" formatCode="_(* #,##0.000%_);[Red]_(* \-#,##0.000%_);[Green]_(* 0.000%_);_(@_)_%"/>
    <numFmt numFmtId="249" formatCode="_(0.0_)%;\(0.0\)%;\ \ ?_)%"/>
    <numFmt numFmtId="250" formatCode="_._._(* 0.0_)%;_._.* \(0.0\)%;_._._(* \ ?_)%"/>
    <numFmt numFmtId="251" formatCode="_(0.00_)%;\(0.00\)%;\ \ ?_)%"/>
    <numFmt numFmtId="252" formatCode="_._._(* 0.00_)%;_._.* \(0.00\)%;_._._(* \ ?_)%"/>
    <numFmt numFmtId="253" formatCode="_(0.000_)%;\(0.000\)%;\ \ ?_)%"/>
    <numFmt numFmtId="254" formatCode="_._._(* 0.000_)%;_._.* \(0.000\)%;_._._(* \ ?_)%"/>
    <numFmt numFmtId="255" formatCode="_(0.0000_)%;\(0.0000\)%;\ \ ?_)%"/>
    <numFmt numFmtId="256" formatCode="_._._(* 0.0000_)%;_._.* \(0.0000\)%;_._._(* \ ?_)%"/>
    <numFmt numFmtId="257" formatCode="0.0%"/>
    <numFmt numFmtId="258" formatCode="mm/dd/yy"/>
    <numFmt numFmtId="259" formatCode="mmmm\ dd\,\ yy"/>
    <numFmt numFmtId="260" formatCode="0.0\x"/>
    <numFmt numFmtId="261" formatCode="_(* #,##0_);_(* \(#,##0\);_(* \ ?_)"/>
    <numFmt numFmtId="262" formatCode="_(* #,##0.0_);_(* \(#,##0.0\);_(* \ ?_)"/>
    <numFmt numFmtId="263" formatCode="_(* #,##0.00_);_(* \(#,##0.00\);_(* \ ?_)"/>
    <numFmt numFmtId="264" formatCode="_(* #,##0.000_);_(* \(#,##0.000\);_(* \ ?_)"/>
    <numFmt numFmtId="265" formatCode="_(&quot;$&quot;* #,##0_);_(&quot;$&quot;* \(#,##0\);_(&quot;$&quot;* \ ?_)"/>
    <numFmt numFmtId="266" formatCode="_(&quot;$&quot;* #,##0.0_);_(&quot;$&quot;* \(#,##0.0\);_(&quot;$&quot;* \ ?_)"/>
    <numFmt numFmtId="267" formatCode="_(&quot;$&quot;* #,##0.00_);_(&quot;$&quot;* \(#,##0.00\);_(&quot;$&quot;* \ ?_)"/>
    <numFmt numFmtId="268" formatCode="_(&quot;$&quot;* #,##0.000_);_(&quot;$&quot;* \(#,##0.000\);_(&quot;$&quot;* \ ?_)"/>
    <numFmt numFmtId="269" formatCode="0000&quot;A&quot;"/>
    <numFmt numFmtId="270" formatCode="0&quot;E&quot;"/>
    <numFmt numFmtId="271" formatCode="0000&quot;E&quot;"/>
  </numFmts>
  <fonts count="146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name val="C Helvetica Condensed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ahoma"/>
      <family val="2"/>
    </font>
    <font>
      <b/>
      <sz val="12"/>
      <color indexed="52"/>
      <name val="Tahoma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2"/>
      <name val="Helv"/>
    </font>
    <font>
      <sz val="10"/>
      <name val="TimesNewRomanPS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10"/>
      <color indexed="16"/>
      <name val="MS Serif"/>
      <family val="1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b/>
      <i/>
      <sz val="14"/>
      <name val="Tms Rmn"/>
    </font>
    <font>
      <sz val="10"/>
      <color indexed="42"/>
      <name val="Arial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sz val="10"/>
      <color indexed="46"/>
      <name val="Arial"/>
      <family val="2"/>
    </font>
    <font>
      <b/>
      <sz val="15"/>
      <color indexed="62"/>
      <name val="Tahoma"/>
      <family val="2"/>
    </font>
    <font>
      <b/>
      <sz val="15"/>
      <color indexed="56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Tahoma"/>
      <family val="2"/>
    </font>
    <font>
      <b/>
      <sz val="13"/>
      <color indexed="56"/>
      <name val="Tahoma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theme="3"/>
      <name val="Calibri"/>
      <family val="2"/>
      <scheme val="minor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2"/>
      <color indexed="10"/>
      <name val="Tahoma"/>
      <family val="2"/>
    </font>
    <font>
      <sz val="12"/>
      <color indexed="52"/>
      <name val="Tahoma"/>
      <family val="2"/>
    </font>
    <font>
      <sz val="11"/>
      <color rgb="FFFA7D00"/>
      <name val="Calibri"/>
      <family val="2"/>
      <scheme val="minor"/>
    </font>
    <font>
      <sz val="12"/>
      <color indexed="19"/>
      <name val="Tahoma"/>
      <family val="2"/>
    </font>
    <font>
      <sz val="12"/>
      <color indexed="60"/>
      <name val="Tahoma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color theme="1"/>
      <name val="Trebuchet MS"/>
      <family val="2"/>
    </font>
    <font>
      <sz val="12"/>
      <name val="TimesNewRomanPS"/>
    </font>
    <font>
      <sz val="10"/>
      <color indexed="8"/>
      <name val="MS Sans Serif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8"/>
      <name val="Helv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i/>
      <sz val="8"/>
      <name val="Times New Roman"/>
      <family val="1"/>
    </font>
    <font>
      <b/>
      <sz val="12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39"/>
        <bgColor indexed="64"/>
      </patternFill>
    </fill>
    <fill>
      <patternFill patternType="solid">
        <fgColor rgb="FFC6EFCE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0"/>
      </bottom>
      <diagonal/>
    </border>
  </borders>
  <cellStyleXfs count="1388">
    <xf numFmtId="167" fontId="0" fillId="0" borderId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 vertical="top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0">
      <alignment vertical="top"/>
    </xf>
    <xf numFmtId="0" fontId="35" fillId="0" borderId="0"/>
    <xf numFmtId="0" fontId="18" fillId="0" borderId="0">
      <alignment vertical="top"/>
    </xf>
    <xf numFmtId="0" fontId="8" fillId="0" borderId="0"/>
    <xf numFmtId="43" fontId="35" fillId="0" borderId="0" applyFont="0" applyFill="0" applyBorder="0" applyAlignment="0" applyProtection="0"/>
    <xf numFmtId="167" fontId="19" fillId="0" borderId="0" applyProtection="0"/>
    <xf numFmtId="0" fontId="8" fillId="0" borderId="0"/>
    <xf numFmtId="171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3" fillId="23" borderId="0" applyNumberFormat="0" applyBorder="0" applyAlignment="0" applyProtection="0"/>
    <xf numFmtId="0" fontId="43" fillId="4" borderId="0" applyNumberFormat="0" applyBorder="0" applyAlignment="0" applyProtection="0"/>
    <xf numFmtId="0" fontId="43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3" fillId="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3" fillId="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3" fillId="22" borderId="0" applyNumberFormat="0" applyBorder="0" applyAlignment="0" applyProtection="0"/>
    <xf numFmtId="0" fontId="43" fillId="10" borderId="0" applyNumberFormat="0" applyBorder="0" applyAlignment="0" applyProtection="0"/>
    <xf numFmtId="0" fontId="43" fillId="2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3" fillId="23" borderId="0" applyNumberFormat="0" applyBorder="0" applyAlignment="0" applyProtection="0"/>
    <xf numFmtId="0" fontId="43" fillId="11" borderId="0" applyNumberFormat="0" applyBorder="0" applyAlignment="0" applyProtection="0"/>
    <xf numFmtId="0" fontId="43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6" borderId="0" applyNumberFormat="0" applyBorder="0" applyAlignment="0" applyProtection="0"/>
    <xf numFmtId="0" fontId="45" fillId="41" borderId="0" applyNumberFormat="0" applyBorder="0" applyAlignment="0" applyProtection="0"/>
    <xf numFmtId="0" fontId="44" fillId="19" borderId="0" applyNumberFormat="0" applyBorder="0" applyAlignment="0" applyProtection="0"/>
    <xf numFmtId="0" fontId="44" fillId="9" borderId="0" applyNumberFormat="0" applyBorder="0" applyAlignment="0" applyProtection="0"/>
    <xf numFmtId="0" fontId="44" fillId="19" borderId="0" applyNumberFormat="0" applyBorder="0" applyAlignment="0" applyProtection="0"/>
    <xf numFmtId="0" fontId="45" fillId="42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43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44" borderId="0" applyNumberFormat="0" applyBorder="0" applyAlignment="0" applyProtection="0"/>
    <xf numFmtId="0" fontId="44" fillId="6" borderId="0" applyNumberFormat="0" applyBorder="0" applyAlignment="0" applyProtection="0"/>
    <xf numFmtId="0" fontId="44" fillId="14" borderId="0" applyNumberFormat="0" applyBorder="0" applyAlignment="0" applyProtection="0"/>
    <xf numFmtId="0" fontId="44" fillId="6" borderId="0" applyNumberFormat="0" applyBorder="0" applyAlignment="0" applyProtection="0"/>
    <xf numFmtId="0" fontId="45" fillId="45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9" borderId="0" applyNumberFormat="0" applyBorder="0" applyAlignment="0" applyProtection="0"/>
    <xf numFmtId="0" fontId="45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16" borderId="0" applyNumberFormat="0" applyBorder="0" applyAlignment="0" applyProtection="0"/>
    <xf numFmtId="0" fontId="44" fillId="47" borderId="0" applyNumberFormat="0" applyBorder="0" applyAlignment="0" applyProtection="0"/>
    <xf numFmtId="0" fontId="45" fillId="48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5" fillId="49" borderId="0" applyNumberFormat="0" applyBorder="0" applyAlignment="0" applyProtection="0"/>
    <xf numFmtId="0" fontId="44" fillId="11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45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13" borderId="0" applyNumberFormat="0" applyBorder="0" applyAlignment="0" applyProtection="0"/>
    <xf numFmtId="0" fontId="44" fillId="51" borderId="0" applyNumberFormat="0" applyBorder="0" applyAlignment="0" applyProtection="0"/>
    <xf numFmtId="0" fontId="45" fillId="52" borderId="0" applyNumberFormat="0" applyBorder="0" applyAlignment="0" applyProtection="0"/>
    <xf numFmtId="0" fontId="44" fillId="14" borderId="0" applyNumberFormat="0" applyBorder="0" applyAlignment="0" applyProtection="0"/>
    <xf numFmtId="0" fontId="45" fillId="53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4" fillId="17" borderId="0" applyNumberFormat="0" applyBorder="0" applyAlignment="0" applyProtection="0"/>
    <xf numFmtId="0" fontId="45" fillId="54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7" fillId="55" borderId="0" applyNumberFormat="0" applyBorder="0" applyAlignment="0" applyProtection="0"/>
    <xf numFmtId="0" fontId="48" fillId="0" borderId="0"/>
    <xf numFmtId="177" fontId="8" fillId="56" borderId="0" applyNumberFormat="0" applyFill="0" applyBorder="0" applyAlignment="0" applyProtection="0">
      <alignment horizontal="right" vertical="center"/>
    </xf>
    <xf numFmtId="177" fontId="49" fillId="0" borderId="0" applyNumberFormat="0" applyFill="0" applyBorder="0" applyAlignment="0" applyProtection="0"/>
    <xf numFmtId="0" fontId="8" fillId="0" borderId="10" applyNumberFormat="0" applyFont="0" applyFill="0" applyAlignment="0" applyProtection="0"/>
    <xf numFmtId="0" fontId="50" fillId="0" borderId="26">
      <alignment horizontal="right"/>
    </xf>
    <xf numFmtId="178" fontId="32" fillId="0" borderId="0" applyFont="0" applyFill="0" applyBorder="0" applyAlignment="0" applyProtection="0"/>
    <xf numFmtId="179" fontId="42" fillId="0" borderId="0" applyFont="0" applyFill="0" applyBorder="0" applyProtection="0">
      <alignment horizontal="left"/>
    </xf>
    <xf numFmtId="180" fontId="42" fillId="0" borderId="0" applyFont="0" applyFill="0" applyBorder="0" applyProtection="0">
      <alignment horizontal="left"/>
    </xf>
    <xf numFmtId="181" fontId="42" fillId="0" borderId="0" applyFont="0" applyFill="0" applyBorder="0" applyProtection="0">
      <alignment horizontal="left"/>
    </xf>
    <xf numFmtId="37" fontId="51" fillId="0" borderId="0" applyFont="0" applyFill="0" applyBorder="0" applyAlignment="0" applyProtection="0">
      <alignment vertical="center"/>
      <protection locked="0"/>
    </xf>
    <xf numFmtId="182" fontId="52" fillId="0" borderId="0" applyFont="0" applyFill="0" applyBorder="0" applyAlignment="0" applyProtection="0"/>
    <xf numFmtId="0" fontId="53" fillId="0" borderId="0"/>
    <xf numFmtId="0" fontId="53" fillId="0" borderId="0"/>
    <xf numFmtId="167" fontId="54" fillId="0" borderId="0" applyFill="0"/>
    <xf numFmtId="167" fontId="54" fillId="0" borderId="0">
      <alignment horizontal="center"/>
    </xf>
    <xf numFmtId="0" fontId="54" fillId="0" borderId="0" applyFill="0">
      <alignment horizontal="center"/>
    </xf>
    <xf numFmtId="167" fontId="34" fillId="0" borderId="27" applyFill="0"/>
    <xf numFmtId="0" fontId="8" fillId="0" borderId="0" applyFont="0" applyAlignment="0"/>
    <xf numFmtId="0" fontId="55" fillId="0" borderId="0" applyFill="0">
      <alignment vertical="top"/>
    </xf>
    <xf numFmtId="0" fontId="34" fillId="0" borderId="0" applyFill="0">
      <alignment horizontal="left" vertical="top"/>
    </xf>
    <xf numFmtId="167" fontId="26" fillId="0" borderId="22" applyFill="0"/>
    <xf numFmtId="0" fontId="8" fillId="0" borderId="0" applyNumberFormat="0" applyFont="0" applyAlignment="0"/>
    <xf numFmtId="0" fontId="55" fillId="0" borderId="0" applyFill="0">
      <alignment wrapText="1"/>
    </xf>
    <xf numFmtId="0" fontId="34" fillId="0" borderId="0" applyFill="0">
      <alignment horizontal="left" vertical="top" wrapText="1"/>
    </xf>
    <xf numFmtId="167" fontId="56" fillId="0" borderId="0" applyFill="0"/>
    <xf numFmtId="0" fontId="57" fillId="0" borderId="0" applyNumberFormat="0" applyFont="0" applyAlignment="0">
      <alignment horizontal="center"/>
    </xf>
    <xf numFmtId="0" fontId="58" fillId="0" borderId="0" applyFill="0">
      <alignment vertical="top" wrapText="1"/>
    </xf>
    <xf numFmtId="0" fontId="26" fillId="0" borderId="0" applyFill="0">
      <alignment horizontal="left" vertical="top" wrapText="1"/>
    </xf>
    <xf numFmtId="167" fontId="8" fillId="0" borderId="0" applyFill="0"/>
    <xf numFmtId="0" fontId="57" fillId="0" borderId="0" applyNumberFormat="0" applyFont="0" applyAlignment="0">
      <alignment horizontal="center"/>
    </xf>
    <xf numFmtId="0" fontId="59" fillId="0" borderId="0" applyFill="0">
      <alignment vertical="center" wrapText="1"/>
    </xf>
    <xf numFmtId="0" fontId="24" fillId="0" borderId="0">
      <alignment horizontal="left" vertical="center" wrapText="1"/>
    </xf>
    <xf numFmtId="167" fontId="48" fillId="0" borderId="0" applyFill="0"/>
    <xf numFmtId="0" fontId="57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8" fillId="0" borderId="0" applyFill="0">
      <alignment horizontal="center" vertical="center" wrapText="1"/>
    </xf>
    <xf numFmtId="167" fontId="61" fillId="0" borderId="0" applyFill="0"/>
    <xf numFmtId="0" fontId="57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7" fontId="64" fillId="0" borderId="0" applyFill="0"/>
    <xf numFmtId="0" fontId="57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183" fontId="66" fillId="0" borderId="0" applyFont="0" applyFill="0" applyBorder="0" applyAlignment="0" applyProtection="0">
      <protection locked="0"/>
    </xf>
    <xf numFmtId="184" fontId="66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185" fontId="67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68" fillId="0" borderId="0" applyFill="0" applyBorder="0" applyAlignment="0"/>
    <xf numFmtId="0" fontId="69" fillId="57" borderId="1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69" fillId="57" borderId="1" applyNumberFormat="0" applyAlignment="0" applyProtection="0"/>
    <xf numFmtId="0" fontId="69" fillId="57" borderId="1" applyNumberFormat="0" applyAlignment="0" applyProtection="0"/>
    <xf numFmtId="0" fontId="69" fillId="57" borderId="1" applyNumberFormat="0" applyAlignment="0" applyProtection="0"/>
    <xf numFmtId="0" fontId="71" fillId="58" borderId="28" applyNumberFormat="0" applyAlignment="0" applyProtection="0"/>
    <xf numFmtId="0" fontId="8" fillId="0" borderId="10" applyNumberFormat="0" applyFont="0" applyFill="0" applyBorder="0" applyProtection="0">
      <alignment horizontal="centerContinuous" vertical="center"/>
    </xf>
    <xf numFmtId="0" fontId="72" fillId="0" borderId="0" applyFill="0" applyBorder="0" applyProtection="0">
      <alignment horizontal="center"/>
      <protection locked="0"/>
    </xf>
    <xf numFmtId="0" fontId="73" fillId="21" borderId="2" applyNumberFormat="0" applyAlignment="0" applyProtection="0"/>
    <xf numFmtId="0" fontId="74" fillId="59" borderId="29" applyNumberFormat="0" applyAlignment="0" applyProtection="0"/>
    <xf numFmtId="0" fontId="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41" fontId="76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77" fillId="0" borderId="0" applyFont="0" applyFill="0" applyBorder="0" applyAlignment="0" applyProtection="0"/>
    <xf numFmtId="192" fontId="78" fillId="0" borderId="0" applyFont="0" applyFill="0" applyBorder="0" applyAlignment="0" applyProtection="0"/>
    <xf numFmtId="193" fontId="78" fillId="0" borderId="0" applyFont="0" applyFill="0" applyBorder="0" applyAlignment="0" applyProtection="0"/>
    <xf numFmtId="194" fontId="56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37" fontId="79" fillId="0" borderId="0" applyFill="0" applyBorder="0" applyAlignment="0" applyProtection="0"/>
    <xf numFmtId="3" fontId="8" fillId="0" borderId="0" applyFont="0" applyFill="0" applyBorder="0" applyAlignment="0" applyProtection="0"/>
    <xf numFmtId="0" fontId="34" fillId="0" borderId="0" applyFill="0" applyBorder="0" applyAlignment="0" applyProtection="0">
      <protection locked="0"/>
    </xf>
    <xf numFmtId="0" fontId="80" fillId="0" borderId="0" applyNumberFormat="0" applyAlignment="0">
      <alignment horizontal="left"/>
    </xf>
    <xf numFmtId="0" fontId="50" fillId="0" borderId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2" fillId="0" borderId="0" applyFont="0" applyFill="0" applyBorder="0" applyAlignment="0" applyProtection="0"/>
    <xf numFmtId="198" fontId="78" fillId="0" borderId="0" applyFont="0" applyFill="0" applyBorder="0" applyAlignment="0" applyProtection="0"/>
    <xf numFmtId="199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201" fontId="56" fillId="0" borderId="0" applyFont="0" applyFill="0" applyBorder="0" applyAlignment="0" applyProtection="0">
      <protection locked="0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7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79" fillId="0" borderId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8" fillId="0" borderId="0" applyFont="0" applyFill="0" applyBorder="0" applyAlignment="0" applyProtection="0"/>
    <xf numFmtId="204" fontId="66" fillId="0" borderId="0" applyFont="0" applyFill="0" applyBorder="0" applyAlignment="0" applyProtection="0">
      <protection locked="0"/>
    </xf>
    <xf numFmtId="7" fontId="54" fillId="0" borderId="0" applyFont="0" applyFill="0" applyBorder="0" applyAlignment="0" applyProtection="0"/>
    <xf numFmtId="205" fontId="67" fillId="0" borderId="0" applyFont="0" applyFill="0" applyBorder="0" applyAlignment="0" applyProtection="0"/>
    <xf numFmtId="206" fontId="81" fillId="0" borderId="0" applyFont="0" applyFill="0" applyBorder="0" applyAlignment="0" applyProtection="0"/>
    <xf numFmtId="0" fontId="82" fillId="60" borderId="30" applyNumberFormat="0" applyFont="0" applyFill="0" applyAlignment="0" applyProtection="0">
      <alignment horizontal="left" indent="1"/>
    </xf>
    <xf numFmtId="14" fontId="8" fillId="0" borderId="0" applyFont="0" applyFill="0" applyBorder="0" applyAlignment="0" applyProtection="0"/>
    <xf numFmtId="207" fontId="42" fillId="0" borderId="0" applyFont="0" applyFill="0" applyBorder="0" applyProtection="0"/>
    <xf numFmtId="208" fontId="42" fillId="0" borderId="0" applyFont="0" applyFill="0" applyBorder="0" applyProtection="0"/>
    <xf numFmtId="209" fontId="42" fillId="0" borderId="0" applyFont="0" applyFill="0" applyBorder="0" applyAlignment="0" applyProtection="0"/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3" fillId="0" borderId="0" applyFont="0" applyFill="0" applyBorder="0" applyAlignment="0" applyProtection="0"/>
    <xf numFmtId="5" fontId="84" fillId="0" borderId="0" applyBorder="0"/>
    <xf numFmtId="203" fontId="84" fillId="0" borderId="0" applyBorder="0"/>
    <xf numFmtId="7" fontId="84" fillId="0" borderId="0" applyBorder="0"/>
    <xf numFmtId="37" fontId="84" fillId="0" borderId="0" applyBorder="0"/>
    <xf numFmtId="183" fontId="84" fillId="0" borderId="0" applyBorder="0"/>
    <xf numFmtId="214" fontId="84" fillId="0" borderId="0" applyBorder="0"/>
    <xf numFmtId="39" fontId="84" fillId="0" borderId="0" applyBorder="0"/>
    <xf numFmtId="215" fontId="84" fillId="0" borderId="0" applyBorder="0"/>
    <xf numFmtId="7" fontId="8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52" fillId="0" borderId="0" applyFont="0" applyFill="0" applyAlignment="0" applyProtection="0"/>
    <xf numFmtId="216" fontId="52" fillId="0" borderId="0" applyFont="0" applyFill="0" applyBorder="0" applyAlignment="0" applyProtection="0"/>
    <xf numFmtId="0" fontId="85" fillId="0" borderId="0" applyNumberFormat="0" applyAlignment="0">
      <alignment horizontal="left"/>
    </xf>
    <xf numFmtId="218" fontId="54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88" fillId="0" borderId="0"/>
    <xf numFmtId="183" fontId="89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42" fillId="0" borderId="0" applyFont="0" applyFill="0" applyBorder="0" applyProtection="0">
      <alignment horizontal="center" wrapText="1"/>
    </xf>
    <xf numFmtId="219" fontId="42" fillId="0" borderId="0" applyFont="0" applyFill="0" applyBorder="0" applyProtection="0">
      <alignment horizontal="right"/>
    </xf>
    <xf numFmtId="0" fontId="90" fillId="6" borderId="0" applyNumberFormat="0" applyBorder="0" applyAlignment="0" applyProtection="0"/>
    <xf numFmtId="0" fontId="90" fillId="4" borderId="0" applyNumberFormat="0" applyBorder="0" applyAlignment="0" applyProtection="0"/>
    <xf numFmtId="0" fontId="90" fillId="6" borderId="0" applyNumberFormat="0" applyBorder="0" applyAlignment="0" applyProtection="0"/>
    <xf numFmtId="0" fontId="91" fillId="61" borderId="0" applyNumberFormat="0" applyBorder="0" applyAlignment="0" applyProtection="0"/>
    <xf numFmtId="0" fontId="89" fillId="0" borderId="0" applyNumberFormat="0" applyFill="0" applyBorder="0" applyAlignment="0" applyProtection="0"/>
    <xf numFmtId="0" fontId="92" fillId="62" borderId="0" applyNumberFormat="0" applyFill="0" applyBorder="0" applyAlignment="0" applyProtection="0"/>
    <xf numFmtId="38" fontId="54" fillId="63" borderId="0" applyNumberFormat="0" applyBorder="0" applyAlignment="0" applyProtection="0"/>
    <xf numFmtId="0" fontId="26" fillId="0" borderId="31" applyNumberFormat="0" applyAlignment="0" applyProtection="0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14" fontId="37" fillId="64" borderId="18">
      <alignment horizontal="center" vertical="center" wrapText="1"/>
    </xf>
    <xf numFmtId="0" fontId="93" fillId="0" borderId="32" applyNumberFormat="0" applyFill="0" applyAlignment="0" applyProtection="0"/>
    <xf numFmtId="0" fontId="94" fillId="0" borderId="3" applyNumberFormat="0" applyFill="0" applyAlignment="0" applyProtection="0"/>
    <xf numFmtId="0" fontId="93" fillId="0" borderId="32" applyNumberFormat="0" applyFill="0" applyAlignment="0" applyProtection="0"/>
    <xf numFmtId="0" fontId="95" fillId="0" borderId="33" applyNumberFormat="0" applyFill="0" applyAlignment="0" applyProtection="0"/>
    <xf numFmtId="0" fontId="96" fillId="0" borderId="34" applyNumberFormat="0" applyFill="0" applyAlignment="0" applyProtection="0"/>
    <xf numFmtId="0" fontId="97" fillId="0" borderId="4" applyNumberFormat="0" applyFill="0" applyAlignment="0" applyProtection="0"/>
    <xf numFmtId="0" fontId="96" fillId="0" borderId="34" applyNumberFormat="0" applyFill="0" applyAlignment="0" applyProtection="0"/>
    <xf numFmtId="0" fontId="98" fillId="0" borderId="35" applyNumberFormat="0" applyFill="0" applyAlignment="0" applyProtection="0"/>
    <xf numFmtId="0" fontId="99" fillId="0" borderId="36" applyNumberFormat="0" applyFill="0" applyAlignment="0" applyProtection="0"/>
    <xf numFmtId="0" fontId="100" fillId="0" borderId="5" applyNumberFormat="0" applyFill="0" applyAlignment="0" applyProtection="0"/>
    <xf numFmtId="0" fontId="99" fillId="0" borderId="36" applyNumberFormat="0" applyFill="0" applyAlignment="0" applyProtection="0"/>
    <xf numFmtId="0" fontId="101" fillId="0" borderId="3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2" fillId="0" borderId="0" applyFill="0" applyAlignment="0" applyProtection="0">
      <protection locked="0"/>
    </xf>
    <xf numFmtId="0" fontId="72" fillId="0" borderId="10" applyFill="0" applyAlignment="0" applyProtection="0">
      <protection locked="0"/>
    </xf>
    <xf numFmtId="0" fontId="102" fillId="0" borderId="18"/>
    <xf numFmtId="0" fontId="103" fillId="0" borderId="0"/>
    <xf numFmtId="0" fontId="104" fillId="0" borderId="10" applyNumberFormat="0" applyFill="0" applyAlignment="0" applyProtection="0"/>
    <xf numFmtId="0" fontId="83" fillId="65" borderId="0" applyNumberFormat="0" applyFont="0" applyBorder="0" applyAlignment="0" applyProtection="0"/>
    <xf numFmtId="0" fontId="105" fillId="66" borderId="13" applyNumberFormat="0" applyAlignment="0" applyProtection="0"/>
    <xf numFmtId="220" fontId="42" fillId="0" borderId="0" applyFont="0" applyFill="0" applyBorder="0" applyProtection="0">
      <alignment horizontal="left"/>
    </xf>
    <xf numFmtId="221" fontId="42" fillId="0" borderId="0" applyFont="0" applyFill="0" applyBorder="0" applyProtection="0">
      <alignment horizontal="left"/>
    </xf>
    <xf numFmtId="222" fontId="42" fillId="0" borderId="0" applyFont="0" applyFill="0" applyBorder="0" applyProtection="0">
      <alignment horizontal="left"/>
    </xf>
    <xf numFmtId="223" fontId="42" fillId="0" borderId="0" applyFont="0" applyFill="0" applyBorder="0" applyProtection="0">
      <alignment horizontal="left"/>
    </xf>
    <xf numFmtId="10" fontId="54" fillId="67" borderId="13" applyNumberFormat="0" applyBorder="0" applyAlignment="0" applyProtection="0"/>
    <xf numFmtId="10" fontId="54" fillId="67" borderId="13" applyNumberFormat="0" applyBorder="0" applyAlignment="0" applyProtection="0"/>
    <xf numFmtId="0" fontId="106" fillId="22" borderId="1" applyNumberFormat="0" applyAlignment="0" applyProtection="0"/>
    <xf numFmtId="0" fontId="106" fillId="7" borderId="1" applyNumberFormat="0" applyAlignment="0" applyProtection="0"/>
    <xf numFmtId="0" fontId="106" fillId="7" borderId="1" applyNumberFormat="0" applyAlignment="0" applyProtection="0"/>
    <xf numFmtId="0" fontId="106" fillId="22" borderId="1" applyNumberFormat="0" applyAlignment="0" applyProtection="0"/>
    <xf numFmtId="0" fontId="106" fillId="7" borderId="1" applyNumberFormat="0" applyAlignment="0" applyProtection="0"/>
    <xf numFmtId="0" fontId="106" fillId="7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6" fillId="22" borderId="1" applyNumberFormat="0" applyAlignment="0" applyProtection="0"/>
    <xf numFmtId="0" fontId="107" fillId="68" borderId="28" applyNumberFormat="0" applyAlignment="0" applyProtection="0"/>
    <xf numFmtId="5" fontId="108" fillId="0" borderId="0" applyBorder="0"/>
    <xf numFmtId="203" fontId="108" fillId="0" borderId="0" applyBorder="0"/>
    <xf numFmtId="7" fontId="108" fillId="0" borderId="0" applyBorder="0"/>
    <xf numFmtId="37" fontId="108" fillId="0" borderId="0" applyBorder="0"/>
    <xf numFmtId="183" fontId="108" fillId="0" borderId="0" applyBorder="0"/>
    <xf numFmtId="214" fontId="108" fillId="0" borderId="0" applyBorder="0"/>
    <xf numFmtId="39" fontId="108" fillId="0" borderId="0" applyBorder="0"/>
    <xf numFmtId="215" fontId="108" fillId="0" borderId="0" applyBorder="0"/>
    <xf numFmtId="0" fontId="83" fillId="0" borderId="14" applyNumberFormat="0" applyFont="0" applyFill="0" applyAlignment="0" applyProtection="0"/>
    <xf numFmtId="0" fontId="109" fillId="0" borderId="0"/>
    <xf numFmtId="0" fontId="110" fillId="0" borderId="38" applyNumberFormat="0" applyFill="0" applyAlignment="0" applyProtection="0"/>
    <xf numFmtId="0" fontId="111" fillId="0" borderId="6" applyNumberFormat="0" applyFill="0" applyAlignment="0" applyProtection="0"/>
    <xf numFmtId="0" fontId="110" fillId="0" borderId="38" applyNumberFormat="0" applyFill="0" applyAlignment="0" applyProtection="0"/>
    <xf numFmtId="0" fontId="112" fillId="0" borderId="39" applyNumberFormat="0" applyFill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228" fontId="8" fillId="0" borderId="0" applyFont="0" applyFill="0" applyBorder="0" applyAlignment="0" applyProtection="0"/>
    <xf numFmtId="0" fontId="113" fillId="22" borderId="0" applyNumberFormat="0" applyBorder="0" applyAlignment="0" applyProtection="0"/>
    <xf numFmtId="0" fontId="114" fillId="22" borderId="0" applyNumberFormat="0" applyBorder="0" applyAlignment="0" applyProtection="0"/>
    <xf numFmtId="0" fontId="113" fillId="22" borderId="0" applyNumberFormat="0" applyBorder="0" applyAlignment="0" applyProtection="0"/>
    <xf numFmtId="0" fontId="115" fillId="69" borderId="0" applyNumberFormat="0" applyBorder="0" applyAlignment="0" applyProtection="0"/>
    <xf numFmtId="37" fontId="116" fillId="0" borderId="0"/>
    <xf numFmtId="0" fontId="52" fillId="0" borderId="0"/>
    <xf numFmtId="229" fontId="8" fillId="0" borderId="0"/>
    <xf numFmtId="229" fontId="8" fillId="0" borderId="0"/>
    <xf numFmtId="0" fontId="8" fillId="0" borderId="0"/>
    <xf numFmtId="0" fontId="117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8" fillId="0" borderId="0"/>
    <xf numFmtId="0" fontId="118" fillId="0" borderId="0"/>
    <xf numFmtId="0" fontId="118" fillId="0" borderId="0"/>
    <xf numFmtId="0" fontId="2" fillId="0" borderId="0"/>
    <xf numFmtId="0" fontId="118" fillId="0" borderId="0"/>
    <xf numFmtId="0" fontId="2" fillId="0" borderId="0"/>
    <xf numFmtId="0" fontId="2" fillId="0" borderId="0"/>
    <xf numFmtId="0" fontId="8" fillId="0" borderId="0"/>
    <xf numFmtId="0" fontId="1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8" fillId="0" borderId="0"/>
    <xf numFmtId="3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8" fillId="0" borderId="0"/>
    <xf numFmtId="3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3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3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39" fontId="19" fillId="0" borderId="0"/>
    <xf numFmtId="0" fontId="118" fillId="0" borderId="0"/>
    <xf numFmtId="0" fontId="8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2" fillId="0" borderId="0"/>
    <xf numFmtId="0" fontId="118" fillId="0" borderId="0"/>
    <xf numFmtId="0" fontId="8" fillId="0" borderId="0"/>
    <xf numFmtId="0" fontId="2" fillId="0" borderId="0"/>
    <xf numFmtId="0" fontId="8" fillId="0" borderId="0"/>
    <xf numFmtId="0" fontId="19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/>
    <xf numFmtId="0" fontId="118" fillId="0" borderId="0"/>
    <xf numFmtId="0" fontId="8" fillId="0" borderId="0"/>
    <xf numFmtId="0" fontId="119" fillId="0" borderId="0"/>
    <xf numFmtId="39" fontId="19" fillId="0" borderId="0"/>
    <xf numFmtId="0" fontId="2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19" fillId="0" borderId="0"/>
    <xf numFmtId="39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39" fontId="19" fillId="0" borderId="0"/>
    <xf numFmtId="0" fontId="11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8" fillId="0" borderId="0"/>
    <xf numFmtId="0" fontId="8" fillId="0" borderId="0"/>
    <xf numFmtId="0" fontId="2" fillId="0" borderId="0"/>
    <xf numFmtId="0" fontId="117" fillId="0" borderId="0"/>
    <xf numFmtId="0" fontId="2" fillId="0" borderId="0"/>
    <xf numFmtId="0" fontId="8" fillId="0" borderId="0"/>
    <xf numFmtId="0" fontId="118" fillId="0" borderId="0"/>
    <xf numFmtId="0" fontId="8" fillId="0" borderId="0"/>
    <xf numFmtId="0" fontId="118" fillId="0" borderId="0"/>
    <xf numFmtId="0" fontId="8" fillId="0" borderId="0"/>
    <xf numFmtId="0" fontId="118" fillId="0" borderId="0"/>
    <xf numFmtId="0" fontId="8" fillId="0" borderId="0"/>
    <xf numFmtId="0" fontId="118" fillId="0" borderId="0"/>
    <xf numFmtId="0" fontId="8" fillId="0" borderId="0"/>
    <xf numFmtId="0" fontId="118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0" fontId="2" fillId="0" borderId="0"/>
    <xf numFmtId="0" fontId="8" fillId="0" borderId="0"/>
    <xf numFmtId="0" fontId="117" fillId="0" borderId="0"/>
    <xf numFmtId="0" fontId="11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39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23" borderId="7" applyNumberFormat="0" applyFont="0" applyAlignment="0" applyProtection="0"/>
    <xf numFmtId="0" fontId="118" fillId="23" borderId="7" applyNumberFormat="0" applyFont="0" applyAlignment="0" applyProtection="0"/>
    <xf numFmtId="0" fontId="118" fillId="23" borderId="7" applyNumberFormat="0" applyFont="0" applyAlignment="0" applyProtection="0"/>
    <xf numFmtId="0" fontId="2" fillId="70" borderId="40" applyNumberFormat="0" applyFont="0" applyAlignment="0" applyProtection="0"/>
    <xf numFmtId="0" fontId="2" fillId="70" borderId="40" applyNumberFormat="0" applyFont="0" applyAlignment="0" applyProtection="0"/>
    <xf numFmtId="0" fontId="2" fillId="70" borderId="40" applyNumberFormat="0" applyFont="0" applyAlignment="0" applyProtection="0"/>
    <xf numFmtId="0" fontId="2" fillId="70" borderId="40" applyNumberFormat="0" applyFont="0" applyAlignment="0" applyProtection="0"/>
    <xf numFmtId="0" fontId="2" fillId="70" borderId="40" applyNumberFormat="0" applyFont="0" applyAlignment="0" applyProtection="0"/>
    <xf numFmtId="0" fontId="2" fillId="70" borderId="40" applyNumberFormat="0" applyFont="0" applyAlignment="0" applyProtection="0"/>
    <xf numFmtId="0" fontId="120" fillId="57" borderId="8" applyNumberFormat="0" applyAlignment="0" applyProtection="0"/>
    <xf numFmtId="0" fontId="120" fillId="20" borderId="8" applyNumberFormat="0" applyAlignment="0" applyProtection="0"/>
    <xf numFmtId="0" fontId="120" fillId="57" borderId="8" applyNumberFormat="0" applyAlignment="0" applyProtection="0"/>
    <xf numFmtId="0" fontId="121" fillId="58" borderId="41" applyNumberFormat="0" applyAlignment="0" applyProtection="0"/>
    <xf numFmtId="0" fontId="32" fillId="71" borderId="0" applyNumberFormat="0" applyFont="0" applyBorder="0" applyAlignment="0"/>
    <xf numFmtId="230" fontId="8" fillId="0" borderId="0" applyFont="0" applyFill="0" applyBorder="0" applyAlignment="0" applyProtection="0"/>
    <xf numFmtId="231" fontId="122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2" fontId="8" fillId="0" borderId="0"/>
    <xf numFmtId="233" fontId="52" fillId="0" borderId="0"/>
    <xf numFmtId="233" fontId="52" fillId="0" borderId="0"/>
    <xf numFmtId="231" fontId="122" fillId="0" borderId="0"/>
    <xf numFmtId="0" fontId="52" fillId="0" borderId="0"/>
    <xf numFmtId="231" fontId="79" fillId="0" borderId="0"/>
    <xf numFmtId="232" fontId="8" fillId="0" borderId="0"/>
    <xf numFmtId="233" fontId="52" fillId="0" borderId="0"/>
    <xf numFmtId="233" fontId="52" fillId="0" borderId="0"/>
    <xf numFmtId="0" fontId="52" fillId="0" borderId="0"/>
    <xf numFmtId="0" fontId="52" fillId="0" borderId="0"/>
    <xf numFmtId="234" fontId="52" fillId="0" borderId="0"/>
    <xf numFmtId="166" fontId="52" fillId="0" borderId="0"/>
    <xf numFmtId="235" fontId="52" fillId="0" borderId="0"/>
    <xf numFmtId="234" fontId="52" fillId="0" borderId="0"/>
    <xf numFmtId="166" fontId="52" fillId="0" borderId="0"/>
    <xf numFmtId="236" fontId="52" fillId="0" borderId="0"/>
    <xf numFmtId="236" fontId="52" fillId="0" borderId="0"/>
    <xf numFmtId="237" fontId="52" fillId="0" borderId="0"/>
    <xf numFmtId="235" fontId="52" fillId="0" borderId="0"/>
    <xf numFmtId="238" fontId="52" fillId="0" borderId="0"/>
    <xf numFmtId="237" fontId="52" fillId="0" borderId="0"/>
    <xf numFmtId="237" fontId="52" fillId="0" borderId="0"/>
    <xf numFmtId="0" fontId="52" fillId="0" borderId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22" fillId="0" borderId="0"/>
    <xf numFmtId="231" fontId="122" fillId="0" borderId="0"/>
    <xf numFmtId="230" fontId="8" fillId="0" borderId="0" applyFont="0" applyFill="0" applyBorder="0" applyAlignment="0" applyProtection="0"/>
    <xf numFmtId="231" fontId="122" fillId="0" borderId="0"/>
    <xf numFmtId="231" fontId="122" fillId="0" borderId="0"/>
    <xf numFmtId="234" fontId="52" fillId="0" borderId="0"/>
    <xf numFmtId="166" fontId="52" fillId="0" borderId="0"/>
    <xf numFmtId="235" fontId="52" fillId="0" borderId="0"/>
    <xf numFmtId="234" fontId="52" fillId="0" borderId="0"/>
    <xf numFmtId="166" fontId="52" fillId="0" borderId="0"/>
    <xf numFmtId="236" fontId="52" fillId="0" borderId="0"/>
    <xf numFmtId="236" fontId="52" fillId="0" borderId="0"/>
    <xf numFmtId="237" fontId="52" fillId="0" borderId="0"/>
    <xf numFmtId="235" fontId="52" fillId="0" borderId="0"/>
    <xf numFmtId="238" fontId="52" fillId="0" borderId="0"/>
    <xf numFmtId="237" fontId="52" fillId="0" borderId="0"/>
    <xf numFmtId="237" fontId="52" fillId="0" borderId="0"/>
    <xf numFmtId="239" fontId="48" fillId="27" borderId="0" applyFont="0" applyFill="0" applyBorder="0" applyAlignment="0" applyProtection="0"/>
    <xf numFmtId="240" fontId="48" fillId="27" borderId="0" applyFont="0" applyFill="0" applyBorder="0" applyAlignment="0" applyProtection="0"/>
    <xf numFmtId="241" fontId="8" fillId="0" borderId="0" applyFont="0" applyFill="0" applyBorder="0" applyAlignment="0" applyProtection="0"/>
    <xf numFmtId="242" fontId="78" fillId="0" borderId="0" applyFont="0" applyFill="0" applyBorder="0" applyAlignment="0" applyProtection="0"/>
    <xf numFmtId="243" fontId="77" fillId="0" borderId="0" applyFont="0" applyFill="0" applyBorder="0" applyAlignment="0" applyProtection="0"/>
    <xf numFmtId="244" fontId="8" fillId="0" borderId="0" applyFont="0" applyFill="0" applyBorder="0" applyAlignment="0" applyProtection="0"/>
    <xf numFmtId="245" fontId="42" fillId="0" borderId="0" applyFont="0" applyFill="0" applyBorder="0" applyAlignment="0" applyProtection="0"/>
    <xf numFmtId="246" fontId="42" fillId="0" borderId="0" applyFont="0" applyFill="0" applyBorder="0" applyAlignment="0" applyProtection="0"/>
    <xf numFmtId="247" fontId="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48" fontId="42" fillId="0" borderId="0" applyFont="0" applyFill="0" applyBorder="0" applyAlignment="0" applyProtection="0"/>
    <xf numFmtId="249" fontId="78" fillId="0" borderId="0" applyFont="0" applyFill="0" applyBorder="0" applyAlignment="0" applyProtection="0"/>
    <xf numFmtId="250" fontId="77" fillId="0" borderId="0" applyFont="0" applyFill="0" applyBorder="0" applyAlignment="0" applyProtection="0"/>
    <xf numFmtId="251" fontId="78" fillId="0" borderId="0" applyFont="0" applyFill="0" applyBorder="0" applyAlignment="0" applyProtection="0"/>
    <xf numFmtId="252" fontId="77" fillId="0" borderId="0" applyFont="0" applyFill="0" applyBorder="0" applyAlignment="0" applyProtection="0"/>
    <xf numFmtId="253" fontId="78" fillId="0" borderId="0" applyFont="0" applyFill="0" applyBorder="0" applyAlignment="0" applyProtection="0"/>
    <xf numFmtId="254" fontId="77" fillId="0" borderId="0" applyFont="0" applyFill="0" applyBorder="0" applyAlignment="0" applyProtection="0"/>
    <xf numFmtId="255" fontId="56" fillId="0" borderId="0" applyFont="0" applyFill="0" applyBorder="0" applyAlignment="0" applyProtection="0">
      <protection locked="0"/>
    </xf>
    <xf numFmtId="256" fontId="7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8" fillId="0" borderId="0" applyFont="0" applyFill="0" applyBorder="0" applyAlignment="0" applyProtection="0"/>
    <xf numFmtId="177" fontId="79" fillId="0" borderId="0" applyFill="0" applyBorder="0" applyAlignment="0" applyProtection="0"/>
    <xf numFmtId="9" fontId="84" fillId="0" borderId="0" applyBorder="0"/>
    <xf numFmtId="257" fontId="84" fillId="0" borderId="0" applyBorder="0"/>
    <xf numFmtId="10" fontId="84" fillId="0" borderId="0" applyBorder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8" fillId="0" borderId="0">
      <alignment horizontal="left" vertical="top"/>
    </xf>
    <xf numFmtId="0" fontId="123" fillId="0" borderId="18">
      <alignment horizontal="center"/>
    </xf>
    <xf numFmtId="3" fontId="9" fillId="0" borderId="0" applyFont="0" applyFill="0" applyBorder="0" applyAlignment="0" applyProtection="0"/>
    <xf numFmtId="0" fontId="9" fillId="72" borderId="0" applyNumberFormat="0" applyFont="0" applyBorder="0" applyAlignment="0" applyProtection="0"/>
    <xf numFmtId="3" fontId="8" fillId="0" borderId="0">
      <alignment horizontal="right" vertical="top"/>
    </xf>
    <xf numFmtId="41" fontId="24" fillId="63" borderId="15" applyFill="0"/>
    <xf numFmtId="0" fontId="124" fillId="0" borderId="0">
      <alignment horizontal="left" indent="7"/>
    </xf>
    <xf numFmtId="41" fontId="24" fillId="0" borderId="15" applyFill="0">
      <alignment horizontal="left" indent="2"/>
    </xf>
    <xf numFmtId="167" fontId="72" fillId="0" borderId="10" applyFill="0">
      <alignment horizontal="right"/>
    </xf>
    <xf numFmtId="0" fontId="37" fillId="0" borderId="13" applyNumberFormat="0" applyFont="0" applyBorder="0">
      <alignment horizontal="right"/>
    </xf>
    <xf numFmtId="0" fontId="125" fillId="0" borderId="0" applyFill="0"/>
    <xf numFmtId="0" fontId="26" fillId="0" borderId="0" applyFill="0"/>
    <xf numFmtId="4" fontId="72" fillId="0" borderId="10" applyFill="0"/>
    <xf numFmtId="0" fontId="8" fillId="0" borderId="0" applyNumberFormat="0" applyFont="0" applyBorder="0" applyAlignment="0"/>
    <xf numFmtId="0" fontId="58" fillId="0" borderId="0" applyFill="0">
      <alignment horizontal="left" indent="1"/>
    </xf>
    <xf numFmtId="0" fontId="126" fillId="0" borderId="0" applyFill="0">
      <alignment horizontal="left" indent="1"/>
    </xf>
    <xf numFmtId="4" fontId="48" fillId="0" borderId="0" applyFill="0"/>
    <xf numFmtId="0" fontId="8" fillId="0" borderId="0" applyNumberFormat="0" applyFont="0" applyFill="0" applyBorder="0" applyAlignment="0"/>
    <xf numFmtId="0" fontId="58" fillId="0" borderId="0" applyFill="0">
      <alignment horizontal="left" indent="2"/>
    </xf>
    <xf numFmtId="0" fontId="26" fillId="0" borderId="0" applyFill="0">
      <alignment horizontal="left" indent="2"/>
    </xf>
    <xf numFmtId="4" fontId="48" fillId="0" borderId="0" applyFill="0"/>
    <xf numFmtId="0" fontId="8" fillId="0" borderId="0" applyNumberFormat="0" applyFont="0" applyBorder="0" applyAlignment="0"/>
    <xf numFmtId="0" fontId="127" fillId="0" borderId="0">
      <alignment horizontal="left" indent="3"/>
    </xf>
    <xf numFmtId="0" fontId="128" fillId="0" borderId="0" applyFill="0">
      <alignment horizontal="left" indent="3"/>
    </xf>
    <xf numFmtId="4" fontId="48" fillId="0" borderId="0" applyFill="0"/>
    <xf numFmtId="0" fontId="8" fillId="0" borderId="0" applyNumberFormat="0" applyFont="0" applyBorder="0" applyAlignment="0"/>
    <xf numFmtId="0" fontId="60" fillId="0" borderId="0">
      <alignment horizontal="left" indent="4"/>
    </xf>
    <xf numFmtId="0" fontId="8" fillId="0" borderId="0" applyFill="0">
      <alignment horizontal="left" indent="4"/>
    </xf>
    <xf numFmtId="4" fontId="61" fillId="0" borderId="0" applyFill="0"/>
    <xf numFmtId="0" fontId="8" fillId="0" borderId="0" applyNumberFormat="0" applyFont="0" applyBorder="0" applyAlignment="0"/>
    <xf numFmtId="0" fontId="62" fillId="0" borderId="0">
      <alignment horizontal="left" indent="5"/>
    </xf>
    <xf numFmtId="0" fontId="63" fillId="0" borderId="0" applyFill="0">
      <alignment horizontal="left" indent="5"/>
    </xf>
    <xf numFmtId="4" fontId="64" fillId="0" borderId="0" applyFill="0"/>
    <xf numFmtId="0" fontId="8" fillId="0" borderId="0" applyNumberFormat="0" applyFont="0" applyFill="0" applyBorder="0" applyAlignment="0"/>
    <xf numFmtId="0" fontId="65" fillId="0" borderId="0" applyFill="0">
      <alignment horizontal="left" indent="6"/>
    </xf>
    <xf numFmtId="0" fontId="61" fillId="0" borderId="0" applyFill="0">
      <alignment horizontal="left" indent="6"/>
    </xf>
    <xf numFmtId="0" fontId="83" fillId="0" borderId="24" applyNumberFormat="0" applyFont="0" applyFill="0" applyAlignment="0" applyProtection="0"/>
    <xf numFmtId="0" fontId="129" fillId="0" borderId="0" applyNumberFormat="0" applyFill="0" applyBorder="0" applyAlignment="0" applyProtection="0"/>
    <xf numFmtId="258" fontId="130" fillId="0" borderId="0" applyNumberFormat="0" applyFill="0" applyBorder="0" applyAlignment="0" applyProtection="0">
      <alignment horizontal="left"/>
    </xf>
    <xf numFmtId="0" fontId="131" fillId="0" borderId="0"/>
    <xf numFmtId="0" fontId="131" fillId="0" borderId="0"/>
    <xf numFmtId="0" fontId="132" fillId="0" borderId="18">
      <alignment horizontal="right"/>
    </xf>
    <xf numFmtId="259" fontId="81" fillId="0" borderId="0">
      <alignment horizontal="center"/>
    </xf>
    <xf numFmtId="260" fontId="133" fillId="0" borderId="0">
      <alignment horizontal="center"/>
    </xf>
    <xf numFmtId="0" fontId="119" fillId="0" borderId="0" applyNumberFormat="0" applyFill="0" applyBorder="0" applyAlignment="0" applyProtection="0"/>
    <xf numFmtId="0" fontId="68" fillId="0" borderId="0" applyNumberFormat="0" applyBorder="0" applyAlignment="0"/>
    <xf numFmtId="0" fontId="134" fillId="0" borderId="0" applyNumberFormat="0" applyBorder="0" applyAlignment="0"/>
    <xf numFmtId="40" fontId="135" fillId="0" borderId="0" applyBorder="0">
      <alignment horizontal="right"/>
    </xf>
    <xf numFmtId="0" fontId="83" fillId="60" borderId="0" applyNumberFormat="0" applyFont="0" applyBorder="0" applyAlignment="0" applyProtection="0"/>
    <xf numFmtId="239" fontId="136" fillId="0" borderId="12" applyNumberFormat="0" applyFont="0" applyFill="0" applyAlignment="0" applyProtection="0"/>
    <xf numFmtId="0" fontId="137" fillId="0" borderId="0" applyFill="0" applyBorder="0" applyProtection="0">
      <alignment horizontal="left" vertical="top"/>
    </xf>
    <xf numFmtId="0" fontId="1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Alignment="0">
      <alignment horizontal="centerContinuous"/>
    </xf>
    <xf numFmtId="0" fontId="8" fillId="0" borderId="22" applyNumberFormat="0" applyFont="0" applyFill="0" applyAlignment="0" applyProtection="0"/>
    <xf numFmtId="0" fontId="141" fillId="0" borderId="42" applyNumberFormat="0" applyFill="0" applyAlignment="0" applyProtection="0"/>
    <xf numFmtId="0" fontId="141" fillId="0" borderId="9" applyNumberFormat="0" applyFill="0" applyAlignment="0" applyProtection="0"/>
    <xf numFmtId="0" fontId="141" fillId="0" borderId="42" applyNumberFormat="0" applyFill="0" applyAlignment="0" applyProtection="0"/>
    <xf numFmtId="0" fontId="142" fillId="0" borderId="43" applyNumberFormat="0" applyFill="0" applyAlignment="0" applyProtection="0"/>
    <xf numFmtId="0" fontId="14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261" fontId="77" fillId="0" borderId="0" applyFont="0" applyFill="0" applyBorder="0" applyAlignment="0" applyProtection="0"/>
    <xf numFmtId="262" fontId="77" fillId="0" borderId="0" applyFont="0" applyFill="0" applyBorder="0" applyAlignment="0" applyProtection="0"/>
    <xf numFmtId="263" fontId="77" fillId="0" borderId="0" applyFont="0" applyFill="0" applyBorder="0" applyAlignment="0" applyProtection="0"/>
    <xf numFmtId="264" fontId="77" fillId="0" borderId="0" applyFont="0" applyFill="0" applyBorder="0" applyAlignment="0" applyProtection="0"/>
    <xf numFmtId="265" fontId="77" fillId="0" borderId="0" applyFont="0" applyFill="0" applyBorder="0" applyAlignment="0" applyProtection="0"/>
    <xf numFmtId="266" fontId="77" fillId="0" borderId="0" applyFont="0" applyFill="0" applyBorder="0" applyAlignment="0" applyProtection="0"/>
    <xf numFmtId="267" fontId="77" fillId="0" borderId="0" applyFont="0" applyFill="0" applyBorder="0" applyAlignment="0" applyProtection="0"/>
    <xf numFmtId="268" fontId="77" fillId="0" borderId="0" applyFont="0" applyFill="0" applyBorder="0" applyAlignment="0" applyProtection="0"/>
    <xf numFmtId="269" fontId="145" fillId="60" borderId="44" applyFont="0" applyFill="0" applyBorder="0" applyAlignment="0" applyProtection="0"/>
    <xf numFmtId="269" fontId="52" fillId="0" borderId="0" applyFont="0" applyFill="0" applyBorder="0" applyAlignment="0" applyProtection="0"/>
    <xf numFmtId="270" fontId="67" fillId="0" borderId="0" applyFont="0" applyFill="0" applyBorder="0" applyAlignment="0" applyProtection="0"/>
    <xf numFmtId="271" fontId="81" fillId="0" borderId="12" applyFont="0" applyFill="0" applyBorder="0" applyAlignment="0" applyProtection="0">
      <alignment horizontal="right"/>
      <protection locked="0"/>
    </xf>
    <xf numFmtId="167" fontId="19" fillId="0" borderId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2" borderId="0" applyNumberFormat="0" applyBorder="0" applyAlignment="0" applyProtection="0"/>
    <xf numFmtId="0" fontId="45" fillId="54" borderId="0" applyNumberFormat="0" applyBorder="0" applyAlignment="0" applyProtection="0"/>
    <xf numFmtId="0" fontId="47" fillId="55" borderId="0" applyNumberFormat="0" applyBorder="0" applyAlignment="0" applyProtection="0"/>
    <xf numFmtId="0" fontId="71" fillId="58" borderId="28" applyNumberFormat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91" fillId="61" borderId="0" applyNumberFormat="0" applyBorder="0" applyAlignment="0" applyProtection="0"/>
    <xf numFmtId="0" fontId="95" fillId="0" borderId="33" applyNumberFormat="0" applyFill="0" applyAlignment="0" applyProtection="0"/>
    <xf numFmtId="0" fontId="12" fillId="0" borderId="3" applyNumberFormat="0" applyFill="0" applyAlignment="0" applyProtection="0"/>
    <xf numFmtId="0" fontId="98" fillId="0" borderId="35" applyNumberFormat="0" applyFill="0" applyAlignment="0" applyProtection="0"/>
    <xf numFmtId="0" fontId="13" fillId="0" borderId="4" applyNumberFormat="0" applyFill="0" applyAlignment="0" applyProtection="0"/>
    <xf numFmtId="0" fontId="101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7" fillId="68" borderId="28" applyNumberFormat="0" applyAlignment="0" applyProtection="0"/>
    <xf numFmtId="0" fontId="107" fillId="68" borderId="28" applyNumberFormat="0" applyAlignment="0" applyProtection="0"/>
    <xf numFmtId="0" fontId="107" fillId="68" borderId="28" applyNumberFormat="0" applyAlignment="0" applyProtection="0"/>
    <xf numFmtId="0" fontId="107" fillId="68" borderId="28" applyNumberFormat="0" applyAlignment="0" applyProtection="0"/>
    <xf numFmtId="0" fontId="112" fillId="0" borderId="39" applyNumberFormat="0" applyFill="0" applyAlignment="0" applyProtection="0"/>
    <xf numFmtId="0" fontId="115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0" borderId="40" applyNumberFormat="0" applyFont="0" applyAlignment="0" applyProtection="0"/>
    <xf numFmtId="0" fontId="1" fillId="70" borderId="40" applyNumberFormat="0" applyFont="0" applyAlignment="0" applyProtection="0"/>
    <xf numFmtId="0" fontId="1" fillId="70" borderId="40" applyNumberFormat="0" applyFont="0" applyAlignment="0" applyProtection="0"/>
    <xf numFmtId="0" fontId="1" fillId="70" borderId="40" applyNumberFormat="0" applyFont="0" applyAlignment="0" applyProtection="0"/>
    <xf numFmtId="0" fontId="1" fillId="70" borderId="40" applyNumberFormat="0" applyFont="0" applyAlignment="0" applyProtection="0"/>
    <xf numFmtId="0" fontId="121" fillId="58" borderId="41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2" fillId="0" borderId="43" applyNumberFormat="0" applyFill="0" applyAlignment="0" applyProtection="0"/>
    <xf numFmtId="0" fontId="22" fillId="0" borderId="9" applyNumberFormat="0" applyFill="0" applyAlignment="0" applyProtection="0"/>
  </cellStyleXfs>
  <cellXfs count="196">
    <xf numFmtId="167" fontId="0" fillId="0" borderId="0" xfId="0" applyAlignment="1"/>
    <xf numFmtId="3" fontId="24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4" fillId="24" borderId="0" xfId="30" applyNumberFormat="1" applyFont="1" applyFill="1" applyBorder="1" applyAlignment="1"/>
    <xf numFmtId="167" fontId="0" fillId="0" borderId="10" xfId="0" applyFill="1" applyBorder="1" applyAlignment="1"/>
    <xf numFmtId="164" fontId="24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3" fontId="26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Protection="1">
      <protection locked="0"/>
    </xf>
    <xf numFmtId="0" fontId="24" fillId="0" borderId="0" xfId="0" applyNumberFormat="1" applyFont="1" applyFill="1" applyBorder="1"/>
    <xf numFmtId="0" fontId="0" fillId="0" borderId="0" xfId="0" applyNumberFormat="1" applyFont="1" applyFill="1" applyBorder="1"/>
    <xf numFmtId="0" fontId="25" fillId="0" borderId="0" xfId="0" applyNumberFormat="1" applyFont="1" applyFill="1" applyBorder="1"/>
    <xf numFmtId="167" fontId="0" fillId="0" borderId="0" xfId="0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4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6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165" fontId="26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7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6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31" fillId="0" borderId="0" xfId="0" applyFont="1" applyFill="1" applyBorder="1" applyAlignment="1"/>
    <xf numFmtId="3" fontId="28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8" fillId="0" borderId="0" xfId="0" applyNumberFormat="1" applyFont="1" applyFill="1" applyBorder="1"/>
    <xf numFmtId="167" fontId="24" fillId="0" borderId="0" xfId="0" applyFont="1" applyFill="1" applyBorder="1" applyAlignment="1"/>
    <xf numFmtId="167" fontId="24" fillId="0" borderId="0" xfId="0" applyFont="1" applyFill="1" applyBorder="1" applyAlignment="1">
      <alignment horizontal="right"/>
    </xf>
    <xf numFmtId="167" fontId="27" fillId="0" borderId="11" xfId="0" applyFont="1" applyFill="1" applyBorder="1" applyAlignment="1">
      <alignment horizontal="center" wrapText="1"/>
    </xf>
    <xf numFmtId="167" fontId="27" fillId="0" borderId="12" xfId="0" applyFont="1" applyFill="1" applyBorder="1" applyAlignment="1"/>
    <xf numFmtId="167" fontId="27" fillId="0" borderId="12" xfId="0" applyFont="1" applyFill="1" applyBorder="1" applyAlignment="1">
      <alignment horizontal="center" wrapText="1"/>
    </xf>
    <xf numFmtId="0" fontId="26" fillId="0" borderId="12" xfId="0" applyNumberFormat="1" applyFont="1" applyFill="1" applyBorder="1" applyAlignment="1">
      <alignment horizontal="center" wrapText="1"/>
    </xf>
    <xf numFmtId="167" fontId="27" fillId="0" borderId="13" xfId="0" applyFont="1" applyFill="1" applyBorder="1" applyAlignment="1">
      <alignment horizontal="center" wrapText="1"/>
    </xf>
    <xf numFmtId="3" fontId="26" fillId="0" borderId="13" xfId="0" applyNumberFormat="1" applyFont="1" applyFill="1" applyBorder="1" applyAlignment="1">
      <alignment horizontal="center" wrapText="1"/>
    </xf>
    <xf numFmtId="3" fontId="26" fillId="0" borderId="12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/>
    <xf numFmtId="0" fontId="24" fillId="0" borderId="12" xfId="0" applyNumberFormat="1" applyFont="1" applyFill="1" applyBorder="1"/>
    <xf numFmtId="0" fontId="24" fillId="0" borderId="12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24" fillId="0" borderId="14" xfId="0" applyNumberFormat="1" applyFont="1" applyFill="1" applyBorder="1"/>
    <xf numFmtId="0" fontId="24" fillId="0" borderId="15" xfId="0" applyNumberFormat="1" applyFont="1" applyFill="1" applyBorder="1"/>
    <xf numFmtId="3" fontId="24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9" fillId="0" borderId="0" xfId="0" applyFont="1" applyFill="1" applyBorder="1" applyAlignment="1"/>
    <xf numFmtId="167" fontId="29" fillId="0" borderId="15" xfId="0" applyFont="1" applyFill="1" applyBorder="1" applyAlignment="1"/>
    <xf numFmtId="167" fontId="0" fillId="0" borderId="16" xfId="0" applyFill="1" applyBorder="1" applyAlignment="1"/>
    <xf numFmtId="167" fontId="29" fillId="0" borderId="10" xfId="0" applyFont="1" applyFill="1" applyBorder="1" applyAlignment="1"/>
    <xf numFmtId="167" fontId="29" fillId="0" borderId="17" xfId="0" applyFont="1" applyFill="1" applyBorder="1" applyAlignment="1"/>
    <xf numFmtId="167" fontId="29" fillId="0" borderId="0" xfId="0" applyFont="1" applyFill="1" applyBorder="1" applyAlignment="1">
      <alignment horizontal="center"/>
    </xf>
    <xf numFmtId="3" fontId="24" fillId="0" borderId="13" xfId="0" applyNumberFormat="1" applyFont="1" applyFill="1" applyBorder="1" applyAlignment="1">
      <alignment horizontal="center" wrapText="1"/>
    </xf>
    <xf numFmtId="49" fontId="24" fillId="24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/>
    <xf numFmtId="167" fontId="19" fillId="0" borderId="0" xfId="0" applyFont="1" applyFill="1" applyBorder="1" applyAlignment="1">
      <alignment horizontal="center"/>
    </xf>
    <xf numFmtId="167" fontId="19" fillId="0" borderId="0" xfId="0" applyFont="1" applyFill="1" applyBorder="1" applyAlignment="1"/>
    <xf numFmtId="167" fontId="19" fillId="0" borderId="0" xfId="0" applyFont="1" applyFill="1" applyBorder="1" applyAlignment="1">
      <alignment horizontal="center" vertical="top"/>
    </xf>
    <xf numFmtId="167" fontId="8" fillId="0" borderId="0" xfId="0" applyFont="1" applyFill="1" applyBorder="1" applyAlignment="1"/>
    <xf numFmtId="1" fontId="24" fillId="0" borderId="0" xfId="28" applyNumberFormat="1" applyFont="1" applyFill="1" applyBorder="1" applyAlignment="1">
      <alignment horizontal="center"/>
    </xf>
    <xf numFmtId="167" fontId="24" fillId="0" borderId="18" xfId="0" applyFont="1" applyFill="1" applyBorder="1" applyAlignment="1"/>
    <xf numFmtId="49" fontId="32" fillId="0" borderId="0" xfId="0" applyNumberFormat="1" applyFont="1" applyFill="1" applyBorder="1" applyAlignment="1">
      <alignment horizontal="left"/>
    </xf>
    <xf numFmtId="167" fontId="32" fillId="0" borderId="0" xfId="0" applyFont="1" applyFill="1" applyBorder="1" applyAlignment="1"/>
    <xf numFmtId="49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41" fontId="24" fillId="0" borderId="0" xfId="0" applyNumberFormat="1" applyFont="1" applyFill="1" applyBorder="1" applyAlignment="1"/>
    <xf numFmtId="10" fontId="27" fillId="0" borderId="0" xfId="43" applyNumberFormat="1" applyFont="1" applyFill="1" applyBorder="1" applyAlignment="1"/>
    <xf numFmtId="0" fontId="0" fillId="0" borderId="0" xfId="0" quotePrefix="1" applyNumberFormat="1" applyFill="1" applyBorder="1" applyAlignment="1" applyProtection="1">
      <alignment horizontal="center"/>
      <protection locked="0"/>
    </xf>
    <xf numFmtId="169" fontId="26" fillId="0" borderId="0" xfId="0" quotePrefix="1" applyNumberFormat="1" applyFont="1" applyFill="1" applyBorder="1" applyAlignment="1">
      <alignment horizontal="center"/>
    </xf>
    <xf numFmtId="0" fontId="24" fillId="0" borderId="12" xfId="0" quotePrefix="1" applyNumberFormat="1" applyFont="1" applyFill="1" applyBorder="1" applyAlignment="1">
      <alignment horizontal="center"/>
    </xf>
    <xf numFmtId="0" fontId="24" fillId="0" borderId="13" xfId="0" quotePrefix="1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/>
    <xf numFmtId="168" fontId="24" fillId="0" borderId="15" xfId="30" applyNumberFormat="1" applyFont="1" applyFill="1" applyBorder="1" applyAlignment="1"/>
    <xf numFmtId="168" fontId="0" fillId="0" borderId="15" xfId="30" applyNumberFormat="1" applyFont="1" applyFill="1" applyBorder="1" applyAlignment="1"/>
    <xf numFmtId="167" fontId="27" fillId="0" borderId="19" xfId="0" applyFont="1" applyFill="1" applyBorder="1" applyAlignment="1">
      <alignment horizontal="center" wrapText="1"/>
    </xf>
    <xf numFmtId="170" fontId="24" fillId="0" borderId="0" xfId="28" applyNumberFormat="1" applyFont="1" applyFill="1" applyBorder="1" applyAlignment="1"/>
    <xf numFmtId="0" fontId="0" fillId="0" borderId="0" xfId="0" applyNumberForma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68" fontId="0" fillId="0" borderId="0" xfId="30" applyNumberFormat="1" applyFont="1" applyFill="1" applyBorder="1" applyAlignment="1"/>
    <xf numFmtId="170" fontId="24" fillId="24" borderId="0" xfId="28" applyNumberFormat="1" applyFont="1" applyFill="1" applyBorder="1" applyAlignment="1"/>
    <xf numFmtId="170" fontId="24" fillId="24" borderId="10" xfId="28" applyNumberFormat="1" applyFont="1" applyFill="1" applyBorder="1" applyAlignment="1"/>
    <xf numFmtId="167" fontId="0" fillId="0" borderId="15" xfId="0" applyFont="1" applyFill="1" applyBorder="1" applyAlignment="1"/>
    <xf numFmtId="0" fontId="34" fillId="0" borderId="0" xfId="47" applyFont="1">
      <alignment vertical="top"/>
    </xf>
    <xf numFmtId="0" fontId="36" fillId="0" borderId="0" xfId="48" applyFont="1"/>
    <xf numFmtId="0" fontId="37" fillId="0" borderId="0" xfId="47" applyFont="1">
      <alignment vertical="top"/>
    </xf>
    <xf numFmtId="0" fontId="35" fillId="0" borderId="0" xfId="48"/>
    <xf numFmtId="0" fontId="37" fillId="0" borderId="0" xfId="49" applyFont="1" applyFill="1" applyBorder="1">
      <alignment vertical="top"/>
    </xf>
    <xf numFmtId="0" fontId="38" fillId="25" borderId="10" xfId="48" applyFont="1" applyFill="1" applyBorder="1" applyAlignment="1">
      <alignment horizontal="center"/>
    </xf>
    <xf numFmtId="0" fontId="8" fillId="0" borderId="0" xfId="47" applyFont="1">
      <alignment vertical="top"/>
    </xf>
    <xf numFmtId="0" fontId="37" fillId="0" borderId="10" xfId="49" applyFont="1" applyFill="1" applyBorder="1">
      <alignment vertical="top"/>
    </xf>
    <xf numFmtId="0" fontId="8" fillId="0" borderId="0" xfId="48" applyFont="1"/>
    <xf numFmtId="0" fontId="18" fillId="0" borderId="0" xfId="47">
      <alignment vertical="top"/>
    </xf>
    <xf numFmtId="0" fontId="39" fillId="26" borderId="0" xfId="50" applyFont="1" applyFill="1" applyAlignment="1"/>
    <xf numFmtId="49" fontId="40" fillId="26" borderId="0" xfId="51" applyNumberFormat="1" applyFont="1" applyFill="1" applyAlignment="1">
      <alignment horizontal="center" wrapText="1"/>
    </xf>
    <xf numFmtId="49" fontId="40" fillId="26" borderId="0" xfId="52" applyNumberFormat="1" applyFont="1" applyFill="1" applyAlignment="1">
      <alignment horizontal="center" wrapText="1"/>
    </xf>
    <xf numFmtId="166" fontId="40" fillId="26" borderId="0" xfId="52" applyNumberFormat="1" applyFont="1" applyFill="1" applyAlignment="1">
      <alignment horizontal="center" wrapText="1"/>
    </xf>
    <xf numFmtId="166" fontId="29" fillId="0" borderId="0" xfId="52" applyNumberFormat="1" applyFont="1" applyFill="1" applyAlignment="1">
      <alignment horizontal="center" wrapText="1"/>
    </xf>
    <xf numFmtId="0" fontId="37" fillId="27" borderId="20" xfId="47" applyFont="1" applyFill="1" applyBorder="1">
      <alignment vertical="top"/>
    </xf>
    <xf numFmtId="0" fontId="8" fillId="0" borderId="20" xfId="50" quotePrefix="1" applyFont="1" applyFill="1" applyBorder="1" applyAlignment="1">
      <alignment horizontal="left"/>
    </xf>
    <xf numFmtId="166" fontId="38" fillId="28" borderId="21" xfId="30" applyNumberFormat="1" applyFont="1" applyFill="1" applyBorder="1" applyAlignment="1">
      <alignment horizontal="right" vertical="top"/>
    </xf>
    <xf numFmtId="166" fontId="38" fillId="0" borderId="22" xfId="30" applyNumberFormat="1" applyFont="1" applyBorder="1" applyAlignment="1">
      <alignment horizontal="right" vertical="top"/>
    </xf>
    <xf numFmtId="167" fontId="38" fillId="0" borderId="22" xfId="30" applyNumberFormat="1" applyFont="1" applyBorder="1" applyAlignment="1">
      <alignment horizontal="right" vertical="top"/>
    </xf>
    <xf numFmtId="167" fontId="38" fillId="28" borderId="21" xfId="30" applyNumberFormat="1" applyFont="1" applyFill="1" applyBorder="1" applyAlignment="1">
      <alignment horizontal="right" vertical="top"/>
    </xf>
    <xf numFmtId="0" fontId="37" fillId="27" borderId="15" xfId="47" applyFont="1" applyFill="1" applyBorder="1">
      <alignment vertical="top"/>
    </xf>
    <xf numFmtId="0" fontId="8" fillId="0" borderId="15" xfId="50" quotePrefix="1" applyFont="1" applyFill="1" applyBorder="1" applyAlignment="1">
      <alignment horizontal="left"/>
    </xf>
    <xf numFmtId="166" fontId="38" fillId="28" borderId="14" xfId="47" applyNumberFormat="1" applyFont="1" applyFill="1" applyBorder="1" applyAlignment="1">
      <alignment horizontal="right" vertical="top"/>
    </xf>
    <xf numFmtId="166" fontId="38" fillId="0" borderId="0" xfId="47" applyNumberFormat="1" applyFont="1" applyBorder="1" applyAlignment="1">
      <alignment horizontal="right" vertical="top"/>
    </xf>
    <xf numFmtId="2" fontId="38" fillId="0" borderId="0" xfId="47" applyNumberFormat="1" applyFont="1" applyBorder="1" applyAlignment="1">
      <alignment horizontal="right" vertical="top"/>
    </xf>
    <xf numFmtId="2" fontId="38" fillId="28" borderId="14" xfId="47" applyNumberFormat="1" applyFont="1" applyFill="1" applyBorder="1" applyAlignment="1">
      <alignment horizontal="right" vertical="top"/>
    </xf>
    <xf numFmtId="0" fontId="8" fillId="0" borderId="15" xfId="50" applyFont="1" applyFill="1" applyBorder="1"/>
    <xf numFmtId="0" fontId="37" fillId="27" borderId="17" xfId="47" applyFont="1" applyFill="1" applyBorder="1">
      <alignment vertical="top"/>
    </xf>
    <xf numFmtId="0" fontId="8" fillId="0" borderId="17" xfId="50" applyFont="1" applyFill="1" applyBorder="1"/>
    <xf numFmtId="0" fontId="37" fillId="27" borderId="0" xfId="47" applyFont="1" applyFill="1">
      <alignment vertical="top"/>
    </xf>
    <xf numFmtId="0" fontId="37" fillId="0" borderId="0" xfId="50" applyFont="1" applyAlignment="1">
      <alignment horizontal="right"/>
    </xf>
    <xf numFmtId="166" fontId="8" fillId="28" borderId="11" xfId="47" applyNumberFormat="1" applyFont="1" applyFill="1" applyBorder="1" applyAlignment="1">
      <alignment horizontal="right" vertical="top"/>
    </xf>
    <xf numFmtId="166" fontId="8" fillId="0" borderId="12" xfId="47" applyNumberFormat="1" applyFont="1" applyBorder="1" applyAlignment="1">
      <alignment horizontal="right" vertical="top"/>
    </xf>
    <xf numFmtId="167" fontId="8" fillId="0" borderId="12" xfId="47" applyNumberFormat="1" applyFont="1" applyBorder="1" applyAlignment="1">
      <alignment horizontal="right" vertical="top"/>
    </xf>
    <xf numFmtId="167" fontId="8" fillId="28" borderId="11" xfId="47" applyNumberFormat="1" applyFont="1" applyFill="1" applyBorder="1" applyAlignment="1">
      <alignment horizontal="right" vertical="top"/>
    </xf>
    <xf numFmtId="0" fontId="8" fillId="28" borderId="0" xfId="47" applyFont="1" applyFill="1" applyBorder="1" applyAlignment="1">
      <alignment horizontal="right" vertical="top"/>
    </xf>
    <xf numFmtId="0" fontId="8" fillId="0" borderId="0" xfId="47" applyFont="1" applyBorder="1" applyAlignment="1">
      <alignment horizontal="right" vertical="top"/>
    </xf>
    <xf numFmtId="0" fontId="8" fillId="0" borderId="15" xfId="50" applyFont="1" applyBorder="1"/>
    <xf numFmtId="0" fontId="37" fillId="0" borderId="0" xfId="47" applyFont="1" applyFill="1">
      <alignment vertical="top"/>
    </xf>
    <xf numFmtId="0" fontId="37" fillId="0" borderId="0" xfId="50" applyFont="1" applyFill="1" applyAlignment="1">
      <alignment horizontal="right"/>
    </xf>
    <xf numFmtId="0" fontId="8" fillId="0" borderId="0" xfId="47" applyFont="1" applyFill="1" applyBorder="1" applyAlignment="1">
      <alignment horizontal="right" vertical="top"/>
    </xf>
    <xf numFmtId="0" fontId="35" fillId="0" borderId="0" xfId="48" applyFill="1"/>
    <xf numFmtId="0" fontId="8" fillId="27" borderId="0" xfId="50" applyFont="1" applyFill="1" applyAlignment="1">
      <alignment horizontal="right"/>
    </xf>
    <xf numFmtId="37" fontId="8" fillId="27" borderId="0" xfId="50" applyNumberFormat="1" applyFont="1" applyFill="1" applyBorder="1" applyAlignment="1">
      <alignment horizontal="right"/>
    </xf>
    <xf numFmtId="0" fontId="8" fillId="27" borderId="0" xfId="50" applyFont="1" applyFill="1"/>
    <xf numFmtId="0" fontId="8" fillId="0" borderId="20" xfId="50" quotePrefix="1" applyFont="1" applyBorder="1" applyAlignment="1">
      <alignment horizontal="left"/>
    </xf>
    <xf numFmtId="166" fontId="8" fillId="28" borderId="21" xfId="30" applyNumberFormat="1" applyFont="1" applyFill="1" applyBorder="1" applyAlignment="1">
      <alignment horizontal="right" vertical="top"/>
    </xf>
    <xf numFmtId="166" fontId="8" fillId="0" borderId="22" xfId="30" applyNumberFormat="1" applyFont="1" applyBorder="1" applyAlignment="1">
      <alignment horizontal="right" vertical="top"/>
    </xf>
    <xf numFmtId="167" fontId="8" fillId="0" borderId="22" xfId="30" applyNumberFormat="1" applyFont="1" applyBorder="1" applyAlignment="1">
      <alignment horizontal="right" vertical="top"/>
    </xf>
    <xf numFmtId="167" fontId="8" fillId="28" borderId="21" xfId="30" applyNumberFormat="1" applyFont="1" applyFill="1" applyBorder="1" applyAlignment="1">
      <alignment horizontal="right" vertical="top"/>
    </xf>
    <xf numFmtId="0" fontId="8" fillId="0" borderId="15" xfId="50" quotePrefix="1" applyFont="1" applyBorder="1" applyAlignment="1">
      <alignment horizontal="left"/>
    </xf>
    <xf numFmtId="166" fontId="8" fillId="28" borderId="14" xfId="47" applyNumberFormat="1" applyFont="1" applyFill="1" applyBorder="1" applyAlignment="1">
      <alignment horizontal="right" vertical="top"/>
    </xf>
    <xf numFmtId="166" fontId="8" fillId="0" borderId="0" xfId="47" applyNumberFormat="1" applyFont="1" applyBorder="1" applyAlignment="1">
      <alignment horizontal="right" vertical="top"/>
    </xf>
    <xf numFmtId="2" fontId="8" fillId="0" borderId="0" xfId="47" applyNumberFormat="1" applyFont="1" applyBorder="1" applyAlignment="1">
      <alignment horizontal="right" vertical="top"/>
    </xf>
    <xf numFmtId="2" fontId="8" fillId="28" borderId="14" xfId="47" applyNumberFormat="1" applyFont="1" applyFill="1" applyBorder="1" applyAlignment="1">
      <alignment horizontal="right" vertical="top"/>
    </xf>
    <xf numFmtId="0" fontId="8" fillId="0" borderId="17" xfId="50" applyFont="1" applyBorder="1"/>
    <xf numFmtId="0" fontId="8" fillId="27" borderId="0" xfId="47" applyFont="1" applyFill="1" applyBorder="1" applyAlignment="1">
      <alignment horizontal="right" vertical="top"/>
    </xf>
    <xf numFmtId="0" fontId="35" fillId="27" borderId="0" xfId="48" applyFill="1"/>
    <xf numFmtId="0" fontId="35" fillId="27" borderId="0" xfId="48" applyFill="1" applyAlignment="1">
      <alignment horizontal="right"/>
    </xf>
    <xf numFmtId="0" fontId="37" fillId="0" borderId="20" xfId="48" applyFont="1" applyBorder="1"/>
    <xf numFmtId="0" fontId="8" fillId="0" borderId="20" xfId="47" applyFont="1" applyBorder="1">
      <alignment vertical="top"/>
    </xf>
    <xf numFmtId="167" fontId="38" fillId="28" borderId="21" xfId="47" applyNumberFormat="1" applyFont="1" applyFill="1" applyBorder="1" applyAlignment="1">
      <alignment horizontal="right" vertical="top"/>
    </xf>
    <xf numFmtId="167" fontId="38" fillId="0" borderId="22" xfId="47" applyNumberFormat="1" applyFont="1" applyBorder="1" applyAlignment="1">
      <alignment horizontal="right" vertical="top"/>
    </xf>
    <xf numFmtId="167" fontId="38" fillId="28" borderId="22" xfId="47" applyNumberFormat="1" applyFont="1" applyFill="1" applyBorder="1" applyAlignment="1">
      <alignment horizontal="right" vertical="top"/>
    </xf>
    <xf numFmtId="167" fontId="38" fillId="0" borderId="23" xfId="47" applyNumberFormat="1" applyFont="1" applyBorder="1" applyAlignment="1">
      <alignment horizontal="right" vertical="top"/>
    </xf>
    <xf numFmtId="0" fontId="8" fillId="0" borderId="17" xfId="47" applyFont="1" applyBorder="1">
      <alignment vertical="top"/>
    </xf>
    <xf numFmtId="2" fontId="38" fillId="28" borderId="10" xfId="47" applyNumberFormat="1" applyFont="1" applyFill="1" applyBorder="1" applyAlignment="1">
      <alignment horizontal="right" vertical="top"/>
    </xf>
    <xf numFmtId="2" fontId="38" fillId="0" borderId="10" xfId="47" applyNumberFormat="1" applyFont="1" applyBorder="1" applyAlignment="1">
      <alignment horizontal="right" vertical="top"/>
    </xf>
    <xf numFmtId="2" fontId="38" fillId="0" borderId="24" xfId="47" applyNumberFormat="1" applyFont="1" applyBorder="1" applyAlignment="1">
      <alignment horizontal="right" vertical="top"/>
    </xf>
    <xf numFmtId="0" fontId="35" fillId="0" borderId="0" xfId="48" applyBorder="1"/>
    <xf numFmtId="0" fontId="37" fillId="0" borderId="0" xfId="623" applyFont="1"/>
    <xf numFmtId="0" fontId="8" fillId="0" borderId="0" xfId="623"/>
    <xf numFmtId="0" fontId="41" fillId="0" borderId="13" xfId="623" applyFont="1" applyBorder="1" applyAlignment="1">
      <alignment horizontal="center" wrapText="1"/>
    </xf>
    <xf numFmtId="0" fontId="41" fillId="0" borderId="13" xfId="623" applyFont="1" applyBorder="1" applyAlignment="1">
      <alignment wrapText="1"/>
    </xf>
    <xf numFmtId="0" fontId="8" fillId="0" borderId="13" xfId="623" applyNumberFormat="1" applyBorder="1" applyAlignment="1">
      <alignment horizontal="center" vertical="center"/>
    </xf>
    <xf numFmtId="0" fontId="8" fillId="0" borderId="13" xfId="623" applyFont="1" applyBorder="1" applyAlignment="1">
      <alignment horizontal="center" wrapText="1"/>
    </xf>
    <xf numFmtId="14" fontId="8" fillId="0" borderId="13" xfId="623" applyNumberFormat="1" applyBorder="1" applyAlignment="1">
      <alignment horizontal="center" vertical="center"/>
    </xf>
    <xf numFmtId="14" fontId="8" fillId="0" borderId="13" xfId="623" applyNumberFormat="1" applyBorder="1" applyAlignment="1" applyProtection="1">
      <alignment horizontal="center" vertical="center"/>
    </xf>
    <xf numFmtId="0" fontId="8" fillId="0" borderId="13" xfId="623" applyNumberFormat="1" applyBorder="1" applyAlignment="1">
      <alignment vertical="center" wrapText="1"/>
    </xf>
    <xf numFmtId="0" fontId="8" fillId="0" borderId="7" xfId="623" applyBorder="1" applyAlignment="1">
      <alignment vertical="top"/>
    </xf>
    <xf numFmtId="0" fontId="8" fillId="0" borderId="25" xfId="623" applyBorder="1" applyAlignment="1">
      <alignment vertical="top"/>
    </xf>
    <xf numFmtId="167" fontId="0" fillId="0" borderId="0" xfId="0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vertical="top" wrapText="1"/>
    </xf>
    <xf numFmtId="0" fontId="37" fillId="25" borderId="0" xfId="47" applyFont="1" applyFill="1" applyAlignment="1">
      <alignment horizontal="center" vertical="top"/>
    </xf>
    <xf numFmtId="0" fontId="8" fillId="0" borderId="13" xfId="623" applyBorder="1" applyAlignment="1">
      <alignment horizontal="center" vertical="center" wrapText="1"/>
    </xf>
  </cellXfs>
  <cellStyles count="1388">
    <cellStyle name="=C:\WINNT35\SYSTEM32\COMMAND.COM" xfId="53"/>
    <cellStyle name="¢ Currency [1]" xfId="54"/>
    <cellStyle name="¢ Currency [2]" xfId="55"/>
    <cellStyle name="¢ Currency [3]" xfId="56"/>
    <cellStyle name="£ Currency [0]" xfId="57"/>
    <cellStyle name="£ Currency [1]" xfId="58"/>
    <cellStyle name="£ Currency [2]" xfId="59"/>
    <cellStyle name="20% - Accent1" xfId="1" builtinId="30" customBuiltin="1"/>
    <cellStyle name="20% - Accent1 2" xfId="60"/>
    <cellStyle name="20% - Accent1 2 2" xfId="61"/>
    <cellStyle name="20% - Accent1 3" xfId="62"/>
    <cellStyle name="20% - Accent1 3 2" xfId="63"/>
    <cellStyle name="20% - Accent1 3 3" xfId="1224"/>
    <cellStyle name="20% - Accent1 4" xfId="64"/>
    <cellStyle name="20% - Accent1 4 2" xfId="1225"/>
    <cellStyle name="20% - Accent1 5" xfId="65"/>
    <cellStyle name="20% - Accent1 5 2" xfId="1226"/>
    <cellStyle name="20% - Accent1 6" xfId="66"/>
    <cellStyle name="20% - Accent1 6 2" xfId="1227"/>
    <cellStyle name="20% - Accent1 7" xfId="67"/>
    <cellStyle name="20% - Accent1 7 2" xfId="1228"/>
    <cellStyle name="20% - Accent1 8" xfId="68"/>
    <cellStyle name="20% - Accent2" xfId="2" builtinId="34" customBuiltin="1"/>
    <cellStyle name="20% - Accent2 2" xfId="69"/>
    <cellStyle name="20% - Accent2 2 2" xfId="70"/>
    <cellStyle name="20% - Accent2 3" xfId="71"/>
    <cellStyle name="20% - Accent2 3 2" xfId="72"/>
    <cellStyle name="20% - Accent2 3 3" xfId="1229"/>
    <cellStyle name="20% - Accent2 4" xfId="73"/>
    <cellStyle name="20% - Accent2 4 2" xfId="1230"/>
    <cellStyle name="20% - Accent2 5" xfId="74"/>
    <cellStyle name="20% - Accent2 5 2" xfId="1231"/>
    <cellStyle name="20% - Accent2 6" xfId="75"/>
    <cellStyle name="20% - Accent2 6 2" xfId="1232"/>
    <cellStyle name="20% - Accent2 7" xfId="76"/>
    <cellStyle name="20% - Accent2 7 2" xfId="1233"/>
    <cellStyle name="20% - Accent2 8" xfId="77"/>
    <cellStyle name="20% - Accent3" xfId="3" builtinId="38" customBuiltin="1"/>
    <cellStyle name="20% - Accent3 2" xfId="78"/>
    <cellStyle name="20% - Accent3 2 2" xfId="79"/>
    <cellStyle name="20% - Accent3 3" xfId="80"/>
    <cellStyle name="20% - Accent3 3 2" xfId="81"/>
    <cellStyle name="20% - Accent3 3 3" xfId="1234"/>
    <cellStyle name="20% - Accent3 4" xfId="82"/>
    <cellStyle name="20% - Accent3 4 2" xfId="1235"/>
    <cellStyle name="20% - Accent3 5" xfId="83"/>
    <cellStyle name="20% - Accent3 5 2" xfId="1236"/>
    <cellStyle name="20% - Accent3 6" xfId="84"/>
    <cellStyle name="20% - Accent3 6 2" xfId="1237"/>
    <cellStyle name="20% - Accent3 7" xfId="85"/>
    <cellStyle name="20% - Accent3 7 2" xfId="1238"/>
    <cellStyle name="20% - Accent3 8" xfId="86"/>
    <cellStyle name="20% - Accent4" xfId="4" builtinId="42" customBuiltin="1"/>
    <cellStyle name="20% - Accent4 2" xfId="87"/>
    <cellStyle name="20% - Accent4 2 2" xfId="88"/>
    <cellStyle name="20% - Accent4 3" xfId="89"/>
    <cellStyle name="20% - Accent4 3 2" xfId="90"/>
    <cellStyle name="20% - Accent4 3 3" xfId="1239"/>
    <cellStyle name="20% - Accent4 4" xfId="91"/>
    <cellStyle name="20% - Accent4 4 2" xfId="1240"/>
    <cellStyle name="20% - Accent4 5" xfId="92"/>
    <cellStyle name="20% - Accent4 5 2" xfId="1241"/>
    <cellStyle name="20% - Accent4 6" xfId="93"/>
    <cellStyle name="20% - Accent4 6 2" xfId="1242"/>
    <cellStyle name="20% - Accent4 7" xfId="94"/>
    <cellStyle name="20% - Accent4 7 2" xfId="1243"/>
    <cellStyle name="20% - Accent4 8" xfId="95"/>
    <cellStyle name="20% - Accent5" xfId="5" builtinId="46" customBuiltin="1"/>
    <cellStyle name="20% - Accent5 2" xfId="96"/>
    <cellStyle name="20% - Accent5 3" xfId="97"/>
    <cellStyle name="20% - Accent5 3 2" xfId="1244"/>
    <cellStyle name="20% - Accent5 4" xfId="98"/>
    <cellStyle name="20% - Accent5 4 2" xfId="1245"/>
    <cellStyle name="20% - Accent5 5" xfId="99"/>
    <cellStyle name="20% - Accent5 5 2" xfId="1246"/>
    <cellStyle name="20% - Accent5 6" xfId="100"/>
    <cellStyle name="20% - Accent5 6 2" xfId="1247"/>
    <cellStyle name="20% - Accent5 7" xfId="101"/>
    <cellStyle name="20% - Accent5 7 2" xfId="1248"/>
    <cellStyle name="20% - Accent5 8" xfId="102"/>
    <cellStyle name="20% - Accent6" xfId="6" builtinId="50" customBuiltin="1"/>
    <cellStyle name="20% - Accent6 2" xfId="103"/>
    <cellStyle name="20% - Accent6 2 2" xfId="104"/>
    <cellStyle name="20% - Accent6 3" xfId="105"/>
    <cellStyle name="20% - Accent6 3 2" xfId="106"/>
    <cellStyle name="20% - Accent6 3 3" xfId="1249"/>
    <cellStyle name="20% - Accent6 4" xfId="107"/>
    <cellStyle name="20% - Accent6 4 2" xfId="1250"/>
    <cellStyle name="20% - Accent6 5" xfId="108"/>
    <cellStyle name="20% - Accent6 5 2" xfId="1251"/>
    <cellStyle name="20% - Accent6 6" xfId="109"/>
    <cellStyle name="20% - Accent6 6 2" xfId="1252"/>
    <cellStyle name="20% - Accent6 7" xfId="110"/>
    <cellStyle name="20% - Accent6 7 2" xfId="1253"/>
    <cellStyle name="20% - Accent6 8" xfId="111"/>
    <cellStyle name="40% - Accent1" xfId="7" builtinId="31" customBuiltin="1"/>
    <cellStyle name="40% - Accent1 2" xfId="112"/>
    <cellStyle name="40% - Accent1 2 2" xfId="113"/>
    <cellStyle name="40% - Accent1 3" xfId="114"/>
    <cellStyle name="40% - Accent1 3 2" xfId="115"/>
    <cellStyle name="40% - Accent1 3 3" xfId="1254"/>
    <cellStyle name="40% - Accent1 4" xfId="116"/>
    <cellStyle name="40% - Accent1 4 2" xfId="1255"/>
    <cellStyle name="40% - Accent1 5" xfId="117"/>
    <cellStyle name="40% - Accent1 5 2" xfId="1256"/>
    <cellStyle name="40% - Accent1 6" xfId="118"/>
    <cellStyle name="40% - Accent1 6 2" xfId="1257"/>
    <cellStyle name="40% - Accent1 7" xfId="119"/>
    <cellStyle name="40% - Accent1 7 2" xfId="1258"/>
    <cellStyle name="40% - Accent1 8" xfId="120"/>
    <cellStyle name="40% - Accent2" xfId="8" builtinId="35" customBuiltin="1"/>
    <cellStyle name="40% - Accent2 2" xfId="121"/>
    <cellStyle name="40% - Accent2 3" xfId="122"/>
    <cellStyle name="40% - Accent2 3 2" xfId="1259"/>
    <cellStyle name="40% - Accent2 4" xfId="123"/>
    <cellStyle name="40% - Accent2 4 2" xfId="1260"/>
    <cellStyle name="40% - Accent2 5" xfId="124"/>
    <cellStyle name="40% - Accent2 5 2" xfId="1261"/>
    <cellStyle name="40% - Accent2 6" xfId="125"/>
    <cellStyle name="40% - Accent2 6 2" xfId="1262"/>
    <cellStyle name="40% - Accent2 7" xfId="126"/>
    <cellStyle name="40% - Accent2 7 2" xfId="1263"/>
    <cellStyle name="40% - Accent2 8" xfId="127"/>
    <cellStyle name="40% - Accent3" xfId="9" builtinId="39" customBuiltin="1"/>
    <cellStyle name="40% - Accent3 2" xfId="128"/>
    <cellStyle name="40% - Accent3 2 2" xfId="129"/>
    <cellStyle name="40% - Accent3 3" xfId="130"/>
    <cellStyle name="40% - Accent3 3 2" xfId="131"/>
    <cellStyle name="40% - Accent3 3 3" xfId="1264"/>
    <cellStyle name="40% - Accent3 4" xfId="132"/>
    <cellStyle name="40% - Accent3 4 2" xfId="1265"/>
    <cellStyle name="40% - Accent3 5" xfId="133"/>
    <cellStyle name="40% - Accent3 5 2" xfId="1266"/>
    <cellStyle name="40% - Accent3 6" xfId="134"/>
    <cellStyle name="40% - Accent3 6 2" xfId="1267"/>
    <cellStyle name="40% - Accent3 7" xfId="135"/>
    <cellStyle name="40% - Accent3 7 2" xfId="1268"/>
    <cellStyle name="40% - Accent3 8" xfId="136"/>
    <cellStyle name="40% - Accent4" xfId="10" builtinId="43" customBuiltin="1"/>
    <cellStyle name="40% - Accent4 2" xfId="137"/>
    <cellStyle name="40% - Accent4 2 2" xfId="138"/>
    <cellStyle name="40% - Accent4 3" xfId="139"/>
    <cellStyle name="40% - Accent4 3 2" xfId="140"/>
    <cellStyle name="40% - Accent4 3 3" xfId="1269"/>
    <cellStyle name="40% - Accent4 4" xfId="141"/>
    <cellStyle name="40% - Accent4 4 2" xfId="1270"/>
    <cellStyle name="40% - Accent4 5" xfId="142"/>
    <cellStyle name="40% - Accent4 5 2" xfId="1271"/>
    <cellStyle name="40% - Accent4 6" xfId="143"/>
    <cellStyle name="40% - Accent4 6 2" xfId="1272"/>
    <cellStyle name="40% - Accent4 7" xfId="144"/>
    <cellStyle name="40% - Accent4 7 2" xfId="1273"/>
    <cellStyle name="40% - Accent4 8" xfId="145"/>
    <cellStyle name="40% - Accent5" xfId="11" builtinId="47" customBuiltin="1"/>
    <cellStyle name="40% - Accent5 2" xfId="146"/>
    <cellStyle name="40% - Accent5 2 2" xfId="147"/>
    <cellStyle name="40% - Accent5 3" xfId="148"/>
    <cellStyle name="40% - Accent5 3 2" xfId="149"/>
    <cellStyle name="40% - Accent5 3 3" xfId="1274"/>
    <cellStyle name="40% - Accent5 4" xfId="150"/>
    <cellStyle name="40% - Accent5 4 2" xfId="1275"/>
    <cellStyle name="40% - Accent5 5" xfId="151"/>
    <cellStyle name="40% - Accent5 5 2" xfId="1276"/>
    <cellStyle name="40% - Accent5 6" xfId="152"/>
    <cellStyle name="40% - Accent5 6 2" xfId="1277"/>
    <cellStyle name="40% - Accent5 7" xfId="153"/>
    <cellStyle name="40% - Accent5 7 2" xfId="1278"/>
    <cellStyle name="40% - Accent5 8" xfId="154"/>
    <cellStyle name="40% - Accent6" xfId="12" builtinId="51" customBuiltin="1"/>
    <cellStyle name="40% - Accent6 2" xfId="155"/>
    <cellStyle name="40% - Accent6 2 2" xfId="156"/>
    <cellStyle name="40% - Accent6 3" xfId="157"/>
    <cellStyle name="40% - Accent6 3 2" xfId="158"/>
    <cellStyle name="40% - Accent6 3 3" xfId="1279"/>
    <cellStyle name="40% - Accent6 4" xfId="159"/>
    <cellStyle name="40% - Accent6 4 2" xfId="1280"/>
    <cellStyle name="40% - Accent6 5" xfId="160"/>
    <cellStyle name="40% - Accent6 5 2" xfId="1281"/>
    <cellStyle name="40% - Accent6 6" xfId="161"/>
    <cellStyle name="40% - Accent6 6 2" xfId="1282"/>
    <cellStyle name="40% - Accent6 7" xfId="162"/>
    <cellStyle name="40% - Accent6 7 2" xfId="1283"/>
    <cellStyle name="40% - Accent6 8" xfId="163"/>
    <cellStyle name="60% - Accent1" xfId="13" builtinId="32" customBuiltin="1"/>
    <cellStyle name="60% - Accent1 2" xfId="164"/>
    <cellStyle name="60% - Accent1 2 2" xfId="165"/>
    <cellStyle name="60% - Accent1 3" xfId="166"/>
    <cellStyle name="60% - Accent1 3 2" xfId="1284"/>
    <cellStyle name="60% - Accent1 4" xfId="167"/>
    <cellStyle name="60% - Accent2" xfId="14" builtinId="36" customBuiltin="1"/>
    <cellStyle name="60% - Accent2 2" xfId="168"/>
    <cellStyle name="60% - Accent2 2 2" xfId="169"/>
    <cellStyle name="60% - Accent2 3" xfId="170"/>
    <cellStyle name="60% - Accent2 3 2" xfId="1285"/>
    <cellStyle name="60% - Accent2 4" xfId="171"/>
    <cellStyle name="60% - Accent3" xfId="15" builtinId="40" customBuiltin="1"/>
    <cellStyle name="60% - Accent3 2" xfId="172"/>
    <cellStyle name="60% - Accent3 2 2" xfId="173"/>
    <cellStyle name="60% - Accent3 3" xfId="174"/>
    <cellStyle name="60% - Accent3 3 2" xfId="1286"/>
    <cellStyle name="60% - Accent3 4" xfId="175"/>
    <cellStyle name="60% - Accent4" xfId="16" builtinId="44" customBuiltin="1"/>
    <cellStyle name="60% - Accent4 2" xfId="176"/>
    <cellStyle name="60% - Accent4 2 2" xfId="177"/>
    <cellStyle name="60% - Accent4 3" xfId="178"/>
    <cellStyle name="60% - Accent4 3 2" xfId="1287"/>
    <cellStyle name="60% - Accent4 4" xfId="179"/>
    <cellStyle name="60% - Accent5" xfId="17" builtinId="48" customBuiltin="1"/>
    <cellStyle name="60% - Accent5 2" xfId="180"/>
    <cellStyle name="60% - Accent5 2 2" xfId="181"/>
    <cellStyle name="60% - Accent5 3" xfId="182"/>
    <cellStyle name="60% - Accent5 3 2" xfId="1288"/>
    <cellStyle name="60% - Accent5 4" xfId="183"/>
    <cellStyle name="60% - Accent6" xfId="18" builtinId="52" customBuiltin="1"/>
    <cellStyle name="60% - Accent6 2" xfId="184"/>
    <cellStyle name="60% - Accent6 2 2" xfId="185"/>
    <cellStyle name="60% - Accent6 3" xfId="186"/>
    <cellStyle name="60% - Accent6 3 2" xfId="1289"/>
    <cellStyle name="60% - Accent6 4" xfId="187"/>
    <cellStyle name="Accent1" xfId="19" builtinId="29" customBuiltin="1"/>
    <cellStyle name="Accent1 2" xfId="188"/>
    <cellStyle name="Accent1 2 2" xfId="189"/>
    <cellStyle name="Accent1 3" xfId="190"/>
    <cellStyle name="Accent1 3 2" xfId="1290"/>
    <cellStyle name="Accent1 4" xfId="191"/>
    <cellStyle name="Accent2" xfId="20" builtinId="33" customBuiltin="1"/>
    <cellStyle name="Accent2 2" xfId="192"/>
    <cellStyle name="Accent2 2 2" xfId="193"/>
    <cellStyle name="Accent2 3" xfId="194"/>
    <cellStyle name="Accent2 3 2" xfId="1291"/>
    <cellStyle name="Accent2 4" xfId="195"/>
    <cellStyle name="Accent3" xfId="21" builtinId="37" customBuiltin="1"/>
    <cellStyle name="Accent3 2" xfId="196"/>
    <cellStyle name="Accent3 2 2" xfId="197"/>
    <cellStyle name="Accent3 3" xfId="198"/>
    <cellStyle name="Accent3 3 2" xfId="1292"/>
    <cellStyle name="Accent3 4" xfId="199"/>
    <cellStyle name="Accent4" xfId="22" builtinId="41" customBuiltin="1"/>
    <cellStyle name="Accent4 2" xfId="200"/>
    <cellStyle name="Accent4 2 2" xfId="201"/>
    <cellStyle name="Accent4 3" xfId="202"/>
    <cellStyle name="Accent4 3 2" xfId="1293"/>
    <cellStyle name="Accent4 4" xfId="203"/>
    <cellStyle name="Accent5" xfId="23" builtinId="45" customBuiltin="1"/>
    <cellStyle name="Accent5 2" xfId="204"/>
    <cellStyle name="Accent5 3" xfId="205"/>
    <cellStyle name="Accent6" xfId="24" builtinId="49" customBuiltin="1"/>
    <cellStyle name="Accent6 2" xfId="206"/>
    <cellStyle name="Accent6 2 2" xfId="207"/>
    <cellStyle name="Accent6 3" xfId="208"/>
    <cellStyle name="Accent6 3 2" xfId="1294"/>
    <cellStyle name="Accent6 4" xfId="209"/>
    <cellStyle name="Bad" xfId="25" builtinId="27" customBuiltin="1"/>
    <cellStyle name="Bad 2" xfId="210"/>
    <cellStyle name="Bad 2 2" xfId="211"/>
    <cellStyle name="Bad 3" xfId="212"/>
    <cellStyle name="Bad 3 2" xfId="1295"/>
    <cellStyle name="Bad 4" xfId="213"/>
    <cellStyle name="Basic" xfId="214"/>
    <cellStyle name="black" xfId="215"/>
    <cellStyle name="blu" xfId="216"/>
    <cellStyle name="bot" xfId="217"/>
    <cellStyle name="bottom" xfId="218"/>
    <cellStyle name="Bullet" xfId="219"/>
    <cellStyle name="Bullet [0]" xfId="220"/>
    <cellStyle name="Bullet [2]" xfId="221"/>
    <cellStyle name="Bullet [4]" xfId="222"/>
    <cellStyle name="c" xfId="223"/>
    <cellStyle name="c," xfId="224"/>
    <cellStyle name="c_HardInc " xfId="225"/>
    <cellStyle name="c_HardInc _ITC Great Plains Formula 1-12-09a" xfId="226"/>
    <cellStyle name="C00A" xfId="227"/>
    <cellStyle name="C00B" xfId="228"/>
    <cellStyle name="C00L" xfId="229"/>
    <cellStyle name="C01A" xfId="230"/>
    <cellStyle name="C01B" xfId="231"/>
    <cellStyle name="C01H" xfId="232"/>
    <cellStyle name="C01L" xfId="233"/>
    <cellStyle name="C02A" xfId="234"/>
    <cellStyle name="C02B" xfId="235"/>
    <cellStyle name="C02H" xfId="236"/>
    <cellStyle name="C02L" xfId="237"/>
    <cellStyle name="C03A" xfId="238"/>
    <cellStyle name="C03B" xfId="239"/>
    <cellStyle name="C03H" xfId="240"/>
    <cellStyle name="C03L" xfId="241"/>
    <cellStyle name="C04A" xfId="242"/>
    <cellStyle name="C04B" xfId="243"/>
    <cellStyle name="C04H" xfId="244"/>
    <cellStyle name="C04L" xfId="245"/>
    <cellStyle name="C05A" xfId="246"/>
    <cellStyle name="C05B" xfId="247"/>
    <cellStyle name="C05H" xfId="248"/>
    <cellStyle name="C05L" xfId="249"/>
    <cellStyle name="C06A" xfId="250"/>
    <cellStyle name="C06B" xfId="251"/>
    <cellStyle name="C06H" xfId="252"/>
    <cellStyle name="C06L" xfId="253"/>
    <cellStyle name="C07A" xfId="254"/>
    <cellStyle name="C07B" xfId="255"/>
    <cellStyle name="C07H" xfId="256"/>
    <cellStyle name="C07L" xfId="257"/>
    <cellStyle name="c1" xfId="258"/>
    <cellStyle name="c1," xfId="259"/>
    <cellStyle name="c2" xfId="260"/>
    <cellStyle name="c2," xfId="261"/>
    <cellStyle name="c3" xfId="262"/>
    <cellStyle name="Calc Currency (0)" xfId="263"/>
    <cellStyle name="Calculation" xfId="26" builtinId="22" customBuiltin="1"/>
    <cellStyle name="Calculation 2" xfId="264"/>
    <cellStyle name="Calculation 2 2" xfId="265"/>
    <cellStyle name="Calculation 2 2 2" xfId="266"/>
    <cellStyle name="Calculation 2 3" xfId="267"/>
    <cellStyle name="Calculation 3" xfId="268"/>
    <cellStyle name="Calculation 3 2" xfId="269"/>
    <cellStyle name="Calculation 3 3" xfId="1296"/>
    <cellStyle name="Calculation 4" xfId="270"/>
    <cellStyle name="cas" xfId="271"/>
    <cellStyle name="Centered Heading" xfId="272"/>
    <cellStyle name="Check Cell" xfId="27" builtinId="23" customBuiltin="1"/>
    <cellStyle name="Check Cell 2" xfId="273"/>
    <cellStyle name="Check Cell 3" xfId="274"/>
    <cellStyle name="Comma" xfId="28" builtinId="3"/>
    <cellStyle name="Comma  - Style1" xfId="275"/>
    <cellStyle name="Comma  - Style2" xfId="276"/>
    <cellStyle name="Comma  - Style3" xfId="277"/>
    <cellStyle name="Comma  - Style4" xfId="278"/>
    <cellStyle name="Comma  - Style5" xfId="279"/>
    <cellStyle name="Comma  - Style6" xfId="280"/>
    <cellStyle name="Comma  - Style7" xfId="281"/>
    <cellStyle name="Comma  - Style8" xfId="282"/>
    <cellStyle name="Comma [0] 2" xfId="283"/>
    <cellStyle name="Comma [1]" xfId="284"/>
    <cellStyle name="Comma [2]" xfId="285"/>
    <cellStyle name="Comma [3]" xfId="286"/>
    <cellStyle name="Comma 0.0" xfId="287"/>
    <cellStyle name="Comma 0.00" xfId="288"/>
    <cellStyle name="Comma 0.000" xfId="289"/>
    <cellStyle name="Comma 0.0000" xfId="290"/>
    <cellStyle name="Comma 10" xfId="291"/>
    <cellStyle name="Comma 10 2" xfId="292"/>
    <cellStyle name="Comma 10 3" xfId="293"/>
    <cellStyle name="Comma 10 4" xfId="294"/>
    <cellStyle name="Comma 10 5" xfId="1297"/>
    <cellStyle name="Comma 11" xfId="295"/>
    <cellStyle name="Comma 11 2" xfId="296"/>
    <cellStyle name="Comma 11 3" xfId="297"/>
    <cellStyle name="Comma 11 4" xfId="298"/>
    <cellStyle name="Comma 11 5" xfId="1298"/>
    <cellStyle name="Comma 12" xfId="299"/>
    <cellStyle name="Comma 13" xfId="300"/>
    <cellStyle name="Comma 14" xfId="301"/>
    <cellStyle name="Comma 15" xfId="302"/>
    <cellStyle name="Comma 16" xfId="303"/>
    <cellStyle name="Comma 17" xfId="304"/>
    <cellStyle name="Comma 18" xfId="305"/>
    <cellStyle name="Comma 19" xfId="306"/>
    <cellStyle name="Comma 2" xfId="29"/>
    <cellStyle name="Comma 2 2" xfId="307"/>
    <cellStyle name="Comma 2 2 2" xfId="308"/>
    <cellStyle name="Comma 2 2 2 2" xfId="309"/>
    <cellStyle name="Comma 2 2 2 2 2" xfId="310"/>
    <cellStyle name="Comma 2 2 2 2 2 2" xfId="311"/>
    <cellStyle name="Comma 2 2 2 2 3" xfId="312"/>
    <cellStyle name="Comma 2 2 3" xfId="313"/>
    <cellStyle name="Comma 2 2 3 2" xfId="314"/>
    <cellStyle name="Comma 2 2 3 2 2" xfId="315"/>
    <cellStyle name="Comma 2 2 3 3" xfId="316"/>
    <cellStyle name="Comma 2 2 4" xfId="317"/>
    <cellStyle name="Comma 2 2 5" xfId="318"/>
    <cellStyle name="Comma 2 3" xfId="319"/>
    <cellStyle name="Comma 2 3 2" xfId="320"/>
    <cellStyle name="Comma 2 3 2 2" xfId="321"/>
    <cellStyle name="Comma 2 3 2 2 2" xfId="322"/>
    <cellStyle name="Comma 2 3 2 3" xfId="323"/>
    <cellStyle name="Comma 2 3 3" xfId="324"/>
    <cellStyle name="Comma 2 3 3 2" xfId="325"/>
    <cellStyle name="Comma 2 3 4" xfId="326"/>
    <cellStyle name="Comma 2 3 4 2" xfId="327"/>
    <cellStyle name="Comma 2 3 5" xfId="328"/>
    <cellStyle name="Comma 2 3 6" xfId="329"/>
    <cellStyle name="Comma 2 3 7" xfId="1299"/>
    <cellStyle name="Comma 2 4" xfId="330"/>
    <cellStyle name="Comma 2 4 2" xfId="331"/>
    <cellStyle name="Comma 2 4 2 2" xfId="332"/>
    <cellStyle name="Comma 2 4 3" xfId="333"/>
    <cellStyle name="Comma 2 4 4" xfId="1300"/>
    <cellStyle name="Comma 2 5" xfId="334"/>
    <cellStyle name="Comma 2 6" xfId="1301"/>
    <cellStyle name="Comma 20" xfId="335"/>
    <cellStyle name="Comma 21" xfId="336"/>
    <cellStyle name="Comma 22" xfId="337"/>
    <cellStyle name="Comma 23" xfId="338"/>
    <cellStyle name="Comma 24" xfId="339"/>
    <cellStyle name="Comma 24 2" xfId="340"/>
    <cellStyle name="Comma 24 2 2" xfId="341"/>
    <cellStyle name="Comma 24 2 2 2" xfId="342"/>
    <cellStyle name="Comma 24 2 3" xfId="343"/>
    <cellStyle name="Comma 24 3" xfId="344"/>
    <cellStyle name="Comma 24 3 2" xfId="345"/>
    <cellStyle name="Comma 24 4" xfId="346"/>
    <cellStyle name="Comma 25" xfId="347"/>
    <cellStyle name="Comma 26" xfId="348"/>
    <cellStyle name="Comma 27" xfId="349"/>
    <cellStyle name="Comma 28" xfId="350"/>
    <cellStyle name="Comma 29" xfId="351"/>
    <cellStyle name="Comma 3" xfId="51"/>
    <cellStyle name="Comma 3 2" xfId="352"/>
    <cellStyle name="Comma 3 2 2" xfId="353"/>
    <cellStyle name="Comma 3 2 3" xfId="354"/>
    <cellStyle name="Comma 3 2 4" xfId="355"/>
    <cellStyle name="Comma 3 3" xfId="356"/>
    <cellStyle name="Comma 3 4" xfId="357"/>
    <cellStyle name="Comma 3 4 2" xfId="358"/>
    <cellStyle name="Comma 3 4 3" xfId="359"/>
    <cellStyle name="Comma 3 4 4" xfId="1302"/>
    <cellStyle name="Comma 3 5" xfId="360"/>
    <cellStyle name="Comma 30" xfId="361"/>
    <cellStyle name="Comma 31" xfId="362"/>
    <cellStyle name="Comma 32" xfId="363"/>
    <cellStyle name="Comma 33" xfId="364"/>
    <cellStyle name="Comma 34" xfId="365"/>
    <cellStyle name="Comma 35" xfId="366"/>
    <cellStyle name="Comma 36" xfId="367"/>
    <cellStyle name="Comma 37" xfId="368"/>
    <cellStyle name="Comma 38" xfId="369"/>
    <cellStyle name="Comma 39" xfId="370"/>
    <cellStyle name="Comma 4" xfId="371"/>
    <cellStyle name="Comma 4 2" xfId="372"/>
    <cellStyle name="Comma 4 3" xfId="373"/>
    <cellStyle name="Comma 4 3 2" xfId="374"/>
    <cellStyle name="Comma 4 3 3" xfId="375"/>
    <cellStyle name="Comma 4 3 4" xfId="1303"/>
    <cellStyle name="Comma 40" xfId="376"/>
    <cellStyle name="Comma 40 2" xfId="377"/>
    <cellStyle name="Comma 41" xfId="378"/>
    <cellStyle name="Comma 41 2" xfId="379"/>
    <cellStyle name="Comma 42" xfId="380"/>
    <cellStyle name="Comma 42 2" xfId="381"/>
    <cellStyle name="Comma 43" xfId="382"/>
    <cellStyle name="Comma 43 2" xfId="383"/>
    <cellStyle name="Comma 44" xfId="384"/>
    <cellStyle name="Comma 44 2" xfId="385"/>
    <cellStyle name="Comma 45" xfId="386"/>
    <cellStyle name="Comma 45 2" xfId="387"/>
    <cellStyle name="Comma 46" xfId="388"/>
    <cellStyle name="Comma 46 2" xfId="389"/>
    <cellStyle name="Comma 47" xfId="390"/>
    <cellStyle name="Comma 47 2" xfId="391"/>
    <cellStyle name="Comma 48" xfId="392"/>
    <cellStyle name="Comma 48 2" xfId="393"/>
    <cellStyle name="Comma 49" xfId="394"/>
    <cellStyle name="Comma 49 2" xfId="395"/>
    <cellStyle name="Comma 5" xfId="396"/>
    <cellStyle name="Comma 5 2" xfId="397"/>
    <cellStyle name="Comma 5 3" xfId="398"/>
    <cellStyle name="Comma 5 3 2" xfId="399"/>
    <cellStyle name="Comma 5 3 3" xfId="400"/>
    <cellStyle name="Comma 5 3 4" xfId="1304"/>
    <cellStyle name="Comma 50" xfId="401"/>
    <cellStyle name="Comma 50 2" xfId="402"/>
    <cellStyle name="Comma 51" xfId="403"/>
    <cellStyle name="Comma 51 2" xfId="404"/>
    <cellStyle name="Comma 51 3" xfId="405"/>
    <cellStyle name="Comma 52" xfId="406"/>
    <cellStyle name="Comma 52 2" xfId="407"/>
    <cellStyle name="Comma 53" xfId="408"/>
    <cellStyle name="Comma 53 2" xfId="409"/>
    <cellStyle name="Comma 54" xfId="410"/>
    <cellStyle name="Comma 54 2" xfId="411"/>
    <cellStyle name="Comma 55" xfId="412"/>
    <cellStyle name="Comma 55 2" xfId="413"/>
    <cellStyle name="Comma 56" xfId="414"/>
    <cellStyle name="Comma 56 2" xfId="415"/>
    <cellStyle name="Comma 57" xfId="416"/>
    <cellStyle name="Comma 57 2" xfId="417"/>
    <cellStyle name="Comma 58" xfId="418"/>
    <cellStyle name="Comma 58 2" xfId="419"/>
    <cellStyle name="Comma 59" xfId="420"/>
    <cellStyle name="Comma 59 2" xfId="421"/>
    <cellStyle name="Comma 6" xfId="422"/>
    <cellStyle name="Comma 6 2" xfId="423"/>
    <cellStyle name="Comma 6 3" xfId="424"/>
    <cellStyle name="Comma 6 3 2" xfId="425"/>
    <cellStyle name="Comma 6 3 3" xfId="426"/>
    <cellStyle name="Comma 6 3 4" xfId="1305"/>
    <cellStyle name="Comma 60" xfId="427"/>
    <cellStyle name="Comma 60 2" xfId="428"/>
    <cellStyle name="Comma 61" xfId="429"/>
    <cellStyle name="Comma 61 2" xfId="430"/>
    <cellStyle name="Comma 62" xfId="431"/>
    <cellStyle name="Comma 62 2" xfId="432"/>
    <cellStyle name="Comma 63" xfId="433"/>
    <cellStyle name="Comma 63 2" xfId="434"/>
    <cellStyle name="Comma 64" xfId="435"/>
    <cellStyle name="Comma 64 2" xfId="436"/>
    <cellStyle name="Comma 65" xfId="437"/>
    <cellStyle name="Comma 65 2" xfId="438"/>
    <cellStyle name="Comma 66" xfId="439"/>
    <cellStyle name="Comma 67" xfId="440"/>
    <cellStyle name="Comma 68" xfId="441"/>
    <cellStyle name="Comma 69" xfId="442"/>
    <cellStyle name="Comma 7" xfId="443"/>
    <cellStyle name="Comma 7 2" xfId="444"/>
    <cellStyle name="Comma 7 3" xfId="445"/>
    <cellStyle name="Comma 7 3 2" xfId="446"/>
    <cellStyle name="Comma 7 3 3" xfId="447"/>
    <cellStyle name="Comma 7 3 4" xfId="1306"/>
    <cellStyle name="Comma 70" xfId="448"/>
    <cellStyle name="Comma 71" xfId="1307"/>
    <cellStyle name="Comma 8" xfId="449"/>
    <cellStyle name="Comma 8 2" xfId="450"/>
    <cellStyle name="Comma 8 2 2" xfId="451"/>
    <cellStyle name="Comma 9" xfId="452"/>
    <cellStyle name="Comma 9 2" xfId="453"/>
    <cellStyle name="Comma 9 2 2" xfId="454"/>
    <cellStyle name="Comma 9 3" xfId="455"/>
    <cellStyle name="Comma Input" xfId="456"/>
    <cellStyle name="Comma0" xfId="457"/>
    <cellStyle name="Company Name" xfId="458"/>
    <cellStyle name="Copied" xfId="459"/>
    <cellStyle name="COSS" xfId="460"/>
    <cellStyle name="Currency" xfId="30" builtinId="4"/>
    <cellStyle name="Currency [1]" xfId="461"/>
    <cellStyle name="Currency [2]" xfId="462"/>
    <cellStyle name="Currency [3]" xfId="463"/>
    <cellStyle name="Currency 0.0" xfId="464"/>
    <cellStyle name="Currency 0.00" xfId="465"/>
    <cellStyle name="Currency 0.000" xfId="466"/>
    <cellStyle name="Currency 0.0000" xfId="467"/>
    <cellStyle name="Currency 2" xfId="468"/>
    <cellStyle name="Currency 2 2" xfId="469"/>
    <cellStyle name="Currency 2 2 2" xfId="470"/>
    <cellStyle name="Currency 2 3" xfId="471"/>
    <cellStyle name="Currency 2 3 2" xfId="472"/>
    <cellStyle name="Currency 2 3 3" xfId="473"/>
    <cellStyle name="Currency 2 3 4" xfId="1308"/>
    <cellStyle name="Currency 2 4" xfId="474"/>
    <cellStyle name="Currency 2 5" xfId="1309"/>
    <cellStyle name="Currency 3" xfId="475"/>
    <cellStyle name="Currency 3 2" xfId="476"/>
    <cellStyle name="Currency 3 2 2" xfId="477"/>
    <cellStyle name="Currency 3 2 3" xfId="478"/>
    <cellStyle name="Currency 3 2 4" xfId="479"/>
    <cellStyle name="Currency 3 2 5" xfId="1310"/>
    <cellStyle name="Currency 3 3" xfId="480"/>
    <cellStyle name="Currency 3 3 2" xfId="1311"/>
    <cellStyle name="Currency 3 4" xfId="481"/>
    <cellStyle name="Currency 3 5" xfId="482"/>
    <cellStyle name="Currency 3 6" xfId="1312"/>
    <cellStyle name="Currency 4" xfId="483"/>
    <cellStyle name="Currency 4 2" xfId="484"/>
    <cellStyle name="Currency 4 3" xfId="485"/>
    <cellStyle name="Currency 4 4" xfId="486"/>
    <cellStyle name="Currency 4 5" xfId="1313"/>
    <cellStyle name="Currency 5" xfId="487"/>
    <cellStyle name="Currency 5 2" xfId="488"/>
    <cellStyle name="Currency 5 3" xfId="489"/>
    <cellStyle name="Currency 5 4" xfId="490"/>
    <cellStyle name="Currency 5 5" xfId="1314"/>
    <cellStyle name="Currency 6" xfId="491"/>
    <cellStyle name="Currency 6 2" xfId="492"/>
    <cellStyle name="Currency 6 3" xfId="493"/>
    <cellStyle name="Currency 6 4" xfId="1315"/>
    <cellStyle name="Currency 7" xfId="494"/>
    <cellStyle name="Currency 7 2" xfId="495"/>
    <cellStyle name="Currency 7 2 2" xfId="496"/>
    <cellStyle name="Currency 7 2 3" xfId="497"/>
    <cellStyle name="Currency 7 2 4" xfId="1316"/>
    <cellStyle name="Currency 8" xfId="498"/>
    <cellStyle name="Currency 8 2" xfId="499"/>
    <cellStyle name="Currency Input" xfId="500"/>
    <cellStyle name="Currency0" xfId="501"/>
    <cellStyle name="d" xfId="502"/>
    <cellStyle name="d," xfId="503"/>
    <cellStyle name="d1" xfId="504"/>
    <cellStyle name="d1," xfId="505"/>
    <cellStyle name="d2" xfId="506"/>
    <cellStyle name="d2," xfId="507"/>
    <cellStyle name="d3" xfId="508"/>
    <cellStyle name="Dash" xfId="509"/>
    <cellStyle name="Date" xfId="510"/>
    <cellStyle name="Date [Abbreviated]" xfId="511"/>
    <cellStyle name="Date [Long Europe]" xfId="512"/>
    <cellStyle name="Date [Long U.S.]" xfId="513"/>
    <cellStyle name="Date [Short Europe]" xfId="514"/>
    <cellStyle name="Date [Short U.S.]" xfId="515"/>
    <cellStyle name="Date 2" xfId="516"/>
    <cellStyle name="Date 3" xfId="1317"/>
    <cellStyle name="Date_ITCM 2010 Template" xfId="517"/>
    <cellStyle name="Define$0" xfId="518"/>
    <cellStyle name="Define$1" xfId="519"/>
    <cellStyle name="Define$2" xfId="520"/>
    <cellStyle name="Define0" xfId="521"/>
    <cellStyle name="Define1" xfId="522"/>
    <cellStyle name="Define1x" xfId="523"/>
    <cellStyle name="Define2" xfId="524"/>
    <cellStyle name="Define2x" xfId="525"/>
    <cellStyle name="Dollar" xfId="526"/>
    <cellStyle name="e" xfId="527"/>
    <cellStyle name="e1" xfId="528"/>
    <cellStyle name="e2" xfId="529"/>
    <cellStyle name="Entered" xfId="530"/>
    <cellStyle name="Euro" xfId="531"/>
    <cellStyle name="Explanatory Text" xfId="31" builtinId="53" customBuiltin="1"/>
    <cellStyle name="Explanatory Text 2" xfId="532"/>
    <cellStyle name="Explanatory Text 3" xfId="533"/>
    <cellStyle name="Fixed" xfId="534"/>
    <cellStyle name="FOOTER - Style1" xfId="535"/>
    <cellStyle name="g" xfId="536"/>
    <cellStyle name="general" xfId="537"/>
    <cellStyle name="General [C]" xfId="538"/>
    <cellStyle name="General [R]" xfId="539"/>
    <cellStyle name="Good" xfId="32" builtinId="26" customBuiltin="1"/>
    <cellStyle name="Good 2" xfId="540"/>
    <cellStyle name="Good 2 2" xfId="541"/>
    <cellStyle name="Good 3" xfId="542"/>
    <cellStyle name="Good 3 2" xfId="1318"/>
    <cellStyle name="Good 4" xfId="543"/>
    <cellStyle name="Green" xfId="544"/>
    <cellStyle name="grey" xfId="545"/>
    <cellStyle name="Grey 2" xfId="546"/>
    <cellStyle name="Header1" xfId="547"/>
    <cellStyle name="Header2" xfId="548"/>
    <cellStyle name="Header2 2" xfId="549"/>
    <cellStyle name="Heading" xfId="550"/>
    <cellStyle name="Heading 1" xfId="33" builtinId="16" customBuiltin="1"/>
    <cellStyle name="Heading 1 2" xfId="551"/>
    <cellStyle name="Heading 1 2 2" xfId="552"/>
    <cellStyle name="Heading 1 3" xfId="553"/>
    <cellStyle name="Heading 1 3 2" xfId="1319"/>
    <cellStyle name="Heading 1 4" xfId="554"/>
    <cellStyle name="Heading 1 5" xfId="1320"/>
    <cellStyle name="Heading 2" xfId="34" builtinId="17" customBuiltin="1"/>
    <cellStyle name="Heading 2 2" xfId="555"/>
    <cellStyle name="Heading 2 2 2" xfId="556"/>
    <cellStyle name="Heading 2 3" xfId="557"/>
    <cellStyle name="Heading 2 3 2" xfId="1321"/>
    <cellStyle name="Heading 2 4" xfId="558"/>
    <cellStyle name="Heading 2 5" xfId="1322"/>
    <cellStyle name="Heading 3" xfId="35" builtinId="18" customBuiltin="1"/>
    <cellStyle name="Heading 3 2" xfId="559"/>
    <cellStyle name="Heading 3 2 2" xfId="560"/>
    <cellStyle name="Heading 3 3" xfId="561"/>
    <cellStyle name="Heading 3 3 2" xfId="1323"/>
    <cellStyle name="Heading 3 4" xfId="562"/>
    <cellStyle name="Heading 4" xfId="36" builtinId="19" customBuiltin="1"/>
    <cellStyle name="Heading 4 2" xfId="563"/>
    <cellStyle name="Heading 4 2 2" xfId="564"/>
    <cellStyle name="Heading 4 3" xfId="565"/>
    <cellStyle name="Heading 4 3 2" xfId="1324"/>
    <cellStyle name="Heading 4 4" xfId="566"/>
    <cellStyle name="Heading No Underline" xfId="567"/>
    <cellStyle name="Heading With Underline" xfId="568"/>
    <cellStyle name="Heading1" xfId="569"/>
    <cellStyle name="Heading2" xfId="570"/>
    <cellStyle name="Headline" xfId="571"/>
    <cellStyle name="Highlight" xfId="572"/>
    <cellStyle name="in" xfId="573"/>
    <cellStyle name="Indented [0]" xfId="574"/>
    <cellStyle name="Indented [2]" xfId="575"/>
    <cellStyle name="Indented [4]" xfId="576"/>
    <cellStyle name="Indented [6]" xfId="577"/>
    <cellStyle name="Input" xfId="37" builtinId="20" customBuiltin="1"/>
    <cellStyle name="Input [yellow]" xfId="578"/>
    <cellStyle name="Input [yellow] 2" xfId="579"/>
    <cellStyle name="Input 2" xfId="580"/>
    <cellStyle name="Input 2 2" xfId="581"/>
    <cellStyle name="Input 2 2 2" xfId="582"/>
    <cellStyle name="Input 2 3" xfId="583"/>
    <cellStyle name="Input 3" xfId="584"/>
    <cellStyle name="Input 3 2" xfId="585"/>
    <cellStyle name="Input 3 3" xfId="1325"/>
    <cellStyle name="Input 4" xfId="586"/>
    <cellStyle name="Input 4 2" xfId="587"/>
    <cellStyle name="Input 4 3" xfId="1326"/>
    <cellStyle name="Input 5" xfId="588"/>
    <cellStyle name="Input 5 2" xfId="589"/>
    <cellStyle name="Input 5 3" xfId="1327"/>
    <cellStyle name="Input 6" xfId="590"/>
    <cellStyle name="Input 6 2" xfId="591"/>
    <cellStyle name="Input 6 3" xfId="1328"/>
    <cellStyle name="Input 7" xfId="592"/>
    <cellStyle name="Input 7 2" xfId="593"/>
    <cellStyle name="Input 8" xfId="594"/>
    <cellStyle name="Input$0" xfId="595"/>
    <cellStyle name="Input$1" xfId="596"/>
    <cellStyle name="Input$2" xfId="597"/>
    <cellStyle name="Input0" xfId="598"/>
    <cellStyle name="Input1" xfId="599"/>
    <cellStyle name="Input1x" xfId="600"/>
    <cellStyle name="Input2" xfId="601"/>
    <cellStyle name="Input2x" xfId="602"/>
    <cellStyle name="lborder" xfId="603"/>
    <cellStyle name="LeftSubtitle" xfId="604"/>
    <cellStyle name="Linked Cell" xfId="38" builtinId="24" customBuiltin="1"/>
    <cellStyle name="Linked Cell 2" xfId="605"/>
    <cellStyle name="Linked Cell 2 2" xfId="606"/>
    <cellStyle name="Linked Cell 3" xfId="607"/>
    <cellStyle name="Linked Cell 3 2" xfId="1329"/>
    <cellStyle name="Linked Cell 4" xfId="608"/>
    <cellStyle name="m" xfId="609"/>
    <cellStyle name="m1" xfId="610"/>
    <cellStyle name="m2" xfId="611"/>
    <cellStyle name="m3" xfId="612"/>
    <cellStyle name="Multiple" xfId="613"/>
    <cellStyle name="Negative" xfId="614"/>
    <cellStyle name="Neutral" xfId="39" builtinId="28" customBuiltin="1"/>
    <cellStyle name="Neutral 2" xfId="615"/>
    <cellStyle name="Neutral 2 2" xfId="616"/>
    <cellStyle name="Neutral 3" xfId="617"/>
    <cellStyle name="Neutral 3 2" xfId="1330"/>
    <cellStyle name="Neutral 4" xfId="618"/>
    <cellStyle name="no dec" xfId="619"/>
    <cellStyle name="Normal" xfId="0" builtinId="0"/>
    <cellStyle name="Normal - Style1" xfId="620"/>
    <cellStyle name="Normal - Style1 2" xfId="621"/>
    <cellStyle name="Normal - Style1 3" xfId="622"/>
    <cellStyle name="Normal 10" xfId="623"/>
    <cellStyle name="Normal 10 2" xfId="624"/>
    <cellStyle name="Normal 10 3" xfId="625"/>
    <cellStyle name="Normal 100" xfId="626"/>
    <cellStyle name="Normal 101" xfId="627"/>
    <cellStyle name="Normal 102" xfId="628"/>
    <cellStyle name="Normal 103" xfId="629"/>
    <cellStyle name="Normal 104" xfId="630"/>
    <cellStyle name="Normal 105" xfId="631"/>
    <cellStyle name="Normal 106" xfId="632"/>
    <cellStyle name="Normal 107" xfId="633"/>
    <cellStyle name="Normal 108" xfId="634"/>
    <cellStyle name="Normal 109" xfId="635"/>
    <cellStyle name="Normal 11" xfId="636"/>
    <cellStyle name="Normal 11 2" xfId="637"/>
    <cellStyle name="Normal 110" xfId="638"/>
    <cellStyle name="Normal 111" xfId="639"/>
    <cellStyle name="Normal 112" xfId="640"/>
    <cellStyle name="Normal 113" xfId="641"/>
    <cellStyle name="Normal 114" xfId="642"/>
    <cellStyle name="Normal 115" xfId="643"/>
    <cellStyle name="Normal 116" xfId="644"/>
    <cellStyle name="Normal 117" xfId="645"/>
    <cellStyle name="Normal 118" xfId="646"/>
    <cellStyle name="Normal 119" xfId="647"/>
    <cellStyle name="Normal 12" xfId="648"/>
    <cellStyle name="Normal 12 2" xfId="649"/>
    <cellStyle name="Normal 12 2 2" xfId="650"/>
    <cellStyle name="Normal 12 3" xfId="651"/>
    <cellStyle name="Normal 12 4" xfId="652"/>
    <cellStyle name="Normal 120" xfId="653"/>
    <cellStyle name="Normal 121" xfId="654"/>
    <cellStyle name="Normal 122" xfId="655"/>
    <cellStyle name="Normal 123" xfId="656"/>
    <cellStyle name="Normal 124" xfId="657"/>
    <cellStyle name="Normal 125" xfId="658"/>
    <cellStyle name="Normal 126" xfId="659"/>
    <cellStyle name="Normal 127" xfId="660"/>
    <cellStyle name="Normal 128" xfId="661"/>
    <cellStyle name="Normal 129" xfId="662"/>
    <cellStyle name="Normal 13" xfId="663"/>
    <cellStyle name="Normal 13 2" xfId="664"/>
    <cellStyle name="Normal 130" xfId="665"/>
    <cellStyle name="Normal 131" xfId="666"/>
    <cellStyle name="Normal 132" xfId="667"/>
    <cellStyle name="Normal 133" xfId="668"/>
    <cellStyle name="Normal 134" xfId="669"/>
    <cellStyle name="Normal 135" xfId="670"/>
    <cellStyle name="Normal 136" xfId="671"/>
    <cellStyle name="Normal 137" xfId="672"/>
    <cellStyle name="Normal 138" xfId="673"/>
    <cellStyle name="Normal 139" xfId="674"/>
    <cellStyle name="Normal 14" xfId="675"/>
    <cellStyle name="Normal 14 2" xfId="676"/>
    <cellStyle name="Normal 14 2 2" xfId="677"/>
    <cellStyle name="Normal 14 3" xfId="678"/>
    <cellStyle name="Normal 14 4" xfId="679"/>
    <cellStyle name="Normal 140" xfId="680"/>
    <cellStyle name="Normal 141" xfId="681"/>
    <cellStyle name="Normal 142" xfId="682"/>
    <cellStyle name="Normal 143" xfId="683"/>
    <cellStyle name="Normal 144" xfId="684"/>
    <cellStyle name="Normal 145" xfId="685"/>
    <cellStyle name="Normal 146" xfId="686"/>
    <cellStyle name="Normal 147" xfId="687"/>
    <cellStyle name="Normal 148" xfId="688"/>
    <cellStyle name="Normal 149" xfId="689"/>
    <cellStyle name="Normal 15" xfId="690"/>
    <cellStyle name="Normal 15 2" xfId="691"/>
    <cellStyle name="Normal 15 2 2" xfId="692"/>
    <cellStyle name="Normal 15 3" xfId="693"/>
    <cellStyle name="Normal 15 4" xfId="694"/>
    <cellStyle name="Normal 150" xfId="695"/>
    <cellStyle name="Normal 151" xfId="696"/>
    <cellStyle name="Normal 152" xfId="697"/>
    <cellStyle name="Normal 153" xfId="698"/>
    <cellStyle name="Normal 154" xfId="699"/>
    <cellStyle name="Normal 155" xfId="700"/>
    <cellStyle name="Normal 156" xfId="701"/>
    <cellStyle name="Normal 157" xfId="702"/>
    <cellStyle name="Normal 158" xfId="703"/>
    <cellStyle name="Normal 159" xfId="704"/>
    <cellStyle name="Normal 16" xfId="705"/>
    <cellStyle name="Normal 16 2" xfId="706"/>
    <cellStyle name="Normal 160" xfId="707"/>
    <cellStyle name="Normal 161" xfId="708"/>
    <cellStyle name="Normal 162" xfId="709"/>
    <cellStyle name="Normal 163" xfId="710"/>
    <cellStyle name="Normal 164" xfId="711"/>
    <cellStyle name="Normal 165" xfId="712"/>
    <cellStyle name="Normal 166" xfId="713"/>
    <cellStyle name="Normal 167" xfId="714"/>
    <cellStyle name="Normal 168" xfId="715"/>
    <cellStyle name="Normal 169" xfId="716"/>
    <cellStyle name="Normal 17" xfId="717"/>
    <cellStyle name="Normal 17 2" xfId="718"/>
    <cellStyle name="Normal 170" xfId="719"/>
    <cellStyle name="Normal 170 2" xfId="720"/>
    <cellStyle name="Normal 170 3" xfId="1331"/>
    <cellStyle name="Normal 171" xfId="721"/>
    <cellStyle name="Normal 171 2" xfId="1332"/>
    <cellStyle name="Normal 172" xfId="722"/>
    <cellStyle name="Normal 172 2" xfId="1333"/>
    <cellStyle name="Normal 173" xfId="723"/>
    <cellStyle name="Normal 174" xfId="724"/>
    <cellStyle name="Normal 175" xfId="725"/>
    <cellStyle name="Normal 176" xfId="726"/>
    <cellStyle name="Normal 176 2" xfId="1334"/>
    <cellStyle name="Normal 177" xfId="727"/>
    <cellStyle name="Normal 178" xfId="728"/>
    <cellStyle name="Normal 178 2" xfId="1335"/>
    <cellStyle name="Normal 179" xfId="729"/>
    <cellStyle name="Normal 179 2" xfId="1336"/>
    <cellStyle name="Normal 18" xfId="730"/>
    <cellStyle name="Normal 18 2" xfId="731"/>
    <cellStyle name="Normal 180" xfId="732"/>
    <cellStyle name="Normal 180 2" xfId="1337"/>
    <cellStyle name="Normal 181" xfId="733"/>
    <cellStyle name="Normal 181 2" xfId="1338"/>
    <cellStyle name="Normal 182" xfId="734"/>
    <cellStyle name="Normal 182 2" xfId="1339"/>
    <cellStyle name="Normal 183" xfId="735"/>
    <cellStyle name="Normal 183 2" xfId="1340"/>
    <cellStyle name="Normal 184" xfId="736"/>
    <cellStyle name="Normal 184 2" xfId="1341"/>
    <cellStyle name="Normal 185" xfId="737"/>
    <cellStyle name="Normal 185 2" xfId="1342"/>
    <cellStyle name="Normal 186" xfId="738"/>
    <cellStyle name="Normal 186 2" xfId="1343"/>
    <cellStyle name="Normal 187" xfId="739"/>
    <cellStyle name="Normal 187 2" xfId="1344"/>
    <cellStyle name="Normal 188" xfId="740"/>
    <cellStyle name="Normal 188 2" xfId="1345"/>
    <cellStyle name="Normal 189" xfId="741"/>
    <cellStyle name="Normal 189 2" xfId="1346"/>
    <cellStyle name="Normal 19" xfId="742"/>
    <cellStyle name="Normal 19 2" xfId="743"/>
    <cellStyle name="Normal 19 2 2" xfId="744"/>
    <cellStyle name="Normal 19 3" xfId="745"/>
    <cellStyle name="Normal 19 4" xfId="746"/>
    <cellStyle name="Normal 190" xfId="747"/>
    <cellStyle name="Normal 190 2" xfId="1347"/>
    <cellStyle name="Normal 191" xfId="748"/>
    <cellStyle name="Normal 191 2" xfId="1348"/>
    <cellStyle name="Normal 192" xfId="749"/>
    <cellStyle name="Normal 192 2" xfId="1349"/>
    <cellStyle name="Normal 193" xfId="750"/>
    <cellStyle name="Normal 193 2" xfId="1350"/>
    <cellStyle name="Normal 194" xfId="751"/>
    <cellStyle name="Normal 194 2" xfId="1351"/>
    <cellStyle name="Normal 195" xfId="752"/>
    <cellStyle name="Normal 195 2" xfId="1352"/>
    <cellStyle name="Normal 196" xfId="753"/>
    <cellStyle name="Normal 196 2" xfId="1353"/>
    <cellStyle name="Normal 197" xfId="754"/>
    <cellStyle name="Normal 197 2" xfId="1354"/>
    <cellStyle name="Normal 198" xfId="755"/>
    <cellStyle name="Normal 198 2" xfId="1355"/>
    <cellStyle name="Normal 199" xfId="756"/>
    <cellStyle name="Normal 2" xfId="40"/>
    <cellStyle name="Normal 2 2" xfId="757"/>
    <cellStyle name="Normal 2 2 2" xfId="758"/>
    <cellStyle name="Normal 2 2 2 2" xfId="759"/>
    <cellStyle name="Normal 2 2 3" xfId="760"/>
    <cellStyle name="Normal 2 2 4" xfId="761"/>
    <cellStyle name="Normal 2 3" xfId="762"/>
    <cellStyle name="Normal 2 3 2" xfId="763"/>
    <cellStyle name="Normal 2 3 2 2" xfId="764"/>
    <cellStyle name="Normal 2 3 3" xfId="765"/>
    <cellStyle name="Normal 2 3 4" xfId="766"/>
    <cellStyle name="Normal 2 4" xfId="767"/>
    <cellStyle name="Normal 2 4 2" xfId="768"/>
    <cellStyle name="Normal 2 4 3" xfId="1356"/>
    <cellStyle name="Normal 2 5" xfId="769"/>
    <cellStyle name="Normal 2 5 2" xfId="1357"/>
    <cellStyle name="Normal 2 6" xfId="770"/>
    <cellStyle name="Normal 2 7" xfId="1358"/>
    <cellStyle name="Normal 20" xfId="771"/>
    <cellStyle name="Normal 20 2" xfId="772"/>
    <cellStyle name="Normal 200" xfId="773"/>
    <cellStyle name="Normal 201" xfId="774"/>
    <cellStyle name="Normal 202" xfId="775"/>
    <cellStyle name="Normal 203" xfId="776"/>
    <cellStyle name="Normal 204" xfId="777"/>
    <cellStyle name="Normal 205" xfId="778"/>
    <cellStyle name="Normal 206" xfId="779"/>
    <cellStyle name="Normal 206 2" xfId="780"/>
    <cellStyle name="Normal 207" xfId="781"/>
    <cellStyle name="Normal 208" xfId="782"/>
    <cellStyle name="Normal 209" xfId="783"/>
    <cellStyle name="Normal 21" xfId="784"/>
    <cellStyle name="Normal 21 2" xfId="785"/>
    <cellStyle name="Normal 210" xfId="786"/>
    <cellStyle name="Normal 211" xfId="787"/>
    <cellStyle name="Normal 212" xfId="788"/>
    <cellStyle name="Normal 213" xfId="789"/>
    <cellStyle name="Normal 214" xfId="790"/>
    <cellStyle name="Normal 215" xfId="791"/>
    <cellStyle name="Normal 216" xfId="792"/>
    <cellStyle name="Normal 217" xfId="793"/>
    <cellStyle name="Normal 218" xfId="794"/>
    <cellStyle name="Normal 219" xfId="795"/>
    <cellStyle name="Normal 22" xfId="796"/>
    <cellStyle name="Normal 22 2" xfId="797"/>
    <cellStyle name="Normal 220" xfId="798"/>
    <cellStyle name="Normal 221" xfId="799"/>
    <cellStyle name="Normal 222" xfId="800"/>
    <cellStyle name="Normal 223" xfId="801"/>
    <cellStyle name="Normal 224" xfId="802"/>
    <cellStyle name="Normal 225" xfId="803"/>
    <cellStyle name="Normal 226" xfId="804"/>
    <cellStyle name="Normal 227" xfId="805"/>
    <cellStyle name="Normal 228" xfId="806"/>
    <cellStyle name="Normal 229" xfId="807"/>
    <cellStyle name="Normal 23" xfId="808"/>
    <cellStyle name="Normal 23 2" xfId="809"/>
    <cellStyle name="Normal 230" xfId="810"/>
    <cellStyle name="Normal 231" xfId="811"/>
    <cellStyle name="Normal 232" xfId="812"/>
    <cellStyle name="Normal 233" xfId="813"/>
    <cellStyle name="Normal 234" xfId="814"/>
    <cellStyle name="Normal 235" xfId="815"/>
    <cellStyle name="Normal 236" xfId="1223"/>
    <cellStyle name="Normal 24" xfId="816"/>
    <cellStyle name="Normal 24 2" xfId="817"/>
    <cellStyle name="Normal 25" xfId="818"/>
    <cellStyle name="Normal 25 2" xfId="819"/>
    <cellStyle name="Normal 26" xfId="820"/>
    <cellStyle name="Normal 26 2" xfId="821"/>
    <cellStyle name="Normal 27" xfId="822"/>
    <cellStyle name="Normal 27 2" xfId="823"/>
    <cellStyle name="Normal 28" xfId="824"/>
    <cellStyle name="Normal 28 2" xfId="825"/>
    <cellStyle name="Normal 29" xfId="826"/>
    <cellStyle name="Normal 29 2" xfId="827"/>
    <cellStyle name="Normal 3" xfId="48"/>
    <cellStyle name="Normal 3 2" xfId="828"/>
    <cellStyle name="Normal 3 2 2" xfId="829"/>
    <cellStyle name="Normal 3 2 2 2" xfId="830"/>
    <cellStyle name="Normal 3 2 3" xfId="831"/>
    <cellStyle name="Normal 3 2 4" xfId="832"/>
    <cellStyle name="Normal 3 2 5" xfId="833"/>
    <cellStyle name="Normal 3 3" xfId="834"/>
    <cellStyle name="Normal 3 3 2" xfId="835"/>
    <cellStyle name="Normal 3 3 3" xfId="1359"/>
    <cellStyle name="Normal 3 4" xfId="836"/>
    <cellStyle name="Normal 3_ITC-Great Plains Heintz 6-24-08a" xfId="837"/>
    <cellStyle name="Normal 30" xfId="838"/>
    <cellStyle name="Normal 30 2" xfId="839"/>
    <cellStyle name="Normal 31" xfId="840"/>
    <cellStyle name="Normal 31 2" xfId="841"/>
    <cellStyle name="Normal 32" xfId="842"/>
    <cellStyle name="Normal 32 2" xfId="843"/>
    <cellStyle name="Normal 33" xfId="844"/>
    <cellStyle name="Normal 33 2" xfId="845"/>
    <cellStyle name="Normal 33 3" xfId="1360"/>
    <cellStyle name="Normal 34" xfId="846"/>
    <cellStyle name="Normal 34 2" xfId="847"/>
    <cellStyle name="Normal 35" xfId="848"/>
    <cellStyle name="Normal 35 2" xfId="849"/>
    <cellStyle name="Normal 36" xfId="850"/>
    <cellStyle name="Normal 36 2" xfId="851"/>
    <cellStyle name="Normal 37" xfId="852"/>
    <cellStyle name="Normal 37 2" xfId="853"/>
    <cellStyle name="Normal 38" xfId="854"/>
    <cellStyle name="Normal 39" xfId="855"/>
    <cellStyle name="Normal 4" xfId="856"/>
    <cellStyle name="Normal 4 2" xfId="857"/>
    <cellStyle name="Normal 4 2 2" xfId="858"/>
    <cellStyle name="Normal 4 2 3" xfId="859"/>
    <cellStyle name="Normal 4 3" xfId="860"/>
    <cellStyle name="Normal 4 3 2" xfId="861"/>
    <cellStyle name="Normal 4 4" xfId="862"/>
    <cellStyle name="Normal 4 4 2" xfId="863"/>
    <cellStyle name="Normal 4 5" xfId="864"/>
    <cellStyle name="Normal 4 5 2" xfId="1361"/>
    <cellStyle name="Normal 4 6" xfId="865"/>
    <cellStyle name="Normal 4_ITC-Great Plains Heintz 6-24-08a" xfId="866"/>
    <cellStyle name="Normal 40" xfId="867"/>
    <cellStyle name="Normal 41" xfId="868"/>
    <cellStyle name="Normal 42" xfId="869"/>
    <cellStyle name="Normal 43" xfId="870"/>
    <cellStyle name="Normal 44" xfId="871"/>
    <cellStyle name="Normal 45" xfId="872"/>
    <cellStyle name="Normal 46" xfId="873"/>
    <cellStyle name="Normal 47" xfId="874"/>
    <cellStyle name="Normal 48" xfId="875"/>
    <cellStyle name="Normal 49" xfId="876"/>
    <cellStyle name="Normal 5" xfId="877"/>
    <cellStyle name="Normal 5 2" xfId="878"/>
    <cellStyle name="Normal 5 2 2" xfId="879"/>
    <cellStyle name="Normal 5 2 2 2" xfId="880"/>
    <cellStyle name="Normal 5 2 3" xfId="881"/>
    <cellStyle name="Normal 5 2 4" xfId="882"/>
    <cellStyle name="Normal 5 3" xfId="883"/>
    <cellStyle name="Normal 5 4" xfId="884"/>
    <cellStyle name="Normal 5 4 2" xfId="1362"/>
    <cellStyle name="Normal 50" xfId="885"/>
    <cellStyle name="Normal 51" xfId="886"/>
    <cellStyle name="Normal 52" xfId="887"/>
    <cellStyle name="Normal 53" xfId="888"/>
    <cellStyle name="Normal 54" xfId="889"/>
    <cellStyle name="Normal 55" xfId="890"/>
    <cellStyle name="Normal 56" xfId="891"/>
    <cellStyle name="Normal 57" xfId="892"/>
    <cellStyle name="Normal 58" xfId="893"/>
    <cellStyle name="Normal 59" xfId="894"/>
    <cellStyle name="Normal 6" xfId="895"/>
    <cellStyle name="Normal 6 2" xfId="896"/>
    <cellStyle name="Normal 6 3" xfId="897"/>
    <cellStyle name="Normal 6 4" xfId="898"/>
    <cellStyle name="Normal 6 4 2" xfId="1363"/>
    <cellStyle name="Normal 60" xfId="899"/>
    <cellStyle name="Normal 61" xfId="900"/>
    <cellStyle name="Normal 62" xfId="901"/>
    <cellStyle name="Normal 63" xfId="902"/>
    <cellStyle name="Normal 63 2" xfId="903"/>
    <cellStyle name="Normal 63 3" xfId="1364"/>
    <cellStyle name="Normal 64" xfId="904"/>
    <cellStyle name="Normal 64 2" xfId="905"/>
    <cellStyle name="Normal 64 3" xfId="1365"/>
    <cellStyle name="Normal 65" xfId="906"/>
    <cellStyle name="Normal 65 2" xfId="907"/>
    <cellStyle name="Normal 65 3" xfId="1366"/>
    <cellStyle name="Normal 66" xfId="908"/>
    <cellStyle name="Normal 66 2" xfId="909"/>
    <cellStyle name="Normal 66 3" xfId="1367"/>
    <cellStyle name="Normal 67" xfId="910"/>
    <cellStyle name="Normal 67 2" xfId="911"/>
    <cellStyle name="Normal 67 3" xfId="1368"/>
    <cellStyle name="Normal 68" xfId="912"/>
    <cellStyle name="Normal 68 2" xfId="913"/>
    <cellStyle name="Normal 68 3" xfId="1369"/>
    <cellStyle name="Normal 69" xfId="914"/>
    <cellStyle name="Normal 69 2" xfId="915"/>
    <cellStyle name="Normal 69 3" xfId="1370"/>
    <cellStyle name="Normal 7" xfId="916"/>
    <cellStyle name="Normal 7 2" xfId="917"/>
    <cellStyle name="Normal 7 3" xfId="918"/>
    <cellStyle name="Normal 7 3 2" xfId="1371"/>
    <cellStyle name="Normal 7 4" xfId="919"/>
    <cellStyle name="Normal 70" xfId="920"/>
    <cellStyle name="Normal 70 2" xfId="921"/>
    <cellStyle name="Normal 70 3" xfId="1372"/>
    <cellStyle name="Normal 71" xfId="922"/>
    <cellStyle name="Normal 71 2" xfId="923"/>
    <cellStyle name="Normal 72" xfId="924"/>
    <cellStyle name="Normal 72 2" xfId="925"/>
    <cellStyle name="Normal 73" xfId="926"/>
    <cellStyle name="Normal 73 2" xfId="927"/>
    <cellStyle name="Normal 74" xfId="928"/>
    <cellStyle name="Normal 74 2" xfId="929"/>
    <cellStyle name="Normal 75" xfId="930"/>
    <cellStyle name="Normal 75 2" xfId="931"/>
    <cellStyle name="Normal 76" xfId="932"/>
    <cellStyle name="Normal 76 2" xfId="933"/>
    <cellStyle name="Normal 77" xfId="934"/>
    <cellStyle name="Normal 77 2" xfId="935"/>
    <cellStyle name="Normal 78" xfId="936"/>
    <cellStyle name="Normal 78 2" xfId="937"/>
    <cellStyle name="Normal 79" xfId="938"/>
    <cellStyle name="Normal 79 2" xfId="939"/>
    <cellStyle name="Normal 8" xfId="940"/>
    <cellStyle name="Normal 8 2" xfId="941"/>
    <cellStyle name="Normal 8 2 2" xfId="942"/>
    <cellStyle name="Normal 8 3" xfId="943"/>
    <cellStyle name="Normal 8 4" xfId="944"/>
    <cellStyle name="Normal 80" xfId="945"/>
    <cellStyle name="Normal 80 2" xfId="946"/>
    <cellStyle name="Normal 81" xfId="947"/>
    <cellStyle name="Normal 81 2" xfId="948"/>
    <cellStyle name="Normal 82" xfId="949"/>
    <cellStyle name="Normal 82 2" xfId="950"/>
    <cellStyle name="Normal 83" xfId="951"/>
    <cellStyle name="Normal 83 2" xfId="952"/>
    <cellStyle name="Normal 84" xfId="953"/>
    <cellStyle name="Normal 84 2" xfId="954"/>
    <cellStyle name="Normal 85" xfId="955"/>
    <cellStyle name="Normal 85 2" xfId="956"/>
    <cellStyle name="Normal 86" xfId="957"/>
    <cellStyle name="Normal 86 2" xfId="958"/>
    <cellStyle name="Normal 87" xfId="959"/>
    <cellStyle name="Normal 87 2" xfId="960"/>
    <cellStyle name="Normal 88" xfId="961"/>
    <cellStyle name="Normal 88 2" xfId="962"/>
    <cellStyle name="Normal 89" xfId="963"/>
    <cellStyle name="Normal 89 2" xfId="1373"/>
    <cellStyle name="Normal 9" xfId="964"/>
    <cellStyle name="Normal 9 2" xfId="965"/>
    <cellStyle name="Normal 9 3" xfId="966"/>
    <cellStyle name="Normal 90" xfId="967"/>
    <cellStyle name="Normal 90 2" xfId="968"/>
    <cellStyle name="Normal 91" xfId="969"/>
    <cellStyle name="Normal 91 2" xfId="970"/>
    <cellStyle name="Normal 92" xfId="971"/>
    <cellStyle name="Normal 92 2" xfId="972"/>
    <cellStyle name="Normal 93" xfId="973"/>
    <cellStyle name="Normal 93 2" xfId="974"/>
    <cellStyle name="Normal 94" xfId="975"/>
    <cellStyle name="Normal 95" xfId="976"/>
    <cellStyle name="Normal 96" xfId="977"/>
    <cellStyle name="Normal 97" xfId="978"/>
    <cellStyle name="Normal 98" xfId="979"/>
    <cellStyle name="Normal 99" xfId="980"/>
    <cellStyle name="Normal_Attachment GG (2)" xfId="52"/>
    <cellStyle name="Normal_Schedule O Info for Mike" xfId="50"/>
    <cellStyle name="Normal_Sheet1" xfId="49"/>
    <cellStyle name="Normal_Sheet3" xfId="47"/>
    <cellStyle name="Note" xfId="41" builtinId="10" customBuiltin="1"/>
    <cellStyle name="Note 2" xfId="981"/>
    <cellStyle name="Note 2 2" xfId="982"/>
    <cellStyle name="Note 3" xfId="983"/>
    <cellStyle name="Note 4" xfId="984"/>
    <cellStyle name="Note 4 2" xfId="1374"/>
    <cellStyle name="Note 5" xfId="985"/>
    <cellStyle name="Note 5 2" xfId="1375"/>
    <cellStyle name="Note 6" xfId="986"/>
    <cellStyle name="Note 6 2" xfId="1376"/>
    <cellStyle name="Note 7" xfId="987"/>
    <cellStyle name="Note 7 2" xfId="1377"/>
    <cellStyle name="Note 8" xfId="988"/>
    <cellStyle name="Note 8 2" xfId="1378"/>
    <cellStyle name="Note 9" xfId="989"/>
    <cellStyle name="Output" xfId="42" builtinId="21" customBuiltin="1"/>
    <cellStyle name="Output 2" xfId="990"/>
    <cellStyle name="Output 2 2" xfId="991"/>
    <cellStyle name="Output 3" xfId="992"/>
    <cellStyle name="Output 3 2" xfId="1379"/>
    <cellStyle name="Output 4" xfId="993"/>
    <cellStyle name="Output1_Back" xfId="994"/>
    <cellStyle name="p" xfId="995"/>
    <cellStyle name="p_2010 Attachment O  GG_082709" xfId="996"/>
    <cellStyle name="p_2010 Attachment O Template Supporting Work Papers_ITC Midwest" xfId="997"/>
    <cellStyle name="p_2010 Attachment O Template Supporting Work Papers_ITCTransmission" xfId="998"/>
    <cellStyle name="p_2010 Attachment O Template Supporting Work Papers_METC" xfId="999"/>
    <cellStyle name="p_2Mod11" xfId="1000"/>
    <cellStyle name="p_aavidmod11.xls Chart 1" xfId="1001"/>
    <cellStyle name="p_aavidmod11.xls Chart 2" xfId="1002"/>
    <cellStyle name="p_Attachment O &amp; GG" xfId="1003"/>
    <cellStyle name="p_charts for capm" xfId="1004"/>
    <cellStyle name="p_DCF" xfId="1005"/>
    <cellStyle name="p_DCF_2Mod11" xfId="1006"/>
    <cellStyle name="p_DCF_aavidmod11.xls Chart 1" xfId="1007"/>
    <cellStyle name="p_DCF_aavidmod11.xls Chart 2" xfId="1008"/>
    <cellStyle name="p_DCF_charts for capm" xfId="1009"/>
    <cellStyle name="p_DCF_DCF5" xfId="1010"/>
    <cellStyle name="p_DCF_Template2" xfId="1011"/>
    <cellStyle name="p_DCF_Template2_1" xfId="1012"/>
    <cellStyle name="p_DCF_VERA" xfId="1013"/>
    <cellStyle name="p_DCF_VERA_1" xfId="1014"/>
    <cellStyle name="p_DCF_VERA_1_Template2" xfId="1015"/>
    <cellStyle name="p_DCF_VERA_aavidmod11.xls Chart 2" xfId="1016"/>
    <cellStyle name="p_DCF_VERA_Model02" xfId="1017"/>
    <cellStyle name="p_DCF_VERA_Template2" xfId="1018"/>
    <cellStyle name="p_DCF_VERA_VERA" xfId="1019"/>
    <cellStyle name="p_DCF_VERA_VERA_1" xfId="1020"/>
    <cellStyle name="p_DCF_VERA_VERA_2" xfId="1021"/>
    <cellStyle name="p_DCF_VERA_VERA_Template2" xfId="1022"/>
    <cellStyle name="p_DCF5" xfId="1023"/>
    <cellStyle name="p_ITC Great Plains Formula 1-12-09a" xfId="1024"/>
    <cellStyle name="p_ITCM 2010 Template" xfId="1025"/>
    <cellStyle name="p_ITCMW 2009 Rate" xfId="1026"/>
    <cellStyle name="p_ITCMW 2010 Rate_083109" xfId="1027"/>
    <cellStyle name="p_ITCOP 2010 Rate_083109" xfId="1028"/>
    <cellStyle name="p_ITCT 2009 Rate" xfId="1029"/>
    <cellStyle name="p_ITCT New 2010 Attachment O &amp; GG_111209NL" xfId="1030"/>
    <cellStyle name="p_METC 2010 Rate_083109" xfId="1031"/>
    <cellStyle name="p_Template2" xfId="1032"/>
    <cellStyle name="p_Template2_1" xfId="1033"/>
    <cellStyle name="p_VERA" xfId="1034"/>
    <cellStyle name="p_VERA_1" xfId="1035"/>
    <cellStyle name="p_VERA_1_Template2" xfId="1036"/>
    <cellStyle name="p_VERA_aavidmod11.xls Chart 2" xfId="1037"/>
    <cellStyle name="p_VERA_Model02" xfId="1038"/>
    <cellStyle name="p_VERA_Template2" xfId="1039"/>
    <cellStyle name="p_VERA_VERA" xfId="1040"/>
    <cellStyle name="p_VERA_VERA_1" xfId="1041"/>
    <cellStyle name="p_VERA_VERA_2" xfId="1042"/>
    <cellStyle name="p_VERA_VERA_Template2" xfId="1043"/>
    <cellStyle name="p1" xfId="1044"/>
    <cellStyle name="p2" xfId="1045"/>
    <cellStyle name="p3" xfId="1046"/>
    <cellStyle name="Percent" xfId="43" builtinId="5"/>
    <cellStyle name="Percent %" xfId="1047"/>
    <cellStyle name="Percent % Long Underline" xfId="1048"/>
    <cellStyle name="Percent (0)" xfId="1049"/>
    <cellStyle name="Percent [0]" xfId="1050"/>
    <cellStyle name="Percent [1]" xfId="1051"/>
    <cellStyle name="Percent [2]" xfId="1052"/>
    <cellStyle name="Percent [2] 2" xfId="1053"/>
    <cellStyle name="Percent [2] 3" xfId="1054"/>
    <cellStyle name="Percent [3]" xfId="1055"/>
    <cellStyle name="Percent 0.0%" xfId="1056"/>
    <cellStyle name="Percent 0.0% Long Underline" xfId="1057"/>
    <cellStyle name="Percent 0.00%" xfId="1058"/>
    <cellStyle name="Percent 0.00% Long Underline" xfId="1059"/>
    <cellStyle name="Percent 0.000%" xfId="1060"/>
    <cellStyle name="Percent 0.000% Long Underline" xfId="1061"/>
    <cellStyle name="Percent 0.0000%" xfId="1062"/>
    <cellStyle name="Percent 0.0000% Long Underline" xfId="1063"/>
    <cellStyle name="Percent 10" xfId="1064"/>
    <cellStyle name="Percent 10 2" xfId="1065"/>
    <cellStyle name="Percent 11" xfId="1066"/>
    <cellStyle name="Percent 11 2" xfId="1067"/>
    <cellStyle name="Percent 12" xfId="1068"/>
    <cellStyle name="Percent 12 2" xfId="1069"/>
    <cellStyle name="Percent 13" xfId="1070"/>
    <cellStyle name="Percent 14" xfId="1071"/>
    <cellStyle name="Percent 15" xfId="1072"/>
    <cellStyle name="Percent 16" xfId="1073"/>
    <cellStyle name="Percent 17" xfId="1074"/>
    <cellStyle name="Percent 18" xfId="1075"/>
    <cellStyle name="Percent 19" xfId="1076"/>
    <cellStyle name="Percent 2" xfId="1077"/>
    <cellStyle name="Percent 2 2" xfId="1078"/>
    <cellStyle name="Percent 2 3" xfId="1079"/>
    <cellStyle name="Percent 20" xfId="1080"/>
    <cellStyle name="Percent 21" xfId="1081"/>
    <cellStyle name="Percent 21 2" xfId="1082"/>
    <cellStyle name="Percent 22" xfId="1083"/>
    <cellStyle name="Percent 23" xfId="1084"/>
    <cellStyle name="Percent 24" xfId="1085"/>
    <cellStyle name="Percent 25" xfId="1086"/>
    <cellStyle name="Percent 26" xfId="1087"/>
    <cellStyle name="Percent 26 2" xfId="1088"/>
    <cellStyle name="Percent 26 3" xfId="1089"/>
    <cellStyle name="Percent 26 4" xfId="1090"/>
    <cellStyle name="Percent 26 5" xfId="1380"/>
    <cellStyle name="Percent 27" xfId="1091"/>
    <cellStyle name="Percent 27 2" xfId="1092"/>
    <cellStyle name="Percent 27 3" xfId="1093"/>
    <cellStyle name="Percent 27 4" xfId="1094"/>
    <cellStyle name="Percent 27 5" xfId="1381"/>
    <cellStyle name="Percent 28" xfId="1095"/>
    <cellStyle name="Percent 28 2" xfId="1096"/>
    <cellStyle name="Percent 28 3" xfId="1097"/>
    <cellStyle name="Percent 28 4" xfId="1098"/>
    <cellStyle name="Percent 28 5" xfId="1382"/>
    <cellStyle name="Percent 29" xfId="1099"/>
    <cellStyle name="Percent 29 2" xfId="1100"/>
    <cellStyle name="Percent 29 3" xfId="1383"/>
    <cellStyle name="Percent 3" xfId="1101"/>
    <cellStyle name="Percent 3 2" xfId="1102"/>
    <cellStyle name="Percent 3 3" xfId="1103"/>
    <cellStyle name="Percent 30" xfId="1104"/>
    <cellStyle name="Percent 30 2" xfId="1105"/>
    <cellStyle name="Percent 31" xfId="1106"/>
    <cellStyle name="Percent 31 2" xfId="1107"/>
    <cellStyle name="Percent 32" xfId="1108"/>
    <cellStyle name="Percent 32 2" xfId="1109"/>
    <cellStyle name="Percent 33" xfId="1110"/>
    <cellStyle name="Percent 33 2" xfId="1111"/>
    <cellStyle name="Percent 34" xfId="1112"/>
    <cellStyle name="Percent 34 2" xfId="1113"/>
    <cellStyle name="Percent 35" xfId="1114"/>
    <cellStyle name="Percent 35 2" xfId="1115"/>
    <cellStyle name="Percent 36" xfId="1116"/>
    <cellStyle name="Percent 36 2" xfId="1117"/>
    <cellStyle name="Percent 37" xfId="1118"/>
    <cellStyle name="Percent 37 2" xfId="1119"/>
    <cellStyle name="Percent 38" xfId="1120"/>
    <cellStyle name="Percent 38 2" xfId="1121"/>
    <cellStyle name="Percent 39" xfId="1122"/>
    <cellStyle name="Percent 39 2" xfId="1123"/>
    <cellStyle name="Percent 4" xfId="1124"/>
    <cellStyle name="Percent 40" xfId="1125"/>
    <cellStyle name="Percent 40 2" xfId="1126"/>
    <cellStyle name="Percent 41" xfId="1127"/>
    <cellStyle name="Percent 42" xfId="1128"/>
    <cellStyle name="Percent 43" xfId="1129"/>
    <cellStyle name="Percent 44" xfId="1130"/>
    <cellStyle name="Percent 45" xfId="1384"/>
    <cellStyle name="Percent 5" xfId="1131"/>
    <cellStyle name="Percent 6" xfId="1132"/>
    <cellStyle name="Percent 6 2" xfId="1133"/>
    <cellStyle name="Percent 7" xfId="1134"/>
    <cellStyle name="Percent 7 2" xfId="1135"/>
    <cellStyle name="Percent 8" xfId="1136"/>
    <cellStyle name="Percent 8 2" xfId="1137"/>
    <cellStyle name="Percent 9" xfId="1138"/>
    <cellStyle name="Percent 9 2" xfId="1139"/>
    <cellStyle name="Percent Input" xfId="1140"/>
    <cellStyle name="Percent0" xfId="1141"/>
    <cellStyle name="Percent1" xfId="1142"/>
    <cellStyle name="Percent2" xfId="1143"/>
    <cellStyle name="PSChar" xfId="1144"/>
    <cellStyle name="PSDate" xfId="1145"/>
    <cellStyle name="PSDec" xfId="1146"/>
    <cellStyle name="PSdesc" xfId="1147"/>
    <cellStyle name="PSHeading" xfId="1148"/>
    <cellStyle name="PSInt" xfId="1149"/>
    <cellStyle name="PSSpacer" xfId="1150"/>
    <cellStyle name="PStest" xfId="1151"/>
    <cellStyle name="R00A" xfId="1152"/>
    <cellStyle name="R00B" xfId="1153"/>
    <cellStyle name="R00L" xfId="1154"/>
    <cellStyle name="R01A" xfId="1155"/>
    <cellStyle name="R01B" xfId="1156"/>
    <cellStyle name="R01H" xfId="1157"/>
    <cellStyle name="R01L" xfId="1158"/>
    <cellStyle name="R02A" xfId="1159"/>
    <cellStyle name="R02B" xfId="1160"/>
    <cellStyle name="R02H" xfId="1161"/>
    <cellStyle name="R02L" xfId="1162"/>
    <cellStyle name="R03A" xfId="1163"/>
    <cellStyle name="R03B" xfId="1164"/>
    <cellStyle name="R03H" xfId="1165"/>
    <cellStyle name="R03L" xfId="1166"/>
    <cellStyle name="R04A" xfId="1167"/>
    <cellStyle name="R04B" xfId="1168"/>
    <cellStyle name="R04H" xfId="1169"/>
    <cellStyle name="R04L" xfId="1170"/>
    <cellStyle name="R05A" xfId="1171"/>
    <cellStyle name="R05B" xfId="1172"/>
    <cellStyle name="R05H" xfId="1173"/>
    <cellStyle name="R05L" xfId="1174"/>
    <cellStyle name="R06A" xfId="1175"/>
    <cellStyle name="R06B" xfId="1176"/>
    <cellStyle name="R06H" xfId="1177"/>
    <cellStyle name="R06L" xfId="1178"/>
    <cellStyle name="R07A" xfId="1179"/>
    <cellStyle name="R07B" xfId="1180"/>
    <cellStyle name="R07H" xfId="1181"/>
    <cellStyle name="R07L" xfId="1182"/>
    <cellStyle name="rborder" xfId="1183"/>
    <cellStyle name="red" xfId="1184"/>
    <cellStyle name="RevList" xfId="1185"/>
    <cellStyle name="s_HardInc " xfId="1186"/>
    <cellStyle name="s_HardInc _ITC Great Plains Formula 1-12-09a" xfId="1187"/>
    <cellStyle name="scenario" xfId="1188"/>
    <cellStyle name="Sheetmult" xfId="1189"/>
    <cellStyle name="Shtmultx" xfId="1190"/>
    <cellStyle name="Style 1" xfId="1191"/>
    <cellStyle name="STYLE1" xfId="1192"/>
    <cellStyle name="STYLE2" xfId="1193"/>
    <cellStyle name="Subtotal" xfId="1194"/>
    <cellStyle name="TableHeading" xfId="1195"/>
    <cellStyle name="tb" xfId="1196"/>
    <cellStyle name="Tickmark" xfId="1197"/>
    <cellStyle name="Title" xfId="44" builtinId="15" customBuiltin="1"/>
    <cellStyle name="Title 2" xfId="1198"/>
    <cellStyle name="Title 2 2" xfId="1199"/>
    <cellStyle name="Title 3" xfId="1200"/>
    <cellStyle name="Title 3 2" xfId="1385"/>
    <cellStyle name="Title 4" xfId="1201"/>
    <cellStyle name="Title1" xfId="1202"/>
    <cellStyle name="top" xfId="1203"/>
    <cellStyle name="Total" xfId="45" builtinId="25" customBuiltin="1"/>
    <cellStyle name="Total 2" xfId="1204"/>
    <cellStyle name="Total 2 2" xfId="1205"/>
    <cellStyle name="Total 3" xfId="1206"/>
    <cellStyle name="Total 3 2" xfId="1386"/>
    <cellStyle name="Total 4" xfId="1207"/>
    <cellStyle name="Total 5" xfId="1387"/>
    <cellStyle name="w" xfId="1208"/>
    <cellStyle name="Warning Text" xfId="46" builtinId="11" customBuiltin="1"/>
    <cellStyle name="Warning Text 2" xfId="1209"/>
    <cellStyle name="Warning Text 3" xfId="1210"/>
    <cellStyle name="XComma" xfId="1211"/>
    <cellStyle name="XComma 0.0" xfId="1212"/>
    <cellStyle name="XComma 0.00" xfId="1213"/>
    <cellStyle name="XComma 0.000" xfId="1214"/>
    <cellStyle name="XCurrency" xfId="1215"/>
    <cellStyle name="XCurrency 0.0" xfId="1216"/>
    <cellStyle name="XCurrency 0.00" xfId="1217"/>
    <cellStyle name="XCurrency 0.000" xfId="1218"/>
    <cellStyle name="yra" xfId="1219"/>
    <cellStyle name="yrActual" xfId="1220"/>
    <cellStyle name="yre" xfId="1221"/>
    <cellStyle name="yrExpect" xfId="12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Q307"/>
  <sheetViews>
    <sheetView topLeftCell="A37" zoomScale="70" zoomScaleNormal="70" workbookViewId="0">
      <selection activeCell="L83" sqref="L83"/>
    </sheetView>
  </sheetViews>
  <sheetFormatPr defaultRowHeight="15"/>
  <cols>
    <col min="1" max="1" width="6" style="2" customWidth="1"/>
    <col min="2" max="2" width="1.44140625" style="2" customWidth="1"/>
    <col min="3" max="3" width="19.6640625" style="2" customWidth="1"/>
    <col min="4" max="4" width="10.21875" style="2" customWidth="1"/>
    <col min="5" max="5" width="11" style="2" customWidth="1"/>
    <col min="6" max="6" width="12.88671875" style="2" customWidth="1"/>
    <col min="7" max="7" width="13.5546875" style="2" customWidth="1"/>
    <col min="8" max="8" width="14.44140625" style="2" customWidth="1"/>
    <col min="9" max="9" width="12.33203125" style="2" customWidth="1"/>
    <col min="10" max="10" width="14.109375" style="2" customWidth="1"/>
    <col min="11" max="11" width="12.21875" style="2" customWidth="1"/>
    <col min="12" max="12" width="12.33203125" style="2" customWidth="1"/>
    <col min="13" max="13" width="12.6640625" style="2" customWidth="1"/>
    <col min="14" max="14" width="12.77734375" style="2" customWidth="1"/>
    <col min="15" max="15" width="12.44140625" style="2" customWidth="1"/>
    <col min="16" max="16" width="16" style="2" customWidth="1"/>
    <col min="17" max="17" width="12.33203125" style="2" customWidth="1"/>
    <col min="18" max="18" width="13.88671875" style="2" customWidth="1"/>
    <col min="19" max="19" width="1.88671875" style="2" customWidth="1"/>
    <col min="20" max="20" width="13" style="2" customWidth="1"/>
    <col min="21" max="16384" width="8.88671875" style="2"/>
  </cols>
  <sheetData>
    <row r="1" spans="1:69">
      <c r="R1" s="3"/>
    </row>
    <row r="2" spans="1:69">
      <c r="R2" s="3"/>
    </row>
    <row r="4" spans="1:69">
      <c r="R4" s="3" t="s">
        <v>84</v>
      </c>
    </row>
    <row r="5" spans="1:69">
      <c r="C5" s="14" t="s">
        <v>71</v>
      </c>
      <c r="D5" s="14"/>
      <c r="E5" s="14"/>
      <c r="F5" s="14"/>
      <c r="G5" s="14"/>
      <c r="H5" s="14"/>
      <c r="I5" s="14"/>
      <c r="J5" s="15" t="s">
        <v>1</v>
      </c>
      <c r="K5" s="15"/>
      <c r="L5" s="14"/>
      <c r="M5" s="14"/>
      <c r="N5" s="14"/>
      <c r="O5" s="16"/>
      <c r="Q5" s="17"/>
      <c r="R5" s="4" t="s">
        <v>153</v>
      </c>
      <c r="S5" s="18"/>
      <c r="T5" s="19"/>
      <c r="U5" s="19"/>
      <c r="V5" s="1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>
      <c r="C6" s="14"/>
      <c r="D6" s="14"/>
      <c r="E6" s="14"/>
      <c r="F6" s="14"/>
      <c r="G6" s="14"/>
      <c r="H6" s="9" t="s">
        <v>4</v>
      </c>
      <c r="I6" s="9"/>
      <c r="J6" s="9" t="s">
        <v>25</v>
      </c>
      <c r="K6" s="9"/>
      <c r="L6" s="9"/>
      <c r="M6" s="9"/>
      <c r="N6" s="9"/>
      <c r="O6" s="16"/>
      <c r="Q6" s="17"/>
      <c r="R6" s="16"/>
      <c r="S6" s="18"/>
      <c r="T6" s="21"/>
      <c r="U6" s="19"/>
      <c r="V6" s="1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Q7" s="17"/>
      <c r="R7" s="17" t="s">
        <v>26</v>
      </c>
      <c r="S7" s="18"/>
      <c r="T7" s="19"/>
      <c r="U7" s="19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>
      <c r="A8" s="22"/>
      <c r="C8" s="17"/>
      <c r="D8" s="17"/>
      <c r="E8" s="17"/>
      <c r="F8" s="17"/>
      <c r="G8" s="17"/>
      <c r="H8" s="17"/>
      <c r="I8" s="17"/>
      <c r="J8" s="79" t="s">
        <v>152</v>
      </c>
      <c r="K8" s="79"/>
      <c r="L8" s="17"/>
      <c r="M8" s="17"/>
      <c r="N8" s="17"/>
      <c r="O8" s="17"/>
      <c r="P8" s="17"/>
      <c r="Q8" s="17"/>
      <c r="R8" s="17"/>
      <c r="S8" s="18"/>
      <c r="T8" s="19"/>
      <c r="U8" s="19"/>
      <c r="V8" s="18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>
      <c r="A9" s="22"/>
      <c r="C9" s="17"/>
      <c r="D9" s="17"/>
      <c r="E9" s="17"/>
      <c r="F9" s="17"/>
      <c r="G9" s="17"/>
      <c r="H9" s="17"/>
      <c r="I9" s="17"/>
      <c r="J9" s="24"/>
      <c r="K9" s="24"/>
      <c r="L9" s="17"/>
      <c r="M9" s="17"/>
      <c r="N9" s="17"/>
      <c r="O9" s="17"/>
      <c r="P9" s="17"/>
      <c r="Q9" s="17"/>
      <c r="R9" s="17"/>
      <c r="S9" s="18"/>
      <c r="T9" s="19"/>
      <c r="U9" s="19"/>
      <c r="V9" s="18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</row>
    <row r="10" spans="1:69">
      <c r="A10" s="22"/>
      <c r="C10" s="17" t="s">
        <v>72</v>
      </c>
      <c r="D10" s="17"/>
      <c r="E10" s="17"/>
      <c r="F10" s="17"/>
      <c r="G10" s="17"/>
      <c r="H10" s="17"/>
      <c r="I10" s="17"/>
      <c r="J10" s="24"/>
      <c r="K10" s="24"/>
      <c r="L10" s="17"/>
      <c r="M10" s="17"/>
      <c r="N10" s="17"/>
      <c r="O10" s="17"/>
      <c r="P10" s="17"/>
      <c r="Q10" s="17"/>
      <c r="R10" s="17"/>
      <c r="S10" s="18"/>
      <c r="T10" s="19"/>
      <c r="U10" s="19"/>
      <c r="V10" s="18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</row>
    <row r="11" spans="1:69">
      <c r="A11" s="22"/>
      <c r="C11" s="17" t="s">
        <v>90</v>
      </c>
      <c r="D11" s="17"/>
      <c r="E11" s="17"/>
      <c r="F11" s="17"/>
      <c r="G11" s="17"/>
      <c r="H11" s="17"/>
      <c r="I11" s="17"/>
      <c r="J11" s="24"/>
      <c r="K11" s="24"/>
      <c r="P11" s="17"/>
      <c r="Q11" s="17"/>
      <c r="R11" s="17"/>
      <c r="S11" s="18"/>
      <c r="T11" s="18"/>
      <c r="U11" s="18"/>
      <c r="V11" s="1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</row>
    <row r="12" spans="1:69">
      <c r="A12" s="22"/>
      <c r="C12" s="17"/>
      <c r="D12" s="17"/>
      <c r="E12" s="17"/>
      <c r="F12" s="17"/>
      <c r="G12" s="17"/>
      <c r="H12" s="17"/>
      <c r="I12" s="17"/>
      <c r="J12" s="17"/>
      <c r="K12" s="17"/>
      <c r="P12" s="1"/>
      <c r="Q12" s="17"/>
      <c r="R12" s="17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1:69">
      <c r="C13" s="25" t="s">
        <v>7</v>
      </c>
      <c r="D13" s="25"/>
      <c r="E13" s="25"/>
      <c r="F13" s="25"/>
      <c r="G13" s="25"/>
      <c r="H13" s="25" t="s">
        <v>8</v>
      </c>
      <c r="I13" s="25"/>
      <c r="J13" s="25" t="s">
        <v>9</v>
      </c>
      <c r="K13" s="25"/>
      <c r="L13" s="23" t="s">
        <v>10</v>
      </c>
      <c r="Q13" s="9"/>
      <c r="R13" s="23"/>
      <c r="S13" s="26"/>
      <c r="T13" s="23"/>
      <c r="U13" s="26"/>
      <c r="V13" s="2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</row>
    <row r="14" spans="1:69" ht="15.75">
      <c r="C14" s="11"/>
      <c r="D14" s="11"/>
      <c r="E14" s="11"/>
      <c r="F14" s="11"/>
      <c r="G14" s="11"/>
      <c r="H14" s="13" t="s">
        <v>0</v>
      </c>
      <c r="I14" s="13"/>
      <c r="J14" s="9"/>
      <c r="K14" s="9"/>
      <c r="Q14" s="9"/>
      <c r="S14" s="26"/>
      <c r="T14" s="28"/>
      <c r="U14" s="28"/>
      <c r="V14" s="2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</row>
    <row r="15" spans="1:69" ht="15.75">
      <c r="A15" s="22" t="s">
        <v>2</v>
      </c>
      <c r="C15" s="11"/>
      <c r="D15" s="11"/>
      <c r="E15" s="11"/>
      <c r="F15" s="11"/>
      <c r="G15" s="11"/>
      <c r="H15" s="29" t="s">
        <v>12</v>
      </c>
      <c r="I15" s="29"/>
      <c r="J15" s="30" t="s">
        <v>11</v>
      </c>
      <c r="K15" s="30"/>
      <c r="L15" s="30" t="s">
        <v>5</v>
      </c>
      <c r="Q15" s="9"/>
      <c r="S15" s="18"/>
      <c r="T15" s="31"/>
      <c r="U15" s="28"/>
      <c r="V15" s="2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ht="15.75">
      <c r="A16" s="22" t="s">
        <v>3</v>
      </c>
      <c r="C16" s="12"/>
      <c r="D16" s="12"/>
      <c r="E16" s="12"/>
      <c r="F16" s="12"/>
      <c r="G16" s="12"/>
      <c r="H16" s="9"/>
      <c r="I16" s="9"/>
      <c r="J16" s="9"/>
      <c r="K16" s="9"/>
      <c r="L16" s="9"/>
      <c r="Q16" s="9"/>
      <c r="R16" s="9"/>
      <c r="S16" s="18"/>
      <c r="T16" s="26"/>
      <c r="U16" s="26"/>
      <c r="V16" s="2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</row>
    <row r="17" spans="1:69" ht="15.75">
      <c r="A17" s="32"/>
      <c r="C17" s="11"/>
      <c r="D17" s="11"/>
      <c r="E17" s="11"/>
      <c r="F17" s="11"/>
      <c r="G17" s="11"/>
      <c r="H17" s="9"/>
      <c r="I17" s="9"/>
      <c r="J17" s="9"/>
      <c r="K17" s="9"/>
      <c r="L17" s="9"/>
      <c r="Q17" s="9"/>
      <c r="R17" s="9"/>
      <c r="S17" s="18"/>
      <c r="T17" s="26"/>
      <c r="U17" s="26"/>
      <c r="V17" s="27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</row>
    <row r="18" spans="1:69">
      <c r="A18" s="33">
        <v>1</v>
      </c>
      <c r="C18" s="11" t="s">
        <v>27</v>
      </c>
      <c r="D18" s="11"/>
      <c r="E18" s="11"/>
      <c r="F18" s="11"/>
      <c r="G18" s="11"/>
      <c r="H18" s="10" t="s">
        <v>54</v>
      </c>
      <c r="I18" s="10"/>
      <c r="J18" s="107">
        <f>242555228+5611418</f>
        <v>248166646</v>
      </c>
      <c r="K18" s="9"/>
      <c r="Q18" s="9"/>
      <c r="R18" s="9"/>
      <c r="S18" s="18"/>
      <c r="T18" s="26"/>
      <c r="U18" s="26"/>
      <c r="V18" s="27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</row>
    <row r="19" spans="1:69">
      <c r="A19" s="33" t="s">
        <v>13</v>
      </c>
      <c r="C19" s="11" t="s">
        <v>91</v>
      </c>
      <c r="D19" s="11"/>
      <c r="E19" s="11"/>
      <c r="F19" s="11"/>
      <c r="G19" s="11"/>
      <c r="H19" s="10" t="s">
        <v>92</v>
      </c>
      <c r="I19" s="10"/>
      <c r="J19" s="108">
        <f>92522642+5611418</f>
        <v>98134060</v>
      </c>
      <c r="K19" s="99"/>
      <c r="Q19" s="9"/>
      <c r="R19" s="9"/>
      <c r="S19" s="18"/>
      <c r="T19" s="26"/>
      <c r="U19" s="26"/>
      <c r="V19" s="27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</row>
    <row r="20" spans="1:69">
      <c r="A20" s="33">
        <v>2</v>
      </c>
      <c r="C20" s="11" t="s">
        <v>28</v>
      </c>
      <c r="D20" s="11"/>
      <c r="E20" s="11"/>
      <c r="F20" s="11"/>
      <c r="G20" s="11"/>
      <c r="H20" s="10" t="s">
        <v>93</v>
      </c>
      <c r="I20" s="10"/>
      <c r="J20" s="103">
        <f>J18-J19</f>
        <v>150032586</v>
      </c>
      <c r="K20" s="93"/>
      <c r="Q20" s="9"/>
      <c r="R20" s="9"/>
      <c r="S20" s="18"/>
      <c r="T20" s="26"/>
      <c r="U20" s="26"/>
      <c r="V20" s="27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</row>
    <row r="21" spans="1:69">
      <c r="A21" s="33"/>
      <c r="H21" s="10"/>
      <c r="I21" s="10"/>
      <c r="Q21" s="9"/>
      <c r="R21" s="9"/>
      <c r="S21" s="18"/>
      <c r="T21" s="26"/>
      <c r="U21" s="26"/>
      <c r="V21" s="2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</row>
    <row r="22" spans="1:69">
      <c r="A22" s="33"/>
      <c r="C22" s="11" t="s">
        <v>94</v>
      </c>
      <c r="D22" s="11"/>
      <c r="E22" s="11"/>
      <c r="F22" s="11"/>
      <c r="G22" s="11"/>
      <c r="H22" s="10"/>
      <c r="I22" s="10"/>
      <c r="J22" s="9"/>
      <c r="K22" s="9"/>
      <c r="L22" s="9"/>
      <c r="Q22" s="9"/>
      <c r="R22" s="9"/>
      <c r="S22" s="26"/>
      <c r="T22" s="26"/>
      <c r="U22" s="26"/>
      <c r="V22" s="27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</row>
    <row r="23" spans="1:69">
      <c r="A23" s="33">
        <v>3</v>
      </c>
      <c r="C23" s="11" t="s">
        <v>56</v>
      </c>
      <c r="D23" s="11"/>
      <c r="E23" s="11"/>
      <c r="F23" s="11"/>
      <c r="G23" s="11"/>
      <c r="H23" s="10" t="s">
        <v>55</v>
      </c>
      <c r="I23" s="10"/>
      <c r="J23" s="107">
        <v>12549788</v>
      </c>
      <c r="K23" s="9"/>
      <c r="Q23" s="9"/>
      <c r="R23" s="9"/>
      <c r="S23" s="26"/>
      <c r="T23" s="26"/>
      <c r="U23" s="26"/>
      <c r="V23" s="27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</row>
    <row r="24" spans="1:69">
      <c r="A24" s="33" t="s">
        <v>97</v>
      </c>
      <c r="C24" s="11" t="s">
        <v>95</v>
      </c>
      <c r="D24" s="11"/>
      <c r="E24" s="11"/>
      <c r="F24" s="11"/>
      <c r="G24" s="11"/>
      <c r="H24" s="10" t="s">
        <v>96</v>
      </c>
      <c r="I24" s="10"/>
      <c r="J24" s="107">
        <v>12946187</v>
      </c>
      <c r="K24" s="9"/>
      <c r="Q24" s="9"/>
      <c r="R24" s="9"/>
      <c r="S24" s="26"/>
      <c r="T24" s="26"/>
      <c r="U24" s="26"/>
      <c r="V24" s="27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</row>
    <row r="25" spans="1:69">
      <c r="A25" s="33" t="s">
        <v>98</v>
      </c>
      <c r="C25" s="11" t="s">
        <v>99</v>
      </c>
      <c r="D25" s="11"/>
      <c r="E25" s="11"/>
      <c r="F25" s="11"/>
      <c r="G25" s="11"/>
      <c r="H25" s="10" t="s">
        <v>147</v>
      </c>
      <c r="I25" s="10"/>
      <c r="J25" s="107">
        <v>0</v>
      </c>
      <c r="K25" s="9"/>
      <c r="Q25" s="9"/>
      <c r="R25" s="9"/>
      <c r="S25" s="26"/>
      <c r="T25" s="26"/>
      <c r="U25" s="26"/>
      <c r="V25" s="27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>
      <c r="A26" s="33" t="s">
        <v>102</v>
      </c>
      <c r="C26" s="11" t="s">
        <v>100</v>
      </c>
      <c r="D26" s="11"/>
      <c r="E26" s="11"/>
      <c r="F26" s="11"/>
      <c r="G26" s="11"/>
      <c r="H26" s="10" t="s">
        <v>148</v>
      </c>
      <c r="I26" s="10"/>
      <c r="J26" s="108">
        <v>4829222</v>
      </c>
      <c r="K26" s="99"/>
      <c r="Q26" s="9"/>
      <c r="R26" s="9"/>
      <c r="S26" s="26"/>
      <c r="T26" s="26"/>
      <c r="U26" s="26"/>
      <c r="V26" s="2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</row>
    <row r="27" spans="1:69">
      <c r="A27" s="33" t="s">
        <v>103</v>
      </c>
      <c r="C27" s="11" t="s">
        <v>101</v>
      </c>
      <c r="D27" s="11"/>
      <c r="E27" s="11"/>
      <c r="F27" s="11"/>
      <c r="G27" s="11"/>
      <c r="H27" s="10" t="s">
        <v>105</v>
      </c>
      <c r="I27" s="10"/>
      <c r="J27" s="103">
        <f>J24-(J25+J26)</f>
        <v>8116965</v>
      </c>
      <c r="K27" s="9"/>
      <c r="Q27" s="9"/>
      <c r="R27" s="9"/>
      <c r="S27" s="26"/>
      <c r="T27" s="26"/>
      <c r="U27" s="26"/>
      <c r="V27" s="27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>
      <c r="A28" s="33"/>
      <c r="C28" s="11"/>
      <c r="D28" s="11"/>
      <c r="E28" s="11"/>
      <c r="F28" s="11"/>
      <c r="G28" s="11"/>
      <c r="H28" s="10"/>
      <c r="I28" s="10"/>
      <c r="J28" s="9"/>
      <c r="K28" s="9"/>
      <c r="Q28" s="9"/>
      <c r="R28" s="9"/>
      <c r="S28" s="26"/>
      <c r="T28" s="26"/>
      <c r="U28" s="26"/>
      <c r="V28" s="27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</row>
    <row r="29" spans="1:69" ht="15.75">
      <c r="A29" s="33">
        <v>4</v>
      </c>
      <c r="C29" s="12" t="s">
        <v>104</v>
      </c>
      <c r="D29" s="12"/>
      <c r="E29" s="12"/>
      <c r="F29" s="12"/>
      <c r="G29" s="11"/>
      <c r="H29" s="10" t="s">
        <v>113</v>
      </c>
      <c r="I29" s="10"/>
      <c r="J29" s="36">
        <f>IF(J27=0,0,J27/J19)</f>
        <v>8.2713025426645964E-2</v>
      </c>
      <c r="K29" s="36"/>
      <c r="L29" s="94">
        <f>J29</f>
        <v>8.2713025426645964E-2</v>
      </c>
      <c r="Q29" s="9"/>
      <c r="R29" s="9"/>
      <c r="S29" s="26"/>
      <c r="T29" s="26"/>
      <c r="U29" s="26"/>
      <c r="V29" s="27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</row>
    <row r="30" spans="1:69">
      <c r="A30" s="33"/>
      <c r="C30" s="11"/>
      <c r="D30" s="11"/>
      <c r="E30" s="11"/>
      <c r="F30" s="11"/>
      <c r="G30" s="11"/>
      <c r="H30" s="10"/>
      <c r="I30" s="10"/>
      <c r="J30" s="9"/>
      <c r="K30" s="9"/>
      <c r="Q30" s="9"/>
      <c r="R30" s="9"/>
      <c r="S30" s="26"/>
      <c r="T30" s="26"/>
      <c r="U30" s="26"/>
      <c r="V30" s="27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</row>
    <row r="31" spans="1:69">
      <c r="A31" s="33"/>
      <c r="C31" s="11"/>
      <c r="D31" s="11"/>
      <c r="E31" s="11"/>
      <c r="F31" s="11"/>
      <c r="G31" s="11"/>
      <c r="H31" s="10"/>
      <c r="I31" s="10"/>
      <c r="J31" s="9"/>
      <c r="K31" s="9"/>
      <c r="Q31" s="9"/>
      <c r="R31" s="9"/>
      <c r="S31" s="26"/>
      <c r="T31" s="26"/>
      <c r="U31" s="26"/>
      <c r="V31" s="27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</row>
    <row r="32" spans="1:69" ht="15.75">
      <c r="A32" s="33"/>
      <c r="C32" s="11" t="s">
        <v>106</v>
      </c>
      <c r="D32" s="11"/>
      <c r="E32" s="11"/>
      <c r="F32" s="11"/>
      <c r="G32" s="11"/>
      <c r="H32" s="10"/>
      <c r="I32" s="10"/>
      <c r="J32" s="34"/>
      <c r="K32" s="34"/>
      <c r="L32" s="35"/>
      <c r="Q32" s="9"/>
      <c r="R32" s="36"/>
      <c r="S32" s="37"/>
      <c r="T32" s="38"/>
      <c r="U32" s="26"/>
      <c r="V32" s="27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</row>
    <row r="33" spans="1:69" ht="15.75">
      <c r="A33" s="33" t="s">
        <v>112</v>
      </c>
      <c r="C33" s="11" t="s">
        <v>108</v>
      </c>
      <c r="D33" s="11"/>
      <c r="E33" s="11"/>
      <c r="F33" s="11"/>
      <c r="G33" s="11"/>
      <c r="H33" s="10" t="s">
        <v>145</v>
      </c>
      <c r="I33" s="10"/>
      <c r="J33" s="103">
        <f>J23-J27</f>
        <v>4432823</v>
      </c>
      <c r="K33" s="34"/>
      <c r="L33" s="35"/>
      <c r="Q33" s="9"/>
      <c r="R33" s="36"/>
      <c r="S33" s="37"/>
      <c r="T33" s="38"/>
      <c r="U33" s="26"/>
      <c r="V33" s="27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</row>
    <row r="34" spans="1:69" ht="15.75">
      <c r="A34" s="33" t="s">
        <v>107</v>
      </c>
      <c r="C34" s="11" t="s">
        <v>109</v>
      </c>
      <c r="D34" s="11"/>
      <c r="E34" s="11"/>
      <c r="F34" s="11"/>
      <c r="G34" s="11"/>
      <c r="H34" s="10" t="s">
        <v>146</v>
      </c>
      <c r="I34" s="10"/>
      <c r="J34" s="34">
        <f>IF(J33=0,0,J33/J18)</f>
        <v>1.7862283556026301E-2</v>
      </c>
      <c r="K34" s="34"/>
      <c r="L34" s="35">
        <f>J34</f>
        <v>1.7862283556026301E-2</v>
      </c>
      <c r="Q34" s="9"/>
      <c r="R34" s="36"/>
      <c r="S34" s="37"/>
      <c r="T34" s="38"/>
      <c r="U34" s="26"/>
      <c r="V34" s="27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</row>
    <row r="35" spans="1:69" ht="15.75">
      <c r="A35" s="33"/>
      <c r="C35" s="11"/>
      <c r="D35" s="11"/>
      <c r="E35" s="11"/>
      <c r="F35" s="11"/>
      <c r="G35" s="11"/>
      <c r="H35" s="10"/>
      <c r="I35" s="10"/>
      <c r="J35" s="34"/>
      <c r="K35" s="34"/>
      <c r="L35" s="35"/>
      <c r="Q35" s="9"/>
      <c r="R35" s="36"/>
      <c r="S35" s="37"/>
      <c r="T35" s="38"/>
      <c r="U35" s="26"/>
      <c r="V35" s="2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1:69" ht="15.75">
      <c r="A36" s="47"/>
      <c r="B36" s="20"/>
      <c r="C36" s="11" t="s">
        <v>76</v>
      </c>
      <c r="D36" s="11"/>
      <c r="E36" s="11"/>
      <c r="F36" s="11"/>
      <c r="G36" s="11"/>
      <c r="H36" s="40"/>
      <c r="I36" s="40"/>
      <c r="J36" s="9"/>
      <c r="K36" s="9"/>
      <c r="L36" s="9"/>
      <c r="N36" s="20"/>
      <c r="O36" s="20"/>
      <c r="Q36" s="9"/>
      <c r="R36" s="36"/>
      <c r="S36" s="37"/>
      <c r="T36" s="38"/>
      <c r="U36" s="26"/>
      <c r="V36" s="2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1:69" ht="15.75">
      <c r="A37" s="47" t="s">
        <v>44</v>
      </c>
      <c r="B37" s="20"/>
      <c r="C37" s="11" t="s">
        <v>73</v>
      </c>
      <c r="D37" s="11"/>
      <c r="E37" s="11"/>
      <c r="F37" s="11"/>
      <c r="G37" s="11"/>
      <c r="H37" s="10" t="s">
        <v>74</v>
      </c>
      <c r="I37" s="10"/>
      <c r="J37" s="107">
        <v>491349</v>
      </c>
      <c r="K37" s="9"/>
      <c r="L37" s="20"/>
      <c r="N37" s="20"/>
      <c r="O37" s="20"/>
      <c r="Q37" s="9"/>
      <c r="R37" s="36"/>
      <c r="S37" s="37"/>
      <c r="T37" s="38"/>
      <c r="U37" s="26"/>
      <c r="V37" s="27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</row>
    <row r="38" spans="1:69" ht="15.75">
      <c r="A38" s="47" t="s">
        <v>30</v>
      </c>
      <c r="B38" s="20"/>
      <c r="C38" s="11" t="s">
        <v>75</v>
      </c>
      <c r="D38" s="11"/>
      <c r="E38" s="11"/>
      <c r="F38" s="11"/>
      <c r="G38" s="11"/>
      <c r="H38" s="10" t="s">
        <v>58</v>
      </c>
      <c r="I38" s="10"/>
      <c r="J38" s="34">
        <f>IF(J37=0,0,J37/J18)</f>
        <v>1.9799155443314489E-3</v>
      </c>
      <c r="K38" s="34"/>
      <c r="L38" s="35">
        <f>J38</f>
        <v>1.9799155443314489E-3</v>
      </c>
      <c r="N38" s="20"/>
      <c r="O38" s="20"/>
      <c r="Q38" s="9"/>
      <c r="R38" s="36"/>
      <c r="S38" s="37"/>
      <c r="T38" s="38"/>
      <c r="U38" s="26"/>
      <c r="V38" s="27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</row>
    <row r="39" spans="1:69" ht="15.75">
      <c r="A39" s="33"/>
      <c r="C39" s="11"/>
      <c r="D39" s="11"/>
      <c r="E39" s="11"/>
      <c r="F39" s="11"/>
      <c r="G39" s="11"/>
      <c r="H39" s="10"/>
      <c r="I39" s="10"/>
      <c r="J39" s="34"/>
      <c r="K39" s="34"/>
      <c r="L39" s="35"/>
      <c r="Q39" s="9"/>
      <c r="R39" s="36"/>
      <c r="S39" s="37"/>
      <c r="T39" s="38"/>
      <c r="U39" s="26"/>
      <c r="V39" s="27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</row>
    <row r="40" spans="1:69">
      <c r="A40" s="39"/>
      <c r="C40" s="11" t="s">
        <v>29</v>
      </c>
      <c r="D40" s="11"/>
      <c r="E40" s="11"/>
      <c r="F40" s="11"/>
      <c r="G40" s="11"/>
      <c r="H40" s="40"/>
      <c r="I40" s="40"/>
      <c r="J40" s="9"/>
      <c r="K40" s="9"/>
      <c r="L40" s="9"/>
      <c r="Q40" s="9"/>
      <c r="R40" s="9"/>
      <c r="S40" s="26"/>
      <c r="T40" s="9"/>
      <c r="U40" s="26"/>
      <c r="V40" s="27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</row>
    <row r="41" spans="1:69" ht="15.75">
      <c r="A41" s="39" t="s">
        <v>32</v>
      </c>
      <c r="C41" s="11" t="s">
        <v>31</v>
      </c>
      <c r="D41" s="11"/>
      <c r="E41" s="11"/>
      <c r="F41" s="11"/>
      <c r="G41" s="11"/>
      <c r="H41" s="10" t="s">
        <v>57</v>
      </c>
      <c r="I41" s="10"/>
      <c r="J41" s="107">
        <v>1961458</v>
      </c>
      <c r="K41" s="9"/>
      <c r="Q41" s="9"/>
      <c r="R41" s="41"/>
      <c r="S41" s="26"/>
      <c r="T41" s="42"/>
      <c r="U41" s="28"/>
      <c r="V41" s="27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</row>
    <row r="42" spans="1:69" ht="15.75">
      <c r="A42" s="39" t="s">
        <v>33</v>
      </c>
      <c r="C42" s="11" t="s">
        <v>67</v>
      </c>
      <c r="D42" s="11"/>
      <c r="E42" s="11"/>
      <c r="F42" s="11"/>
      <c r="G42" s="11"/>
      <c r="H42" s="10" t="s">
        <v>79</v>
      </c>
      <c r="I42" s="10"/>
      <c r="J42" s="34">
        <f>IF(J41=0,0,J41/J18)</f>
        <v>7.9037938079720826E-3</v>
      </c>
      <c r="K42" s="34"/>
      <c r="L42" s="35">
        <f>J42</f>
        <v>7.9037938079720826E-3</v>
      </c>
      <c r="Q42" s="9"/>
      <c r="R42" s="36"/>
      <c r="S42" s="26"/>
      <c r="T42" s="38"/>
      <c r="U42" s="28"/>
      <c r="V42" s="27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</row>
    <row r="43" spans="1:69">
      <c r="A43" s="39"/>
      <c r="C43" s="11"/>
      <c r="D43" s="11"/>
      <c r="E43" s="11"/>
      <c r="F43" s="11"/>
      <c r="G43" s="11"/>
      <c r="H43" s="10"/>
      <c r="I43" s="10"/>
      <c r="J43" s="9"/>
      <c r="K43" s="9"/>
      <c r="L43" s="9"/>
      <c r="Q43" s="9"/>
      <c r="U43" s="26"/>
      <c r="V43" s="27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</row>
    <row r="44" spans="1:69" ht="15.75">
      <c r="A44" s="91" t="s">
        <v>34</v>
      </c>
      <c r="B44" s="43"/>
      <c r="C44" s="12" t="s">
        <v>110</v>
      </c>
      <c r="D44" s="12"/>
      <c r="E44" s="12"/>
      <c r="F44" s="12"/>
      <c r="G44" s="12"/>
      <c r="H44" s="13" t="s">
        <v>111</v>
      </c>
      <c r="I44" s="13"/>
      <c r="J44" s="45">
        <f>J34+J38+J42</f>
        <v>2.7745992908329832E-2</v>
      </c>
      <c r="K44" s="45"/>
      <c r="L44" s="45">
        <f>L34+L38+L42</f>
        <v>2.7745992908329832E-2</v>
      </c>
      <c r="Q44" s="9"/>
      <c r="U44" s="26"/>
      <c r="V44" s="27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</row>
    <row r="45" spans="1:69">
      <c r="A45" s="39"/>
      <c r="C45" s="11"/>
      <c r="D45" s="11"/>
      <c r="E45" s="11"/>
      <c r="F45" s="11"/>
      <c r="G45" s="11"/>
      <c r="H45" s="10"/>
      <c r="I45" s="10"/>
      <c r="J45" s="9"/>
      <c r="K45" s="9"/>
      <c r="L45" s="9"/>
      <c r="Q45" s="9"/>
      <c r="R45" s="9"/>
      <c r="S45" s="26"/>
      <c r="T45" s="46"/>
      <c r="U45" s="26"/>
      <c r="V45" s="27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</row>
    <row r="46" spans="1:69">
      <c r="A46" s="47"/>
      <c r="B46" s="48"/>
      <c r="C46" s="9" t="s">
        <v>36</v>
      </c>
      <c r="D46" s="9"/>
      <c r="E46" s="9"/>
      <c r="F46" s="9"/>
      <c r="G46" s="9"/>
      <c r="H46" s="10"/>
      <c r="I46" s="10"/>
      <c r="J46" s="9"/>
      <c r="K46" s="9"/>
      <c r="L46" s="9"/>
      <c r="Q46" s="49"/>
      <c r="R46" s="48"/>
      <c r="U46" s="28"/>
      <c r="V46" s="26" t="s">
        <v>4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</row>
    <row r="47" spans="1:69">
      <c r="A47" s="39" t="s">
        <v>37</v>
      </c>
      <c r="B47" s="48"/>
      <c r="C47" s="9" t="s">
        <v>14</v>
      </c>
      <c r="D47" s="9"/>
      <c r="E47" s="9"/>
      <c r="F47" s="9"/>
      <c r="G47" s="9"/>
      <c r="H47" s="10" t="s">
        <v>60</v>
      </c>
      <c r="I47" s="10"/>
      <c r="J47" s="107">
        <v>5684323</v>
      </c>
      <c r="K47" s="9"/>
      <c r="L47" s="9"/>
      <c r="Q47" s="49"/>
      <c r="R47" s="48"/>
      <c r="U47" s="28"/>
      <c r="V47" s="26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</row>
    <row r="48" spans="1:69">
      <c r="A48" s="39" t="s">
        <v>38</v>
      </c>
      <c r="B48" s="48"/>
      <c r="C48" s="9" t="s">
        <v>68</v>
      </c>
      <c r="D48" s="9"/>
      <c r="E48" s="9"/>
      <c r="F48" s="9"/>
      <c r="G48" s="9"/>
      <c r="H48" s="10" t="s">
        <v>59</v>
      </c>
      <c r="I48" s="10"/>
      <c r="J48" s="34">
        <f>IF(J47=0,0,J47/J20)</f>
        <v>3.7887256039164721E-2</v>
      </c>
      <c r="K48" s="34"/>
      <c r="L48" s="35">
        <f>J48</f>
        <v>3.7887256039164721E-2</v>
      </c>
      <c r="Q48" s="49"/>
      <c r="R48" s="48"/>
      <c r="S48" s="26"/>
      <c r="T48" s="26"/>
      <c r="U48" s="28"/>
      <c r="V48" s="26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69">
      <c r="A49" s="39"/>
      <c r="C49" s="9"/>
      <c r="D49" s="9"/>
      <c r="E49" s="9"/>
      <c r="F49" s="9"/>
      <c r="G49" s="9"/>
      <c r="H49" s="10"/>
      <c r="I49" s="10"/>
      <c r="J49" s="9"/>
      <c r="K49" s="9"/>
      <c r="L49" s="9"/>
      <c r="Q49" s="9"/>
      <c r="S49" s="18"/>
      <c r="T49" s="26"/>
      <c r="U49" s="18"/>
      <c r="V49" s="27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</row>
    <row r="50" spans="1:69">
      <c r="A50" s="39"/>
      <c r="C50" s="11" t="s">
        <v>15</v>
      </c>
      <c r="D50" s="11"/>
      <c r="E50" s="11"/>
      <c r="F50" s="11"/>
      <c r="G50" s="11"/>
      <c r="H50" s="8"/>
      <c r="I50" s="8"/>
      <c r="J50" s="82"/>
      <c r="Q50" s="9"/>
      <c r="S50" s="26"/>
      <c r="T50" s="26"/>
      <c r="U50" s="26"/>
      <c r="V50" s="27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</row>
    <row r="51" spans="1:69">
      <c r="A51" s="39" t="s">
        <v>39</v>
      </c>
      <c r="C51" s="11" t="s">
        <v>40</v>
      </c>
      <c r="D51" s="11"/>
      <c r="E51" s="11"/>
      <c r="F51" s="11"/>
      <c r="G51" s="11"/>
      <c r="H51" s="10" t="s">
        <v>41</v>
      </c>
      <c r="I51" s="10"/>
      <c r="J51" s="107">
        <v>14118272</v>
      </c>
      <c r="K51" s="9"/>
      <c r="L51" s="9"/>
      <c r="Q51" s="9"/>
      <c r="S51" s="26"/>
      <c r="T51" s="26"/>
      <c r="U51" s="26"/>
      <c r="V51" s="27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</row>
    <row r="52" spans="1:69">
      <c r="A52" s="39" t="s">
        <v>77</v>
      </c>
      <c r="B52" s="48"/>
      <c r="C52" s="9" t="s">
        <v>69</v>
      </c>
      <c r="D52" s="9"/>
      <c r="E52" s="9"/>
      <c r="F52" s="9"/>
      <c r="G52" s="9"/>
      <c r="H52" s="10" t="s">
        <v>80</v>
      </c>
      <c r="I52" s="10"/>
      <c r="J52" s="50">
        <f>IF(J51=0,0,J51/J20)</f>
        <v>9.4101370751551269E-2</v>
      </c>
      <c r="K52" s="50"/>
      <c r="L52" s="35">
        <f>J52</f>
        <v>9.4101370751551269E-2</v>
      </c>
      <c r="Q52" s="9"/>
      <c r="T52" s="51"/>
      <c r="U52" s="28"/>
      <c r="V52" s="26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</row>
    <row r="53" spans="1:69">
      <c r="A53" s="39"/>
      <c r="C53" s="11"/>
      <c r="D53" s="11"/>
      <c r="E53" s="11"/>
      <c r="F53" s="11"/>
      <c r="G53" s="11"/>
      <c r="H53" s="10"/>
      <c r="I53" s="10"/>
      <c r="J53" s="9"/>
      <c r="K53" s="9"/>
      <c r="L53" s="9"/>
      <c r="Q53" s="9"/>
      <c r="R53" s="8"/>
      <c r="S53" s="26"/>
      <c r="T53" s="26"/>
      <c r="U53" s="26"/>
      <c r="V53" s="27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</row>
    <row r="54" spans="1:69" ht="15.75">
      <c r="A54" s="91" t="s">
        <v>78</v>
      </c>
      <c r="B54" s="43"/>
      <c r="C54" s="12" t="s">
        <v>70</v>
      </c>
      <c r="D54" s="12"/>
      <c r="E54" s="12"/>
      <c r="F54" s="12"/>
      <c r="G54" s="12"/>
      <c r="H54" s="13" t="s">
        <v>81</v>
      </c>
      <c r="I54" s="13"/>
      <c r="J54" s="44"/>
      <c r="K54" s="44"/>
      <c r="L54" s="45">
        <f>L48+L52</f>
        <v>0.13198862679071599</v>
      </c>
      <c r="Q54" s="9"/>
      <c r="R54" s="8"/>
      <c r="S54" s="26"/>
      <c r="T54" s="26"/>
      <c r="U54" s="26"/>
      <c r="V54" s="27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</row>
    <row r="55" spans="1:69">
      <c r="Q55" s="52"/>
      <c r="R55" s="52"/>
      <c r="S55" s="26"/>
      <c r="T55" s="26"/>
      <c r="U55" s="26"/>
      <c r="V55" s="27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</row>
    <row r="56" spans="1:69">
      <c r="A56" s="22"/>
      <c r="C56" s="53"/>
      <c r="D56" s="53"/>
      <c r="E56" s="53"/>
      <c r="F56" s="53"/>
      <c r="G56" s="53"/>
      <c r="H56" s="53"/>
      <c r="I56" s="53"/>
      <c r="J56" s="9"/>
      <c r="K56" s="9"/>
      <c r="L56" s="53"/>
      <c r="M56" s="53"/>
      <c r="N56" s="53"/>
      <c r="O56" s="53"/>
      <c r="Q56" s="9"/>
      <c r="R56" s="9"/>
      <c r="S56" s="26"/>
      <c r="T56" s="26"/>
      <c r="U56" s="28"/>
      <c r="V56" s="26" t="s">
        <v>4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</row>
    <row r="57" spans="1:69">
      <c r="R57" s="3"/>
    </row>
    <row r="58" spans="1:69">
      <c r="R58" s="3"/>
    </row>
    <row r="60" spans="1:69">
      <c r="A60" s="22"/>
      <c r="C60" s="53"/>
      <c r="D60" s="53"/>
      <c r="E60" s="53"/>
      <c r="F60" s="53"/>
      <c r="G60" s="53"/>
      <c r="H60" s="53"/>
      <c r="I60" s="53"/>
      <c r="J60" s="9"/>
      <c r="K60" s="9"/>
      <c r="L60" s="53"/>
      <c r="M60" s="53"/>
      <c r="N60" s="53"/>
      <c r="O60" s="53"/>
      <c r="Q60" s="9"/>
      <c r="S60" s="26"/>
      <c r="T60" s="18"/>
      <c r="U60" s="26"/>
      <c r="V60" s="27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</row>
    <row r="61" spans="1:69">
      <c r="A61" s="22"/>
      <c r="C61" s="11" t="str">
        <f>C5</f>
        <v>Formula Rate calculation</v>
      </c>
      <c r="D61" s="11"/>
      <c r="E61" s="11"/>
      <c r="F61" s="11"/>
      <c r="G61" s="11"/>
      <c r="H61" s="53"/>
      <c r="I61" s="53"/>
      <c r="J61" s="53" t="str">
        <f>J5</f>
        <v xml:space="preserve">     Rate Formula Template</v>
      </c>
      <c r="K61" s="53"/>
      <c r="L61" s="53"/>
      <c r="M61" s="53"/>
      <c r="N61" s="53"/>
      <c r="O61" s="53"/>
      <c r="Q61" s="9"/>
      <c r="R61" s="3" t="s">
        <v>84</v>
      </c>
      <c r="S61" s="26"/>
      <c r="T61" s="18"/>
      <c r="U61" s="26"/>
      <c r="V61" s="27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</row>
    <row r="62" spans="1:69">
      <c r="A62" s="22"/>
      <c r="C62" s="11"/>
      <c r="D62" s="11"/>
      <c r="E62" s="11"/>
      <c r="F62" s="11"/>
      <c r="G62" s="11"/>
      <c r="H62" s="53"/>
      <c r="I62" s="53"/>
      <c r="J62" s="53" t="str">
        <f>J6</f>
        <v xml:space="preserve"> Utilizing Attachment O Data</v>
      </c>
      <c r="K62" s="53"/>
      <c r="L62" s="53"/>
      <c r="M62" s="53"/>
      <c r="N62" s="53"/>
      <c r="O62" s="53"/>
      <c r="P62" s="9"/>
      <c r="Q62" s="9"/>
      <c r="R62" s="54" t="str">
        <f>R5</f>
        <v>For  the 12 months ended 12/31/12</v>
      </c>
      <c r="S62" s="26"/>
      <c r="T62" s="18"/>
      <c r="U62" s="26"/>
      <c r="V62" s="27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</row>
    <row r="63" spans="1:69" ht="14.25" customHeight="1">
      <c r="A63" s="2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Q63" s="9"/>
      <c r="R63" s="53" t="s">
        <v>42</v>
      </c>
      <c r="S63" s="26"/>
      <c r="T63" s="18"/>
      <c r="U63" s="26"/>
      <c r="V63" s="27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</row>
    <row r="64" spans="1:69">
      <c r="A64" s="22"/>
      <c r="H64" s="53"/>
      <c r="I64" s="53"/>
      <c r="J64" s="53" t="str">
        <f>J8</f>
        <v>Otter Tail Power Company</v>
      </c>
      <c r="K64" s="53"/>
      <c r="L64" s="53"/>
      <c r="M64" s="53"/>
      <c r="N64" s="53"/>
      <c r="O64" s="53"/>
      <c r="P64" s="53"/>
      <c r="Q64" s="9"/>
      <c r="R64" s="9"/>
      <c r="S64" s="26"/>
      <c r="T64" s="18"/>
      <c r="U64" s="26"/>
      <c r="V64" s="27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</row>
    <row r="65" spans="1:69">
      <c r="A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26"/>
      <c r="T65" s="18"/>
      <c r="U65" s="26"/>
      <c r="V65" s="27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</row>
    <row r="66" spans="1:69" ht="15.75">
      <c r="A66" s="22"/>
      <c r="C66" s="53"/>
      <c r="D66" s="53"/>
      <c r="E66" s="53"/>
      <c r="F66" s="53"/>
      <c r="G66" s="53"/>
      <c r="H66" s="12" t="s">
        <v>86</v>
      </c>
      <c r="I66" s="12"/>
      <c r="L66" s="17"/>
      <c r="M66" s="17"/>
      <c r="N66" s="17"/>
      <c r="O66" s="17"/>
      <c r="P66" s="17"/>
      <c r="Q66" s="9"/>
      <c r="R66" s="9"/>
      <c r="S66" s="26"/>
      <c r="T66" s="18"/>
      <c r="U66" s="26"/>
      <c r="V66" s="27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</row>
    <row r="67" spans="1:69" ht="15.75">
      <c r="A67" s="22"/>
      <c r="C67" s="53"/>
      <c r="D67" s="53"/>
      <c r="E67" s="53"/>
      <c r="F67" s="53"/>
      <c r="G67" s="53"/>
      <c r="H67" s="12"/>
      <c r="I67" s="12"/>
      <c r="L67" s="17"/>
      <c r="M67" s="17"/>
      <c r="N67" s="17"/>
      <c r="O67" s="17"/>
      <c r="P67" s="17"/>
      <c r="Q67" s="9"/>
      <c r="R67" s="9"/>
      <c r="S67" s="26"/>
      <c r="T67" s="18"/>
      <c r="U67" s="26"/>
      <c r="V67" s="27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</row>
    <row r="68" spans="1:69" ht="15.75">
      <c r="A68" s="95"/>
      <c r="C68" s="96" t="s">
        <v>7</v>
      </c>
      <c r="D68" s="96" t="s">
        <v>8</v>
      </c>
      <c r="E68" s="96" t="s">
        <v>9</v>
      </c>
      <c r="F68" s="96" t="s">
        <v>10</v>
      </c>
      <c r="G68" s="96" t="s">
        <v>116</v>
      </c>
      <c r="H68" s="96" t="s">
        <v>121</v>
      </c>
      <c r="I68" s="96" t="s">
        <v>122</v>
      </c>
      <c r="J68" s="96" t="s">
        <v>124</v>
      </c>
      <c r="K68" s="96" t="s">
        <v>126</v>
      </c>
      <c r="L68" s="96" t="s">
        <v>128</v>
      </c>
      <c r="M68" s="96" t="s">
        <v>130</v>
      </c>
      <c r="N68" s="96" t="s">
        <v>131</v>
      </c>
      <c r="O68" s="96" t="s">
        <v>133</v>
      </c>
      <c r="P68" s="96" t="s">
        <v>134</v>
      </c>
      <c r="Q68" s="96" t="s">
        <v>136</v>
      </c>
      <c r="R68" s="96" t="s">
        <v>137</v>
      </c>
      <c r="S68" s="26"/>
      <c r="T68" s="18"/>
      <c r="U68" s="26"/>
      <c r="V68" s="27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</row>
    <row r="69" spans="1:69" ht="85.5" customHeight="1">
      <c r="A69" s="55" t="s">
        <v>48</v>
      </c>
      <c r="B69" s="56"/>
      <c r="C69" s="57" t="s">
        <v>43</v>
      </c>
      <c r="D69" s="57" t="s">
        <v>47</v>
      </c>
      <c r="E69" s="57" t="s">
        <v>114</v>
      </c>
      <c r="F69" s="57" t="s">
        <v>115</v>
      </c>
      <c r="G69" s="57" t="s">
        <v>117</v>
      </c>
      <c r="H69" s="58" t="s">
        <v>119</v>
      </c>
      <c r="I69" s="58" t="s">
        <v>123</v>
      </c>
      <c r="J69" s="102" t="s">
        <v>125</v>
      </c>
      <c r="K69" s="59" t="s">
        <v>49</v>
      </c>
      <c r="L69" s="58" t="s">
        <v>64</v>
      </c>
      <c r="M69" s="58" t="s">
        <v>70</v>
      </c>
      <c r="N69" s="59" t="s">
        <v>50</v>
      </c>
      <c r="O69" s="58" t="s">
        <v>35</v>
      </c>
      <c r="P69" s="60" t="s">
        <v>53</v>
      </c>
      <c r="Q69" s="61" t="s">
        <v>52</v>
      </c>
      <c r="R69" s="60" t="s">
        <v>87</v>
      </c>
      <c r="S69" s="37"/>
      <c r="T69" s="18"/>
      <c r="U69" s="26"/>
      <c r="V69" s="27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</row>
    <row r="70" spans="1:69" ht="46.5" customHeight="1">
      <c r="A70" s="62"/>
      <c r="B70" s="63"/>
      <c r="C70" s="63"/>
      <c r="D70" s="63"/>
      <c r="E70" s="97" t="s">
        <v>6</v>
      </c>
      <c r="F70" s="63"/>
      <c r="G70" s="63" t="s">
        <v>118</v>
      </c>
      <c r="H70" s="97" t="s">
        <v>120</v>
      </c>
      <c r="I70" s="64" t="s">
        <v>143</v>
      </c>
      <c r="J70" s="97" t="s">
        <v>144</v>
      </c>
      <c r="K70" s="98" t="s">
        <v>127</v>
      </c>
      <c r="L70" s="97" t="s">
        <v>129</v>
      </c>
      <c r="M70" s="64" t="s">
        <v>83</v>
      </c>
      <c r="N70" s="65" t="s">
        <v>132</v>
      </c>
      <c r="O70" s="64" t="s">
        <v>61</v>
      </c>
      <c r="P70" s="65" t="s">
        <v>135</v>
      </c>
      <c r="Q70" s="66" t="s">
        <v>62</v>
      </c>
      <c r="R70" s="78" t="s">
        <v>138</v>
      </c>
      <c r="S70" s="26"/>
      <c r="T70" s="18"/>
      <c r="U70" s="26"/>
      <c r="V70" s="27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>
      <c r="A71" s="67" t="s">
        <v>85</v>
      </c>
      <c r="B71" s="17"/>
      <c r="C71" s="17"/>
      <c r="D71" s="17"/>
      <c r="E71" s="17"/>
      <c r="F71" s="17"/>
      <c r="G71" s="17"/>
      <c r="H71" s="17"/>
      <c r="I71" s="17"/>
      <c r="J71" s="17"/>
      <c r="K71" s="68"/>
      <c r="L71" s="17"/>
      <c r="M71" s="17"/>
      <c r="N71" s="68"/>
      <c r="O71" s="17"/>
      <c r="P71" s="68"/>
      <c r="Q71" s="9"/>
      <c r="R71" s="69"/>
      <c r="S71" s="26"/>
      <c r="T71" s="18"/>
      <c r="U71" s="26"/>
      <c r="V71" s="27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</row>
    <row r="72" spans="1:69">
      <c r="A72" s="70" t="s">
        <v>13</v>
      </c>
      <c r="C72" s="2" t="s">
        <v>154</v>
      </c>
      <c r="D72" s="28">
        <v>1203</v>
      </c>
      <c r="E72" s="5">
        <v>3705959</v>
      </c>
      <c r="F72" s="5">
        <v>0</v>
      </c>
      <c r="G72" s="35">
        <f>$L$29</f>
        <v>8.2713025426645964E-2</v>
      </c>
      <c r="H72" s="106">
        <f>F72*G72</f>
        <v>0</v>
      </c>
      <c r="I72" s="35">
        <f>$L$44</f>
        <v>2.7745992908329832E-2</v>
      </c>
      <c r="J72" s="20">
        <f>E72*I72</f>
        <v>102825.51213256111</v>
      </c>
      <c r="K72" s="109">
        <f>H72+J72</f>
        <v>102825.51213256111</v>
      </c>
      <c r="L72" s="106">
        <f>E72-F72</f>
        <v>3705959</v>
      </c>
      <c r="M72" s="35">
        <f>$L$54</f>
        <v>0.13198862679071599</v>
      </c>
      <c r="N72" s="101">
        <f>L72*M72</f>
        <v>489144.43935269502</v>
      </c>
      <c r="O72" s="5">
        <v>0</v>
      </c>
      <c r="P72" s="101">
        <f>K72+N72+O72</f>
        <v>591969.95148525608</v>
      </c>
      <c r="Q72" s="6">
        <v>0</v>
      </c>
      <c r="R72" s="100">
        <f>P72+Q72</f>
        <v>591969.95148525608</v>
      </c>
      <c r="S72" s="72"/>
      <c r="T72" s="72"/>
      <c r="U72" s="72"/>
      <c r="V72" s="72"/>
      <c r="W72" s="72"/>
      <c r="X72" s="72"/>
      <c r="Y72" s="72"/>
    </row>
    <row r="73" spans="1:69">
      <c r="A73" s="70" t="s">
        <v>45</v>
      </c>
      <c r="C73" s="2" t="s">
        <v>155</v>
      </c>
      <c r="D73" s="28">
        <v>2220</v>
      </c>
      <c r="E73" s="5">
        <v>229993</v>
      </c>
      <c r="F73" s="5">
        <v>0</v>
      </c>
      <c r="G73" s="35">
        <f t="shared" ref="G73:G74" si="0">$L$29</f>
        <v>8.2713025426645964E-2</v>
      </c>
      <c r="H73" s="106">
        <f>F73*G73</f>
        <v>0</v>
      </c>
      <c r="I73" s="35">
        <f t="shared" ref="I73:I74" si="1">$L$44</f>
        <v>2.7745992908329832E-2</v>
      </c>
      <c r="J73" s="20">
        <f>E73*I73</f>
        <v>6381.3841469655026</v>
      </c>
      <c r="K73" s="109">
        <f>H73+J73</f>
        <v>6381.3841469655026</v>
      </c>
      <c r="L73" s="106">
        <f>E73-F73</f>
        <v>229993</v>
      </c>
      <c r="M73" s="35">
        <f t="shared" ref="M73:M74" si="2">$L$54</f>
        <v>0.13198862679071599</v>
      </c>
      <c r="N73" s="101">
        <f>L73*M73</f>
        <v>30356.460241477143</v>
      </c>
      <c r="O73" s="5">
        <v>0</v>
      </c>
      <c r="P73" s="101">
        <f>K73+N73+O73</f>
        <v>36737.844388442645</v>
      </c>
      <c r="Q73" s="6">
        <v>0</v>
      </c>
      <c r="R73" s="100">
        <f>P73+Q73</f>
        <v>36737.844388442645</v>
      </c>
      <c r="S73" s="72"/>
      <c r="T73" s="72"/>
      <c r="U73" s="72"/>
      <c r="V73" s="72"/>
      <c r="W73" s="72"/>
      <c r="X73" s="72"/>
      <c r="Y73" s="72"/>
    </row>
    <row r="74" spans="1:69">
      <c r="A74" s="70" t="s">
        <v>46</v>
      </c>
      <c r="C74" s="2" t="s">
        <v>156</v>
      </c>
      <c r="D74" s="28">
        <v>2221</v>
      </c>
      <c r="E74" s="5">
        <v>1675466</v>
      </c>
      <c r="F74" s="5">
        <v>0</v>
      </c>
      <c r="G74" s="35">
        <f t="shared" si="0"/>
        <v>8.2713025426645964E-2</v>
      </c>
      <c r="H74" s="106">
        <f>F74*G74</f>
        <v>0</v>
      </c>
      <c r="I74" s="35">
        <f t="shared" si="1"/>
        <v>2.7745992908329832E-2</v>
      </c>
      <c r="J74" s="20">
        <f>E74*I74</f>
        <v>46487.46775414775</v>
      </c>
      <c r="K74" s="109">
        <f>H74+J74</f>
        <v>46487.46775414775</v>
      </c>
      <c r="L74" s="106">
        <f>E74-F74</f>
        <v>1675466</v>
      </c>
      <c r="M74" s="35">
        <f t="shared" si="2"/>
        <v>0.13198862679071599</v>
      </c>
      <c r="N74" s="101">
        <f>L74*M74</f>
        <v>221142.45657453375</v>
      </c>
      <c r="O74" s="5">
        <v>0</v>
      </c>
      <c r="P74" s="101">
        <f>K74+N74+O74</f>
        <v>267629.92432868149</v>
      </c>
      <c r="Q74" s="5">
        <v>0</v>
      </c>
      <c r="R74" s="100">
        <f>P74+Q74</f>
        <v>267629.92432868149</v>
      </c>
      <c r="S74" s="72"/>
      <c r="T74" s="72"/>
      <c r="U74" s="72"/>
      <c r="V74" s="72"/>
      <c r="W74" s="72"/>
      <c r="X74" s="72"/>
      <c r="Y74" s="72"/>
    </row>
    <row r="75" spans="1:69">
      <c r="A75" s="70"/>
      <c r="D75" s="28"/>
      <c r="E75" s="20"/>
      <c r="F75" s="20"/>
      <c r="G75" s="20"/>
      <c r="H75" s="20"/>
      <c r="I75" s="20"/>
      <c r="J75" s="20"/>
      <c r="K75" s="109"/>
      <c r="L75" s="20"/>
      <c r="M75" s="20"/>
      <c r="N75" s="109"/>
      <c r="O75" s="20"/>
      <c r="P75" s="109"/>
      <c r="Q75" s="20"/>
      <c r="R75" s="109"/>
      <c r="S75" s="72"/>
      <c r="T75" s="72"/>
      <c r="U75" s="72"/>
      <c r="V75" s="72"/>
      <c r="W75" s="72"/>
      <c r="X75" s="72"/>
      <c r="Y75" s="72"/>
    </row>
    <row r="76" spans="1:69">
      <c r="A76" s="70"/>
      <c r="D76" s="28"/>
      <c r="E76" s="20"/>
      <c r="F76" s="20"/>
      <c r="K76" s="71"/>
      <c r="N76" s="71"/>
      <c r="P76" s="71"/>
      <c r="R76" s="71"/>
      <c r="S76" s="72"/>
      <c r="T76" s="72"/>
      <c r="U76" s="72"/>
      <c r="V76" s="72"/>
      <c r="W76" s="72"/>
      <c r="X76" s="72"/>
      <c r="Y76" s="72"/>
    </row>
    <row r="77" spans="1:69">
      <c r="A77" s="70"/>
      <c r="D77" s="28"/>
      <c r="E77" s="20"/>
      <c r="F77" s="20"/>
      <c r="K77" s="71"/>
      <c r="N77" s="71"/>
      <c r="P77" s="71"/>
      <c r="R77" s="71"/>
      <c r="S77" s="72"/>
      <c r="T77" s="72"/>
      <c r="U77" s="72"/>
      <c r="V77" s="72"/>
      <c r="W77" s="72"/>
      <c r="X77" s="72"/>
      <c r="Y77" s="72"/>
    </row>
    <row r="78" spans="1:69">
      <c r="A78" s="70"/>
      <c r="D78" s="104"/>
      <c r="K78" s="71"/>
      <c r="N78" s="71"/>
      <c r="P78" s="71"/>
      <c r="R78" s="71"/>
      <c r="S78" s="72"/>
      <c r="T78" s="72"/>
      <c r="U78" s="72"/>
      <c r="V78" s="72"/>
      <c r="W78" s="72"/>
      <c r="X78" s="72"/>
      <c r="Y78" s="72"/>
    </row>
    <row r="79" spans="1:69">
      <c r="A79" s="70"/>
      <c r="D79" s="104"/>
      <c r="K79" s="71"/>
      <c r="N79" s="71"/>
      <c r="P79" s="71"/>
      <c r="R79" s="71"/>
      <c r="S79" s="72"/>
      <c r="T79" s="72"/>
      <c r="U79" s="72"/>
      <c r="V79" s="72"/>
      <c r="W79" s="72"/>
      <c r="X79" s="72"/>
      <c r="Y79" s="72"/>
    </row>
    <row r="80" spans="1:69">
      <c r="A80" s="70"/>
      <c r="C80" s="72"/>
      <c r="D80" s="105"/>
      <c r="E80" s="72"/>
      <c r="F80" s="72"/>
      <c r="G80" s="72"/>
      <c r="H80" s="72"/>
      <c r="I80" s="72"/>
      <c r="J80" s="72"/>
      <c r="K80" s="73"/>
      <c r="L80" s="72"/>
      <c r="M80" s="72"/>
      <c r="N80" s="73"/>
      <c r="O80" s="72"/>
      <c r="P80" s="73"/>
      <c r="Q80" s="72"/>
      <c r="R80" s="73"/>
      <c r="S80" s="72"/>
      <c r="T80" s="72"/>
      <c r="U80" s="72"/>
      <c r="V80" s="72"/>
      <c r="W80" s="72"/>
      <c r="X80" s="72"/>
      <c r="Y80" s="72"/>
    </row>
    <row r="81" spans="1:25">
      <c r="A81" s="70"/>
      <c r="C81" s="72"/>
      <c r="D81" s="105"/>
      <c r="E81" s="72"/>
      <c r="F81" s="72"/>
      <c r="G81" s="72"/>
      <c r="H81" s="72"/>
      <c r="I81" s="72"/>
      <c r="J81" s="72"/>
      <c r="K81" s="73"/>
      <c r="L81" s="72"/>
      <c r="M81" s="72"/>
      <c r="N81" s="73"/>
      <c r="O81" s="72"/>
      <c r="P81" s="73"/>
      <c r="Q81" s="72"/>
      <c r="R81" s="73"/>
      <c r="S81" s="72"/>
      <c r="T81" s="72"/>
      <c r="U81" s="72"/>
      <c r="V81" s="72"/>
      <c r="W81" s="72"/>
      <c r="X81" s="72"/>
      <c r="Y81" s="72"/>
    </row>
    <row r="82" spans="1:25">
      <c r="A82" s="70"/>
      <c r="C82" s="72"/>
      <c r="D82" s="105"/>
      <c r="E82" s="72"/>
      <c r="F82" s="72"/>
      <c r="G82" s="72"/>
      <c r="H82" s="72"/>
      <c r="I82" s="72"/>
      <c r="J82" s="72"/>
      <c r="K82" s="73"/>
      <c r="L82" s="72"/>
      <c r="M82" s="72"/>
      <c r="N82" s="73"/>
      <c r="O82" s="72"/>
      <c r="P82" s="73"/>
      <c r="Q82" s="72"/>
      <c r="R82" s="73"/>
      <c r="S82" s="72"/>
      <c r="T82" s="72"/>
      <c r="U82" s="72"/>
      <c r="V82" s="72"/>
      <c r="W82" s="72"/>
      <c r="X82" s="72"/>
      <c r="Y82" s="72"/>
    </row>
    <row r="83" spans="1:25">
      <c r="A83" s="70"/>
      <c r="C83" s="72"/>
      <c r="D83" s="105"/>
      <c r="E83" s="72"/>
      <c r="F83" s="72"/>
      <c r="G83" s="72"/>
      <c r="H83" s="72"/>
      <c r="I83" s="72"/>
      <c r="J83" s="72"/>
      <c r="K83" s="73"/>
      <c r="L83" s="72"/>
      <c r="M83" s="72"/>
      <c r="N83" s="73"/>
      <c r="O83" s="72"/>
      <c r="P83" s="73"/>
      <c r="Q83" s="72"/>
      <c r="R83" s="73"/>
      <c r="S83" s="72"/>
      <c r="T83" s="72"/>
      <c r="U83" s="72"/>
      <c r="V83" s="72"/>
      <c r="W83" s="72"/>
      <c r="X83" s="72"/>
      <c r="Y83" s="72"/>
    </row>
    <row r="84" spans="1:25">
      <c r="A84" s="70"/>
      <c r="C84" s="72"/>
      <c r="D84" s="105"/>
      <c r="E84" s="72"/>
      <c r="F84" s="72"/>
      <c r="G84" s="72"/>
      <c r="H84" s="72"/>
      <c r="I84" s="72"/>
      <c r="J84" s="72"/>
      <c r="K84" s="73"/>
      <c r="L84" s="72"/>
      <c r="M84" s="72"/>
      <c r="N84" s="73"/>
      <c r="O84" s="72"/>
      <c r="P84" s="73"/>
      <c r="Q84" s="72"/>
      <c r="R84" s="73"/>
      <c r="S84" s="72"/>
      <c r="T84" s="72"/>
      <c r="U84" s="72"/>
      <c r="V84" s="72"/>
      <c r="W84" s="72"/>
      <c r="X84" s="72"/>
      <c r="Y84" s="72"/>
    </row>
    <row r="85" spans="1:25">
      <c r="A85" s="70"/>
      <c r="C85" s="72"/>
      <c r="D85" s="105"/>
      <c r="E85" s="72"/>
      <c r="F85" s="72"/>
      <c r="G85" s="72"/>
      <c r="H85" s="72"/>
      <c r="I85" s="72"/>
      <c r="J85" s="72"/>
      <c r="K85" s="73"/>
      <c r="L85" s="72"/>
      <c r="M85" s="72"/>
      <c r="N85" s="73"/>
      <c r="O85" s="72"/>
      <c r="P85" s="73"/>
      <c r="Q85" s="72"/>
      <c r="R85" s="73"/>
      <c r="S85" s="72"/>
      <c r="T85" s="72"/>
      <c r="U85" s="72"/>
      <c r="V85" s="72"/>
      <c r="W85" s="72"/>
      <c r="X85" s="72"/>
      <c r="Y85" s="72"/>
    </row>
    <row r="86" spans="1:25">
      <c r="A86" s="70"/>
      <c r="C86" s="72"/>
      <c r="D86" s="105"/>
      <c r="E86" s="72"/>
      <c r="F86" s="72"/>
      <c r="G86" s="72"/>
      <c r="H86" s="72"/>
      <c r="I86" s="72"/>
      <c r="J86" s="72"/>
      <c r="K86" s="73"/>
      <c r="L86" s="72"/>
      <c r="M86" s="72"/>
      <c r="N86" s="73"/>
      <c r="O86" s="72"/>
      <c r="P86" s="73"/>
      <c r="Q86" s="72"/>
      <c r="R86" s="73"/>
      <c r="S86" s="72"/>
      <c r="T86" s="72"/>
      <c r="U86" s="72"/>
      <c r="V86" s="72"/>
      <c r="W86" s="72"/>
      <c r="X86" s="72"/>
      <c r="Y86" s="72"/>
    </row>
    <row r="87" spans="1:25">
      <c r="A87" s="70"/>
      <c r="C87" s="72"/>
      <c r="D87" s="105"/>
      <c r="E87" s="72"/>
      <c r="F87" s="72"/>
      <c r="G87" s="72"/>
      <c r="H87" s="72"/>
      <c r="I87" s="72"/>
      <c r="J87" s="72"/>
      <c r="K87" s="73"/>
      <c r="L87" s="72"/>
      <c r="M87" s="72"/>
      <c r="N87" s="73"/>
      <c r="O87" s="72"/>
      <c r="P87" s="73"/>
      <c r="Q87" s="72"/>
      <c r="R87" s="73"/>
      <c r="S87" s="72"/>
      <c r="T87" s="72"/>
      <c r="U87" s="72"/>
      <c r="V87" s="72"/>
      <c r="W87" s="72"/>
      <c r="X87" s="72"/>
      <c r="Y87" s="72"/>
    </row>
    <row r="88" spans="1:25">
      <c r="A88" s="70"/>
      <c r="C88" s="72"/>
      <c r="D88" s="105"/>
      <c r="E88" s="72"/>
      <c r="F88" s="72"/>
      <c r="G88" s="72"/>
      <c r="H88" s="72"/>
      <c r="I88" s="72"/>
      <c r="J88" s="72"/>
      <c r="K88" s="73"/>
      <c r="L88" s="72"/>
      <c r="M88" s="72"/>
      <c r="N88" s="73"/>
      <c r="O88" s="72"/>
      <c r="P88" s="73"/>
      <c r="Q88" s="72"/>
      <c r="R88" s="73"/>
      <c r="S88" s="72"/>
      <c r="T88" s="72"/>
      <c r="U88" s="72"/>
      <c r="V88" s="72"/>
      <c r="W88" s="72"/>
      <c r="X88" s="72"/>
      <c r="Y88" s="72"/>
    </row>
    <row r="89" spans="1:25">
      <c r="A89" s="70"/>
      <c r="C89" s="72"/>
      <c r="D89" s="105"/>
      <c r="E89" s="72"/>
      <c r="F89" s="72"/>
      <c r="G89" s="72"/>
      <c r="H89" s="72"/>
      <c r="I89" s="72"/>
      <c r="J89" s="72"/>
      <c r="K89" s="73"/>
      <c r="L89" s="72"/>
      <c r="M89" s="72"/>
      <c r="N89" s="73"/>
      <c r="O89" s="72"/>
      <c r="P89" s="73"/>
      <c r="Q89" s="72"/>
      <c r="R89" s="73"/>
      <c r="S89" s="72"/>
      <c r="T89" s="72"/>
      <c r="U89" s="72"/>
      <c r="V89" s="72"/>
      <c r="W89" s="72"/>
      <c r="X89" s="72"/>
      <c r="Y89" s="72"/>
    </row>
    <row r="90" spans="1:25">
      <c r="A90" s="70"/>
      <c r="C90" s="72"/>
      <c r="D90" s="105"/>
      <c r="E90" s="72"/>
      <c r="F90" s="72"/>
      <c r="G90" s="72"/>
      <c r="H90" s="72"/>
      <c r="I90" s="72"/>
      <c r="J90" s="72"/>
      <c r="K90" s="73"/>
      <c r="L90" s="72"/>
      <c r="M90" s="72"/>
      <c r="N90" s="73"/>
      <c r="O90" s="72"/>
      <c r="P90" s="73"/>
      <c r="Q90" s="72"/>
      <c r="R90" s="73"/>
      <c r="S90" s="72"/>
      <c r="T90" s="72"/>
      <c r="U90" s="72"/>
      <c r="V90" s="72"/>
      <c r="W90" s="72"/>
      <c r="X90" s="72"/>
      <c r="Y90" s="72"/>
    </row>
    <row r="91" spans="1:25">
      <c r="A91" s="74"/>
      <c r="B91" s="7"/>
      <c r="C91" s="75"/>
      <c r="D91" s="75"/>
      <c r="E91" s="75"/>
      <c r="F91" s="75"/>
      <c r="G91" s="75"/>
      <c r="H91" s="75"/>
      <c r="I91" s="75"/>
      <c r="J91" s="75"/>
      <c r="K91" s="76"/>
      <c r="L91" s="75"/>
      <c r="M91" s="75"/>
      <c r="N91" s="76"/>
      <c r="O91" s="75"/>
      <c r="P91" s="76"/>
      <c r="Q91" s="75"/>
      <c r="R91" s="76"/>
      <c r="S91" s="72"/>
      <c r="T91" s="72"/>
      <c r="U91" s="72"/>
      <c r="V91" s="72"/>
      <c r="W91" s="72"/>
      <c r="X91" s="72"/>
      <c r="Y91" s="72"/>
    </row>
    <row r="92" spans="1:25">
      <c r="A92" s="23" t="s">
        <v>51</v>
      </c>
      <c r="B92" s="48"/>
      <c r="C92" s="11" t="s">
        <v>88</v>
      </c>
      <c r="D92" s="11"/>
      <c r="E92" s="11"/>
      <c r="F92" s="11"/>
      <c r="G92" s="11"/>
      <c r="H92" s="40"/>
      <c r="I92" s="40"/>
      <c r="J92" s="9"/>
      <c r="K92" s="9"/>
      <c r="L92" s="9"/>
      <c r="M92" s="9"/>
      <c r="N92" s="9"/>
      <c r="O92" s="9"/>
      <c r="P92" s="80">
        <f>SUM(P72:P91)</f>
        <v>896337.72020238033</v>
      </c>
      <c r="Q92" s="80">
        <f>SUM(Q72:Q91)</f>
        <v>0</v>
      </c>
      <c r="R92" s="80">
        <f>SUM(R72:R91)</f>
        <v>896337.72020238033</v>
      </c>
      <c r="S92" s="72"/>
      <c r="T92" s="72"/>
      <c r="U92" s="72"/>
      <c r="V92" s="72"/>
      <c r="W92" s="72"/>
      <c r="X92" s="72"/>
      <c r="Y92" s="72"/>
    </row>
    <row r="93" spans="1:25">
      <c r="A93" s="84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</row>
    <row r="94" spans="1:25">
      <c r="A94" s="85">
        <v>3</v>
      </c>
      <c r="B94" s="72"/>
      <c r="C94" s="53" t="s">
        <v>63</v>
      </c>
      <c r="D94" s="53"/>
      <c r="E94" s="53"/>
      <c r="F94" s="53"/>
      <c r="G94" s="72"/>
      <c r="H94" s="72"/>
      <c r="I94" s="72"/>
      <c r="J94" s="72"/>
      <c r="K94" s="72"/>
      <c r="L94" s="72"/>
      <c r="M94" s="72"/>
      <c r="N94" s="72"/>
      <c r="O94" s="72"/>
      <c r="P94" s="80">
        <f>P92</f>
        <v>896337.72020238033</v>
      </c>
      <c r="Q94" s="72"/>
      <c r="R94" s="72"/>
      <c r="S94" s="72"/>
      <c r="T94" s="72"/>
      <c r="U94" s="72"/>
      <c r="V94" s="72"/>
      <c r="W94" s="72"/>
      <c r="X94" s="72"/>
      <c r="Y94" s="72"/>
    </row>
    <row r="95" spans="1: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</row>
    <row r="96" spans="1: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</row>
    <row r="97" spans="1:25">
      <c r="A97" s="53" t="s">
        <v>16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</row>
    <row r="98" spans="1:25" ht="15.75" thickBot="1">
      <c r="A98" s="86" t="s">
        <v>17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</row>
    <row r="99" spans="1:25" ht="17.100000000000001" customHeight="1">
      <c r="A99" s="83" t="s">
        <v>18</v>
      </c>
      <c r="B99" s="82"/>
      <c r="C99" s="192" t="s">
        <v>150</v>
      </c>
      <c r="D99" s="192"/>
      <c r="E99" s="192"/>
      <c r="F99" s="192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72"/>
      <c r="T99" s="72"/>
      <c r="U99" s="72"/>
      <c r="V99" s="72"/>
      <c r="W99" s="72"/>
      <c r="X99" s="72"/>
      <c r="Y99" s="72"/>
    </row>
    <row r="100" spans="1:25" ht="31.5" customHeight="1">
      <c r="A100" s="83"/>
      <c r="B100" s="82"/>
      <c r="C100" s="192" t="s">
        <v>149</v>
      </c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72"/>
      <c r="T100" s="72"/>
      <c r="U100" s="72"/>
      <c r="V100" s="72"/>
      <c r="W100" s="72"/>
      <c r="X100" s="72"/>
      <c r="Y100" s="72"/>
    </row>
    <row r="101" spans="1:25" ht="17.100000000000001" customHeight="1">
      <c r="A101" s="83" t="s">
        <v>19</v>
      </c>
      <c r="B101" s="82"/>
      <c r="C101" s="192" t="s">
        <v>89</v>
      </c>
      <c r="D101" s="192"/>
      <c r="E101" s="192"/>
      <c r="F101" s="192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72"/>
      <c r="T101" s="72"/>
      <c r="U101" s="72"/>
      <c r="V101" s="72"/>
      <c r="W101" s="72"/>
      <c r="X101" s="72"/>
      <c r="Y101" s="72"/>
    </row>
    <row r="102" spans="1:25" ht="17.100000000000001" customHeight="1">
      <c r="A102" s="83" t="s">
        <v>20</v>
      </c>
      <c r="B102" s="82"/>
      <c r="C102" s="192" t="s">
        <v>140</v>
      </c>
      <c r="D102" s="192"/>
      <c r="E102" s="192"/>
      <c r="F102" s="192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72"/>
      <c r="T102" s="72"/>
      <c r="U102" s="72"/>
      <c r="V102" s="72"/>
      <c r="W102" s="72"/>
      <c r="X102" s="72"/>
      <c r="Y102" s="72"/>
    </row>
    <row r="103" spans="1:25" ht="17.100000000000001" customHeight="1">
      <c r="A103" s="83"/>
      <c r="B103" s="82"/>
      <c r="C103" s="192" t="s">
        <v>151</v>
      </c>
      <c r="D103" s="192"/>
      <c r="E103" s="192"/>
      <c r="F103" s="192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72"/>
      <c r="T103" s="72"/>
      <c r="U103" s="72"/>
      <c r="V103" s="72"/>
      <c r="W103" s="72"/>
      <c r="X103" s="72"/>
      <c r="Y103" s="72"/>
    </row>
    <row r="104" spans="1:25" ht="17.100000000000001" customHeight="1">
      <c r="A104" s="83" t="s">
        <v>21</v>
      </c>
      <c r="B104" s="82"/>
      <c r="C104" s="192" t="s">
        <v>139</v>
      </c>
      <c r="D104" s="192"/>
      <c r="E104" s="192"/>
      <c r="F104" s="192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72"/>
      <c r="T104" s="72"/>
      <c r="U104" s="72"/>
      <c r="V104" s="72"/>
      <c r="W104" s="72"/>
      <c r="X104" s="72"/>
      <c r="Y104" s="72"/>
    </row>
    <row r="105" spans="1:25" ht="17.100000000000001" customHeight="1">
      <c r="A105" s="81" t="s">
        <v>22</v>
      </c>
      <c r="B105" s="82"/>
      <c r="C105" s="192" t="s">
        <v>65</v>
      </c>
      <c r="D105" s="192"/>
      <c r="E105" s="192"/>
      <c r="F105" s="192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72"/>
      <c r="T105" s="72"/>
      <c r="U105" s="72"/>
      <c r="V105" s="72"/>
      <c r="W105" s="72"/>
      <c r="X105" s="72"/>
      <c r="Y105" s="72"/>
    </row>
    <row r="106" spans="1:25" ht="17.100000000000001" customHeight="1">
      <c r="A106" s="81" t="s">
        <v>23</v>
      </c>
      <c r="B106" s="82"/>
      <c r="C106" s="192" t="s">
        <v>66</v>
      </c>
      <c r="D106" s="192"/>
      <c r="E106" s="192"/>
      <c r="F106" s="192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72"/>
      <c r="T106" s="72"/>
      <c r="U106" s="72"/>
      <c r="V106" s="72"/>
      <c r="W106" s="72"/>
      <c r="X106" s="72"/>
      <c r="Y106" s="72"/>
    </row>
    <row r="107" spans="1:25" ht="17.100000000000001" customHeight="1">
      <c r="A107" s="81" t="s">
        <v>24</v>
      </c>
      <c r="B107" s="82"/>
      <c r="C107" s="192" t="s">
        <v>141</v>
      </c>
      <c r="D107" s="192"/>
      <c r="E107" s="192"/>
      <c r="F107" s="192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72"/>
      <c r="T107" s="72"/>
      <c r="U107" s="72"/>
      <c r="V107" s="72"/>
      <c r="W107" s="72"/>
      <c r="X107" s="72"/>
      <c r="Y107" s="72"/>
    </row>
    <row r="108" spans="1:25" ht="17.100000000000001" customHeight="1">
      <c r="A108" s="92" t="s">
        <v>82</v>
      </c>
      <c r="B108" s="20"/>
      <c r="C108" s="192" t="s">
        <v>142</v>
      </c>
      <c r="D108" s="192"/>
      <c r="E108" s="192"/>
      <c r="F108" s="192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72"/>
      <c r="T108" s="72"/>
      <c r="U108" s="72"/>
      <c r="V108" s="72"/>
      <c r="W108" s="72"/>
      <c r="X108" s="72"/>
      <c r="Y108" s="72"/>
    </row>
    <row r="109" spans="1:25" ht="17.100000000000001" customHeight="1">
      <c r="A109" s="77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</row>
    <row r="110" spans="1:25" ht="17.100000000000001" customHeight="1">
      <c r="A110" s="87"/>
      <c r="B110" s="88"/>
      <c r="C110" s="89"/>
      <c r="D110" s="89"/>
      <c r="E110" s="89"/>
      <c r="F110" s="89"/>
      <c r="G110" s="47"/>
      <c r="H110" s="40"/>
      <c r="I110" s="40"/>
      <c r="J110" s="9"/>
      <c r="K110" s="9"/>
      <c r="L110" s="53"/>
      <c r="M110" s="53"/>
      <c r="N110" s="34"/>
      <c r="O110" s="53"/>
      <c r="Q110" s="9"/>
      <c r="R110" s="90"/>
      <c r="S110" s="72"/>
      <c r="T110" s="72"/>
      <c r="U110" s="72"/>
      <c r="V110" s="72"/>
      <c r="W110" s="72"/>
      <c r="X110" s="72"/>
      <c r="Y110" s="72"/>
    </row>
    <row r="111" spans="1:25" ht="15.75">
      <c r="A111" s="87"/>
      <c r="B111" s="88"/>
      <c r="C111" s="89"/>
      <c r="D111" s="89"/>
      <c r="E111" s="89"/>
      <c r="F111" s="89"/>
      <c r="G111" s="47"/>
      <c r="H111" s="40"/>
      <c r="I111" s="40"/>
      <c r="J111" s="9"/>
      <c r="K111" s="9"/>
      <c r="L111" s="53"/>
      <c r="M111" s="53"/>
      <c r="N111" s="34"/>
      <c r="O111" s="53"/>
      <c r="Q111" s="9"/>
      <c r="R111" s="36"/>
      <c r="S111" s="72"/>
      <c r="T111" s="72"/>
      <c r="U111" s="72"/>
      <c r="V111" s="72"/>
      <c r="W111" s="72"/>
      <c r="X111" s="72"/>
      <c r="Y111" s="72"/>
    </row>
    <row r="112" spans="1:2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</row>
    <row r="113" spans="3:2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3:2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</row>
    <row r="115" spans="3:2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</row>
    <row r="116" spans="3:2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</row>
    <row r="117" spans="3:2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</row>
    <row r="118" spans="3:2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</row>
    <row r="119" spans="3:25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</row>
    <row r="120" spans="3:25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</row>
    <row r="121" spans="3:25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</row>
    <row r="122" spans="3:25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</row>
    <row r="123" spans="3:25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</row>
    <row r="124" spans="3:25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</row>
    <row r="125" spans="3:25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</row>
    <row r="126" spans="3:25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</row>
    <row r="127" spans="3:25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</row>
    <row r="128" spans="3:25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3:25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</row>
    <row r="130" spans="3:25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</row>
    <row r="131" spans="3:25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</row>
    <row r="132" spans="3:25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</row>
    <row r="133" spans="3:25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</row>
    <row r="134" spans="3:25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</row>
    <row r="135" spans="3:25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3:25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</row>
    <row r="137" spans="3:25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</row>
    <row r="138" spans="3:25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</row>
    <row r="139" spans="3:25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</row>
    <row r="140" spans="3:25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</row>
    <row r="141" spans="3:25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</row>
    <row r="142" spans="3:25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</row>
    <row r="143" spans="3:25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</row>
    <row r="144" spans="3:25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</row>
    <row r="145" spans="3:25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</row>
    <row r="146" spans="3:25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</row>
    <row r="147" spans="3:25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</row>
    <row r="148" spans="3:25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</row>
    <row r="149" spans="3:25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</row>
    <row r="150" spans="3:25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</row>
    <row r="151" spans="3:25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</row>
    <row r="152" spans="3:25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</row>
    <row r="153" spans="3:25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</row>
    <row r="154" spans="3:25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</row>
    <row r="155" spans="3:25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</row>
    <row r="156" spans="3:25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</row>
    <row r="157" spans="3:25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</row>
    <row r="158" spans="3:25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</row>
    <row r="159" spans="3:25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</row>
    <row r="160" spans="3:25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</row>
    <row r="161" spans="3:25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</row>
    <row r="162" spans="3:25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</row>
    <row r="163" spans="3:25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</row>
    <row r="164" spans="3:25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</row>
    <row r="165" spans="3:25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</row>
    <row r="166" spans="3:25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</row>
    <row r="167" spans="3:25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</row>
    <row r="168" spans="3:25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3:25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3:25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3:25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3:25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</row>
    <row r="174" spans="3:25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</row>
    <row r="175" spans="3:25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</row>
    <row r="176" spans="3:25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</row>
    <row r="177" spans="3:25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3:25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3:25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3:25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3:25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3:25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3:25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3:25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3:25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3:25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3:25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3:25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</row>
    <row r="189" spans="3:25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</row>
    <row r="190" spans="3:25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</row>
    <row r="191" spans="3:25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</row>
    <row r="192" spans="3:25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</row>
    <row r="193" spans="3:25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</row>
    <row r="194" spans="3:25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</row>
    <row r="195" spans="3:25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</row>
    <row r="196" spans="3:25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3:25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3:25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3:25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3:25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3:25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3:25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3:25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3:25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3:25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</row>
    <row r="206" spans="3:25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</row>
    <row r="207" spans="3:25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</row>
    <row r="208" spans="3:25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</row>
    <row r="209" spans="3:25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</row>
    <row r="210" spans="3:25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</row>
    <row r="211" spans="3:25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</row>
    <row r="212" spans="3:25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</row>
    <row r="213" spans="3:25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</row>
    <row r="214" spans="3:25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</row>
    <row r="215" spans="3:25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</row>
    <row r="216" spans="3:25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</row>
    <row r="217" spans="3:25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</row>
    <row r="218" spans="3:25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</row>
    <row r="219" spans="3:25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</row>
    <row r="220" spans="3:25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</row>
    <row r="221" spans="3:25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</row>
    <row r="222" spans="3:25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</row>
    <row r="223" spans="3:25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3:25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</row>
    <row r="225" spans="3:25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</row>
    <row r="226" spans="3:25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</row>
    <row r="227" spans="3:25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</row>
    <row r="228" spans="3:25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</row>
    <row r="229" spans="3:25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</row>
    <row r="230" spans="3:25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</row>
    <row r="231" spans="3:25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</row>
    <row r="232" spans="3:25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</row>
    <row r="233" spans="3:25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</row>
    <row r="234" spans="3:25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</row>
    <row r="235" spans="3:25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</row>
    <row r="236" spans="3:25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</row>
    <row r="237" spans="3:25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</row>
    <row r="238" spans="3:25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</row>
    <row r="239" spans="3:25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</row>
    <row r="240" spans="3:25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</row>
    <row r="241" spans="3:25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</row>
    <row r="242" spans="3:25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</row>
    <row r="243" spans="3:25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</row>
    <row r="244" spans="3:25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</row>
    <row r="246" spans="3:25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</row>
    <row r="247" spans="3:25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</row>
    <row r="248" spans="3:25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</row>
    <row r="249" spans="3:25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</row>
    <row r="250" spans="3:25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</row>
    <row r="251" spans="3:25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</row>
    <row r="252" spans="3:25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</row>
    <row r="253" spans="3:25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</row>
    <row r="254" spans="3:25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</row>
    <row r="255" spans="3:25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</row>
    <row r="256" spans="3:25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</row>
    <row r="257" spans="3:25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</row>
    <row r="258" spans="3:25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</row>
    <row r="259" spans="3:25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</row>
    <row r="260" spans="3:25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</row>
    <row r="261" spans="3:25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</row>
    <row r="262" spans="3:25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</row>
    <row r="263" spans="3:25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</row>
    <row r="264" spans="3:25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</row>
    <row r="265" spans="3:25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</row>
    <row r="266" spans="3:25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</row>
    <row r="267" spans="3:25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</row>
    <row r="268" spans="3:25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</row>
    <row r="269" spans="3:25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</row>
    <row r="270" spans="3:25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</row>
    <row r="271" spans="3:25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</row>
    <row r="272" spans="3:25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</row>
    <row r="273" spans="3:25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</row>
    <row r="274" spans="3:25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</row>
    <row r="275" spans="3:25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</row>
    <row r="276" spans="3:25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</row>
    <row r="277" spans="3:25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</row>
    <row r="278" spans="3:25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</row>
    <row r="279" spans="3:25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</row>
    <row r="280" spans="3:25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</row>
    <row r="281" spans="3:25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</row>
    <row r="282" spans="3:25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</row>
    <row r="283" spans="3:25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</row>
    <row r="284" spans="3:25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</row>
    <row r="285" spans="3:25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</row>
    <row r="286" spans="3:25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</row>
    <row r="287" spans="3:25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</row>
    <row r="288" spans="3:25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</row>
    <row r="289" spans="3:25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</row>
    <row r="290" spans="3:25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</row>
    <row r="291" spans="3:25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</row>
    <row r="292" spans="3:25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</row>
    <row r="293" spans="3:25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</row>
    <row r="294" spans="3:25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</row>
    <row r="295" spans="3:25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</row>
    <row r="296" spans="3:25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</row>
    <row r="297" spans="3:25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</row>
    <row r="298" spans="3:25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</row>
    <row r="299" spans="3:25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</row>
    <row r="300" spans="3:25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3:25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3:25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3:25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3:25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3:18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3:18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3:18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</sheetData>
  <mergeCells count="10">
    <mergeCell ref="C108:R108"/>
    <mergeCell ref="C107:R107"/>
    <mergeCell ref="C102:R102"/>
    <mergeCell ref="C104:R104"/>
    <mergeCell ref="C99:R99"/>
    <mergeCell ref="C101:R101"/>
    <mergeCell ref="C105:R105"/>
    <mergeCell ref="C106:R106"/>
    <mergeCell ref="C103:R103"/>
    <mergeCell ref="C100:R100"/>
  </mergeCells>
  <phoneticPr fontId="0" type="noConversion"/>
  <printOptions horizontalCentered="1"/>
  <pageMargins left="0.25" right="0.25" top="0.77" bottom="0.75" header="0.25" footer="0.25"/>
  <pageSetup scale="50" fitToHeight="0" orientation="landscape" horizontalDpi="300" verticalDpi="300" r:id="rId1"/>
  <headerFooter alignWithMargins="0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selection activeCell="C43" sqref="C43"/>
    </sheetView>
  </sheetViews>
  <sheetFormatPr defaultRowHeight="12.75"/>
  <cols>
    <col min="1" max="1" width="16.5546875" style="113" customWidth="1"/>
    <col min="2" max="2" width="25.5546875" style="113" customWidth="1"/>
    <col min="3" max="3" width="10" style="113" customWidth="1"/>
    <col min="4" max="4" width="8.77734375" style="113" customWidth="1"/>
    <col min="5" max="11" width="8.5546875" style="113" customWidth="1"/>
    <col min="12" max="12" width="9" style="113" customWidth="1"/>
    <col min="13" max="13" width="7.109375" style="113" hidden="1" customWidth="1"/>
    <col min="14" max="16384" width="8.88671875" style="113"/>
  </cols>
  <sheetData>
    <row r="1" spans="1:13" s="111" customFormat="1" ht="18">
      <c r="A1" s="110" t="s">
        <v>157</v>
      </c>
    </row>
    <row r="2" spans="1:13">
      <c r="A2" s="112"/>
    </row>
    <row r="3" spans="1:13">
      <c r="A3" s="114" t="s">
        <v>158</v>
      </c>
      <c r="B3" s="115">
        <v>2012</v>
      </c>
      <c r="C3" s="116"/>
      <c r="D3" s="116"/>
      <c r="E3" s="116"/>
    </row>
    <row r="4" spans="1:13">
      <c r="A4" s="112"/>
      <c r="B4" s="116"/>
      <c r="C4" s="116"/>
      <c r="D4" s="116"/>
      <c r="E4" s="116"/>
    </row>
    <row r="5" spans="1:13">
      <c r="A5" s="114" t="s">
        <v>159</v>
      </c>
      <c r="B5" s="117" t="s">
        <v>152</v>
      </c>
      <c r="C5" s="116"/>
      <c r="D5" s="116"/>
      <c r="E5" s="116"/>
    </row>
    <row r="6" spans="1:13">
      <c r="A6" s="112"/>
      <c r="B6" s="116"/>
      <c r="C6" s="194" t="s">
        <v>160</v>
      </c>
      <c r="D6" s="194"/>
      <c r="E6" s="194"/>
      <c r="M6" s="118" t="s">
        <v>161</v>
      </c>
    </row>
    <row r="7" spans="1:13">
      <c r="A7" s="119"/>
      <c r="B7" s="120" t="s">
        <v>162</v>
      </c>
      <c r="C7" s="121" t="s">
        <v>163</v>
      </c>
      <c r="D7" s="122">
        <v>2220</v>
      </c>
      <c r="E7" s="122">
        <v>2221</v>
      </c>
      <c r="F7" s="123" t="s">
        <v>164</v>
      </c>
      <c r="G7" s="123" t="s">
        <v>165</v>
      </c>
      <c r="H7" s="123" t="s">
        <v>166</v>
      </c>
      <c r="I7" s="123" t="s">
        <v>167</v>
      </c>
      <c r="J7" s="123" t="s">
        <v>168</v>
      </c>
      <c r="K7" s="123" t="s">
        <v>169</v>
      </c>
      <c r="L7" s="123" t="s">
        <v>170</v>
      </c>
      <c r="M7" s="124" t="s">
        <v>171</v>
      </c>
    </row>
    <row r="8" spans="1:13">
      <c r="A8" s="119"/>
      <c r="B8" s="120" t="s">
        <v>172</v>
      </c>
      <c r="C8" s="123" t="s">
        <v>173</v>
      </c>
      <c r="D8" s="123" t="s">
        <v>173</v>
      </c>
      <c r="E8" s="123" t="s">
        <v>173</v>
      </c>
      <c r="F8" s="123" t="s">
        <v>174</v>
      </c>
      <c r="G8" s="123" t="s">
        <v>174</v>
      </c>
      <c r="H8" s="123" t="s">
        <v>174</v>
      </c>
      <c r="I8" s="123" t="s">
        <v>174</v>
      </c>
      <c r="J8" s="123" t="s">
        <v>174</v>
      </c>
      <c r="K8" s="123" t="s">
        <v>174</v>
      </c>
      <c r="L8" s="123" t="s">
        <v>174</v>
      </c>
    </row>
    <row r="9" spans="1:13" ht="15" customHeight="1">
      <c r="A9" s="119"/>
      <c r="B9" s="120" t="s">
        <v>175</v>
      </c>
      <c r="C9" s="123" t="s">
        <v>161</v>
      </c>
      <c r="D9" s="123" t="s">
        <v>161</v>
      </c>
      <c r="E9" s="123" t="s">
        <v>161</v>
      </c>
      <c r="F9" s="123" t="s">
        <v>161</v>
      </c>
      <c r="G9" s="123" t="s">
        <v>161</v>
      </c>
      <c r="H9" s="123" t="s">
        <v>161</v>
      </c>
      <c r="I9" s="123" t="s">
        <v>161</v>
      </c>
      <c r="J9" s="123" t="s">
        <v>161</v>
      </c>
      <c r="K9" s="123" t="s">
        <v>171</v>
      </c>
      <c r="L9" s="123" t="s">
        <v>171</v>
      </c>
    </row>
    <row r="10" spans="1:13">
      <c r="A10" s="125" t="s">
        <v>176</v>
      </c>
      <c r="B10" s="126" t="str">
        <f xml:space="preserve"> "December " &amp; B3-1</f>
        <v>December 2011</v>
      </c>
      <c r="C10" s="127">
        <v>1661231</v>
      </c>
      <c r="D10" s="128">
        <v>31797</v>
      </c>
      <c r="E10" s="127">
        <v>1362909</v>
      </c>
      <c r="F10" s="129">
        <v>0</v>
      </c>
      <c r="G10" s="130">
        <v>0</v>
      </c>
      <c r="H10" s="129">
        <v>0</v>
      </c>
      <c r="I10" s="130">
        <v>0</v>
      </c>
      <c r="J10" s="129">
        <v>0</v>
      </c>
      <c r="K10" s="130">
        <v>0</v>
      </c>
      <c r="L10" s="129">
        <v>0</v>
      </c>
    </row>
    <row r="11" spans="1:13">
      <c r="A11" s="131" t="s">
        <v>177</v>
      </c>
      <c r="B11" s="132" t="str">
        <f xml:space="preserve"> "January " &amp; B3</f>
        <v>January 2012</v>
      </c>
      <c r="C11" s="133">
        <v>1894388</v>
      </c>
      <c r="D11" s="134">
        <v>41926</v>
      </c>
      <c r="E11" s="133">
        <v>1369240</v>
      </c>
      <c r="F11" s="135">
        <v>0</v>
      </c>
      <c r="G11" s="136">
        <v>0</v>
      </c>
      <c r="H11" s="135">
        <v>0</v>
      </c>
      <c r="I11" s="136">
        <v>0</v>
      </c>
      <c r="J11" s="135">
        <v>0</v>
      </c>
      <c r="K11" s="136">
        <v>0</v>
      </c>
      <c r="L11" s="135">
        <v>0</v>
      </c>
    </row>
    <row r="12" spans="1:13">
      <c r="A12" s="131"/>
      <c r="B12" s="137" t="s">
        <v>178</v>
      </c>
      <c r="C12" s="133">
        <v>2051155</v>
      </c>
      <c r="D12" s="134">
        <v>57255</v>
      </c>
      <c r="E12" s="133">
        <v>1391404</v>
      </c>
      <c r="F12" s="135">
        <v>0</v>
      </c>
      <c r="G12" s="136">
        <v>0</v>
      </c>
      <c r="H12" s="135">
        <v>0</v>
      </c>
      <c r="I12" s="136">
        <v>0</v>
      </c>
      <c r="J12" s="135">
        <v>0</v>
      </c>
      <c r="K12" s="136">
        <v>0</v>
      </c>
      <c r="L12" s="135">
        <v>0</v>
      </c>
    </row>
    <row r="13" spans="1:13">
      <c r="A13" s="131"/>
      <c r="B13" s="137" t="s">
        <v>179</v>
      </c>
      <c r="C13" s="133">
        <v>2146467</v>
      </c>
      <c r="D13" s="134">
        <v>68170</v>
      </c>
      <c r="E13" s="133">
        <v>1414977</v>
      </c>
      <c r="F13" s="135">
        <v>0</v>
      </c>
      <c r="G13" s="136">
        <v>0</v>
      </c>
      <c r="H13" s="135">
        <v>0</v>
      </c>
      <c r="I13" s="136">
        <v>0</v>
      </c>
      <c r="J13" s="135">
        <v>0</v>
      </c>
      <c r="K13" s="136">
        <v>0</v>
      </c>
      <c r="L13" s="135">
        <v>0</v>
      </c>
    </row>
    <row r="14" spans="1:13">
      <c r="A14" s="131"/>
      <c r="B14" s="137" t="s">
        <v>180</v>
      </c>
      <c r="C14" s="133">
        <v>2333629</v>
      </c>
      <c r="D14" s="134">
        <v>75360</v>
      </c>
      <c r="E14" s="133">
        <v>1431426</v>
      </c>
      <c r="F14" s="135">
        <v>0</v>
      </c>
      <c r="G14" s="136">
        <v>0</v>
      </c>
      <c r="H14" s="135">
        <v>0</v>
      </c>
      <c r="I14" s="136">
        <v>0</v>
      </c>
      <c r="J14" s="135">
        <v>0</v>
      </c>
      <c r="K14" s="136">
        <v>0</v>
      </c>
      <c r="L14" s="135">
        <v>0</v>
      </c>
    </row>
    <row r="15" spans="1:13">
      <c r="A15" s="131"/>
      <c r="B15" s="137" t="s">
        <v>181</v>
      </c>
      <c r="C15" s="133">
        <v>2572153</v>
      </c>
      <c r="D15" s="134">
        <v>98371</v>
      </c>
      <c r="E15" s="133">
        <v>1455451</v>
      </c>
      <c r="F15" s="135">
        <v>0</v>
      </c>
      <c r="G15" s="136">
        <v>0</v>
      </c>
      <c r="H15" s="135">
        <v>0</v>
      </c>
      <c r="I15" s="136">
        <v>0</v>
      </c>
      <c r="J15" s="135">
        <v>0</v>
      </c>
      <c r="K15" s="136">
        <v>0</v>
      </c>
      <c r="L15" s="135">
        <v>0</v>
      </c>
    </row>
    <row r="16" spans="1:13">
      <c r="A16" s="131"/>
      <c r="B16" s="137" t="s">
        <v>182</v>
      </c>
      <c r="C16" s="133">
        <v>2869301</v>
      </c>
      <c r="D16" s="134">
        <v>120230</v>
      </c>
      <c r="E16" s="133">
        <v>1561929</v>
      </c>
      <c r="F16" s="135">
        <v>0</v>
      </c>
      <c r="G16" s="136">
        <v>0</v>
      </c>
      <c r="H16" s="135">
        <v>0</v>
      </c>
      <c r="I16" s="136">
        <v>0</v>
      </c>
      <c r="J16" s="135">
        <v>0</v>
      </c>
      <c r="K16" s="136">
        <v>0</v>
      </c>
      <c r="L16" s="135">
        <v>0</v>
      </c>
    </row>
    <row r="17" spans="1:12">
      <c r="A17" s="131"/>
      <c r="B17" s="137" t="s">
        <v>183</v>
      </c>
      <c r="C17" s="133">
        <v>3497428</v>
      </c>
      <c r="D17" s="134">
        <v>134673</v>
      </c>
      <c r="E17" s="133">
        <v>1569966</v>
      </c>
      <c r="F17" s="135">
        <v>0</v>
      </c>
      <c r="G17" s="136">
        <v>0</v>
      </c>
      <c r="H17" s="135">
        <v>0</v>
      </c>
      <c r="I17" s="136">
        <v>0</v>
      </c>
      <c r="J17" s="135">
        <v>0</v>
      </c>
      <c r="K17" s="136">
        <v>0</v>
      </c>
      <c r="L17" s="135">
        <v>0</v>
      </c>
    </row>
    <row r="18" spans="1:12">
      <c r="A18" s="131"/>
      <c r="B18" s="137" t="s">
        <v>184</v>
      </c>
      <c r="C18" s="133">
        <v>4179970</v>
      </c>
      <c r="D18" s="134">
        <v>202198</v>
      </c>
      <c r="E18" s="133">
        <v>1965948</v>
      </c>
      <c r="F18" s="135">
        <v>0</v>
      </c>
      <c r="G18" s="136">
        <v>0</v>
      </c>
      <c r="H18" s="135">
        <v>0</v>
      </c>
      <c r="I18" s="136">
        <v>0</v>
      </c>
      <c r="J18" s="135">
        <v>0</v>
      </c>
      <c r="K18" s="136">
        <v>0</v>
      </c>
      <c r="L18" s="135">
        <v>0</v>
      </c>
    </row>
    <row r="19" spans="1:12">
      <c r="A19" s="131"/>
      <c r="B19" s="137" t="s">
        <v>185</v>
      </c>
      <c r="C19" s="133">
        <v>4958511</v>
      </c>
      <c r="D19" s="134">
        <v>338173</v>
      </c>
      <c r="E19" s="133">
        <v>1977904</v>
      </c>
      <c r="F19" s="135">
        <v>0</v>
      </c>
      <c r="G19" s="136">
        <v>0</v>
      </c>
      <c r="H19" s="135">
        <v>0</v>
      </c>
      <c r="I19" s="136">
        <v>0</v>
      </c>
      <c r="J19" s="135">
        <v>0</v>
      </c>
      <c r="K19" s="136">
        <v>0</v>
      </c>
      <c r="L19" s="135">
        <v>0</v>
      </c>
    </row>
    <row r="20" spans="1:12">
      <c r="A20" s="131"/>
      <c r="B20" s="137" t="s">
        <v>186</v>
      </c>
      <c r="C20" s="133">
        <v>5809291</v>
      </c>
      <c r="D20" s="134">
        <v>402264</v>
      </c>
      <c r="E20" s="133">
        <v>1993266</v>
      </c>
      <c r="F20" s="135">
        <v>0</v>
      </c>
      <c r="G20" s="136">
        <v>0</v>
      </c>
      <c r="H20" s="135">
        <v>0</v>
      </c>
      <c r="I20" s="136">
        <v>0</v>
      </c>
      <c r="J20" s="135">
        <v>0</v>
      </c>
      <c r="K20" s="136">
        <v>0</v>
      </c>
      <c r="L20" s="135">
        <v>0</v>
      </c>
    </row>
    <row r="21" spans="1:12">
      <c r="A21" s="131"/>
      <c r="B21" s="137" t="s">
        <v>187</v>
      </c>
      <c r="C21" s="133">
        <v>6782175</v>
      </c>
      <c r="D21" s="134">
        <v>578203</v>
      </c>
      <c r="E21" s="133">
        <v>2030152</v>
      </c>
      <c r="F21" s="135">
        <v>0</v>
      </c>
      <c r="G21" s="136">
        <v>0</v>
      </c>
      <c r="H21" s="135">
        <v>0</v>
      </c>
      <c r="I21" s="136">
        <v>0</v>
      </c>
      <c r="J21" s="135">
        <v>0</v>
      </c>
      <c r="K21" s="136">
        <v>0</v>
      </c>
      <c r="L21" s="135">
        <v>0</v>
      </c>
    </row>
    <row r="22" spans="1:12">
      <c r="A22" s="138"/>
      <c r="B22" s="139" t="str">
        <f xml:space="preserve"> "December " &amp; B3</f>
        <v>December 2012</v>
      </c>
      <c r="C22" s="133">
        <v>7421771</v>
      </c>
      <c r="D22" s="134">
        <v>841287</v>
      </c>
      <c r="E22" s="133">
        <v>2256487</v>
      </c>
      <c r="F22" s="135">
        <v>0</v>
      </c>
      <c r="G22" s="136">
        <v>0</v>
      </c>
      <c r="H22" s="135">
        <v>0</v>
      </c>
      <c r="I22" s="136">
        <v>0</v>
      </c>
      <c r="J22" s="135">
        <v>0</v>
      </c>
      <c r="K22" s="136">
        <v>0</v>
      </c>
      <c r="L22" s="135">
        <v>0</v>
      </c>
    </row>
    <row r="23" spans="1:12">
      <c r="A23" s="140"/>
      <c r="B23" s="141" t="s">
        <v>188</v>
      </c>
      <c r="C23" s="142">
        <f>AVERAGE(C10:C22)</f>
        <v>3705959.230769231</v>
      </c>
      <c r="D23" s="143">
        <f>AVERAGE(D10:D22)</f>
        <v>229992.84615384616</v>
      </c>
      <c r="E23" s="142">
        <f t="shared" ref="E23:L23" si="0">AVERAGE(E10:E22)</f>
        <v>1675466.076923077</v>
      </c>
      <c r="F23" s="144">
        <f t="shared" si="0"/>
        <v>0</v>
      </c>
      <c r="G23" s="145">
        <f t="shared" si="0"/>
        <v>0</v>
      </c>
      <c r="H23" s="144">
        <f t="shared" si="0"/>
        <v>0</v>
      </c>
      <c r="I23" s="145">
        <f t="shared" si="0"/>
        <v>0</v>
      </c>
      <c r="J23" s="144">
        <f t="shared" si="0"/>
        <v>0</v>
      </c>
      <c r="K23" s="145">
        <f t="shared" si="0"/>
        <v>0</v>
      </c>
      <c r="L23" s="144">
        <f t="shared" si="0"/>
        <v>0</v>
      </c>
    </row>
    <row r="24" spans="1:12">
      <c r="A24" s="140"/>
      <c r="B24" s="141"/>
      <c r="C24" s="146"/>
      <c r="D24" s="147"/>
      <c r="E24" s="146"/>
      <c r="F24" s="147"/>
      <c r="G24" s="146"/>
      <c r="H24" s="147"/>
      <c r="I24" s="146"/>
      <c r="J24" s="147"/>
      <c r="K24" s="146"/>
      <c r="L24" s="147"/>
    </row>
    <row r="25" spans="1:12">
      <c r="A25" s="140"/>
      <c r="B25" s="141"/>
      <c r="C25" s="146"/>
      <c r="D25" s="147"/>
      <c r="E25" s="146"/>
      <c r="F25" s="147"/>
      <c r="G25" s="146"/>
      <c r="H25" s="147"/>
      <c r="I25" s="146"/>
      <c r="J25" s="147"/>
      <c r="K25" s="146"/>
      <c r="L25" s="147"/>
    </row>
    <row r="26" spans="1:12">
      <c r="A26" s="125" t="s">
        <v>189</v>
      </c>
      <c r="B26" s="126" t="str">
        <f>B10</f>
        <v>December 2011</v>
      </c>
      <c r="C26" s="130">
        <v>0</v>
      </c>
      <c r="D26" s="129">
        <v>0</v>
      </c>
      <c r="E26" s="130">
        <v>0</v>
      </c>
      <c r="F26" s="129">
        <v>0</v>
      </c>
      <c r="G26" s="130">
        <v>0</v>
      </c>
      <c r="H26" s="129">
        <v>0</v>
      </c>
      <c r="I26" s="130">
        <v>0</v>
      </c>
      <c r="J26" s="129">
        <v>0</v>
      </c>
      <c r="K26" s="130">
        <v>0</v>
      </c>
      <c r="L26" s="129">
        <v>0</v>
      </c>
    </row>
    <row r="27" spans="1:12">
      <c r="A27" s="131" t="s">
        <v>190</v>
      </c>
      <c r="B27" s="132" t="str">
        <f>B11</f>
        <v>January 2012</v>
      </c>
      <c r="C27" s="136">
        <v>0</v>
      </c>
      <c r="D27" s="135">
        <v>0</v>
      </c>
      <c r="E27" s="136">
        <v>0</v>
      </c>
      <c r="F27" s="135">
        <v>0</v>
      </c>
      <c r="G27" s="136">
        <v>0</v>
      </c>
      <c r="H27" s="135">
        <v>0</v>
      </c>
      <c r="I27" s="136">
        <v>0</v>
      </c>
      <c r="J27" s="135">
        <v>0</v>
      </c>
      <c r="K27" s="136">
        <v>0</v>
      </c>
      <c r="L27" s="135">
        <v>0</v>
      </c>
    </row>
    <row r="28" spans="1:12">
      <c r="A28" s="131" t="s">
        <v>191</v>
      </c>
      <c r="B28" s="148" t="s">
        <v>178</v>
      </c>
      <c r="C28" s="136">
        <v>0</v>
      </c>
      <c r="D28" s="135">
        <v>0</v>
      </c>
      <c r="E28" s="136">
        <v>0</v>
      </c>
      <c r="F28" s="135">
        <v>0</v>
      </c>
      <c r="G28" s="136">
        <v>0</v>
      </c>
      <c r="H28" s="135">
        <v>0</v>
      </c>
      <c r="I28" s="136">
        <v>0</v>
      </c>
      <c r="J28" s="135">
        <v>0</v>
      </c>
      <c r="K28" s="136">
        <v>0</v>
      </c>
      <c r="L28" s="135">
        <v>0</v>
      </c>
    </row>
    <row r="29" spans="1:12">
      <c r="A29" s="131"/>
      <c r="B29" s="148" t="s">
        <v>179</v>
      </c>
      <c r="C29" s="136">
        <v>0</v>
      </c>
      <c r="D29" s="135">
        <v>0</v>
      </c>
      <c r="E29" s="136">
        <v>0</v>
      </c>
      <c r="F29" s="135">
        <v>0</v>
      </c>
      <c r="G29" s="136">
        <v>0</v>
      </c>
      <c r="H29" s="135">
        <v>0</v>
      </c>
      <c r="I29" s="136">
        <v>0</v>
      </c>
      <c r="J29" s="135">
        <v>0</v>
      </c>
      <c r="K29" s="136">
        <v>0</v>
      </c>
      <c r="L29" s="135">
        <v>0</v>
      </c>
    </row>
    <row r="30" spans="1:12">
      <c r="A30" s="131"/>
      <c r="B30" s="148" t="s">
        <v>180</v>
      </c>
      <c r="C30" s="136">
        <v>0</v>
      </c>
      <c r="D30" s="135">
        <v>0</v>
      </c>
      <c r="E30" s="136">
        <v>0</v>
      </c>
      <c r="F30" s="135">
        <v>0</v>
      </c>
      <c r="G30" s="136">
        <v>0</v>
      </c>
      <c r="H30" s="135">
        <v>0</v>
      </c>
      <c r="I30" s="136">
        <v>0</v>
      </c>
      <c r="J30" s="135">
        <v>0</v>
      </c>
      <c r="K30" s="136">
        <v>0</v>
      </c>
      <c r="L30" s="135">
        <v>0</v>
      </c>
    </row>
    <row r="31" spans="1:12">
      <c r="A31" s="131"/>
      <c r="B31" s="148" t="s">
        <v>181</v>
      </c>
      <c r="C31" s="136">
        <v>0</v>
      </c>
      <c r="D31" s="135">
        <v>0</v>
      </c>
      <c r="E31" s="136">
        <v>0</v>
      </c>
      <c r="F31" s="135">
        <v>0</v>
      </c>
      <c r="G31" s="136">
        <v>0</v>
      </c>
      <c r="H31" s="135">
        <v>0</v>
      </c>
      <c r="I31" s="136">
        <v>0</v>
      </c>
      <c r="J31" s="135">
        <v>0</v>
      </c>
      <c r="K31" s="136">
        <v>0</v>
      </c>
      <c r="L31" s="135">
        <v>0</v>
      </c>
    </row>
    <row r="32" spans="1:12">
      <c r="A32" s="131"/>
      <c r="B32" s="148" t="s">
        <v>182</v>
      </c>
      <c r="C32" s="136">
        <v>0</v>
      </c>
      <c r="D32" s="135">
        <v>0</v>
      </c>
      <c r="E32" s="136">
        <v>0</v>
      </c>
      <c r="F32" s="135">
        <v>0</v>
      </c>
      <c r="G32" s="136">
        <v>0</v>
      </c>
      <c r="H32" s="135">
        <v>0</v>
      </c>
      <c r="I32" s="136">
        <v>0</v>
      </c>
      <c r="J32" s="135">
        <v>0</v>
      </c>
      <c r="K32" s="136">
        <v>0</v>
      </c>
      <c r="L32" s="135">
        <v>0</v>
      </c>
    </row>
    <row r="33" spans="1:12">
      <c r="A33" s="131"/>
      <c r="B33" s="148" t="s">
        <v>183</v>
      </c>
      <c r="C33" s="136">
        <v>0</v>
      </c>
      <c r="D33" s="135">
        <v>0</v>
      </c>
      <c r="E33" s="136">
        <v>0</v>
      </c>
      <c r="F33" s="135">
        <v>0</v>
      </c>
      <c r="G33" s="136">
        <v>0</v>
      </c>
      <c r="H33" s="135">
        <v>0</v>
      </c>
      <c r="I33" s="136">
        <v>0</v>
      </c>
      <c r="J33" s="135">
        <v>0</v>
      </c>
      <c r="K33" s="136">
        <v>0</v>
      </c>
      <c r="L33" s="135">
        <v>0</v>
      </c>
    </row>
    <row r="34" spans="1:12">
      <c r="A34" s="131"/>
      <c r="B34" s="148" t="s">
        <v>184</v>
      </c>
      <c r="C34" s="136">
        <v>0</v>
      </c>
      <c r="D34" s="135">
        <v>0</v>
      </c>
      <c r="E34" s="136">
        <v>0</v>
      </c>
      <c r="F34" s="135">
        <v>0</v>
      </c>
      <c r="G34" s="136">
        <v>0</v>
      </c>
      <c r="H34" s="135">
        <v>0</v>
      </c>
      <c r="I34" s="136">
        <v>0</v>
      </c>
      <c r="J34" s="135">
        <v>0</v>
      </c>
      <c r="K34" s="136">
        <v>0</v>
      </c>
      <c r="L34" s="135">
        <v>0</v>
      </c>
    </row>
    <row r="35" spans="1:12">
      <c r="A35" s="131"/>
      <c r="B35" s="148" t="s">
        <v>185</v>
      </c>
      <c r="C35" s="136">
        <v>0</v>
      </c>
      <c r="D35" s="135">
        <v>0</v>
      </c>
      <c r="E35" s="136">
        <v>0</v>
      </c>
      <c r="F35" s="135">
        <v>0</v>
      </c>
      <c r="G35" s="136">
        <v>0</v>
      </c>
      <c r="H35" s="135">
        <v>0</v>
      </c>
      <c r="I35" s="136">
        <v>0</v>
      </c>
      <c r="J35" s="135">
        <v>0</v>
      </c>
      <c r="K35" s="136">
        <v>0</v>
      </c>
      <c r="L35" s="135">
        <v>0</v>
      </c>
    </row>
    <row r="36" spans="1:12">
      <c r="A36" s="131"/>
      <c r="B36" s="148" t="s">
        <v>186</v>
      </c>
      <c r="C36" s="136">
        <v>0</v>
      </c>
      <c r="D36" s="135">
        <v>0</v>
      </c>
      <c r="E36" s="136">
        <v>0</v>
      </c>
      <c r="F36" s="135">
        <v>0</v>
      </c>
      <c r="G36" s="136">
        <v>0</v>
      </c>
      <c r="H36" s="135">
        <v>0</v>
      </c>
      <c r="I36" s="136">
        <v>0</v>
      </c>
      <c r="J36" s="135">
        <v>0</v>
      </c>
      <c r="K36" s="136">
        <v>0</v>
      </c>
      <c r="L36" s="135">
        <v>0</v>
      </c>
    </row>
    <row r="37" spans="1:12">
      <c r="A37" s="131"/>
      <c r="B37" s="148" t="s">
        <v>187</v>
      </c>
      <c r="C37" s="136">
        <v>0</v>
      </c>
      <c r="D37" s="135">
        <v>0</v>
      </c>
      <c r="E37" s="136">
        <v>0</v>
      </c>
      <c r="F37" s="135">
        <v>0</v>
      </c>
      <c r="G37" s="136">
        <v>0</v>
      </c>
      <c r="H37" s="135">
        <v>0</v>
      </c>
      <c r="I37" s="136">
        <v>0</v>
      </c>
      <c r="J37" s="135">
        <v>0</v>
      </c>
      <c r="K37" s="136">
        <v>0</v>
      </c>
      <c r="L37" s="135">
        <v>0</v>
      </c>
    </row>
    <row r="38" spans="1:12">
      <c r="A38" s="138"/>
      <c r="B38" s="139" t="str">
        <f>+B22</f>
        <v>December 2012</v>
      </c>
      <c r="C38" s="136">
        <v>0</v>
      </c>
      <c r="D38" s="135">
        <v>0</v>
      </c>
      <c r="E38" s="136">
        <v>0</v>
      </c>
      <c r="F38" s="135">
        <v>0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  <c r="L38" s="135">
        <v>0</v>
      </c>
    </row>
    <row r="39" spans="1:12">
      <c r="A39" s="140"/>
      <c r="B39" s="141" t="s">
        <v>188</v>
      </c>
      <c r="C39" s="145">
        <f t="shared" ref="C39:L39" si="1">AVERAGE(C26:C38)</f>
        <v>0</v>
      </c>
      <c r="D39" s="144">
        <f t="shared" si="1"/>
        <v>0</v>
      </c>
      <c r="E39" s="145">
        <f t="shared" si="1"/>
        <v>0</v>
      </c>
      <c r="F39" s="144">
        <f t="shared" si="1"/>
        <v>0</v>
      </c>
      <c r="G39" s="145">
        <f t="shared" si="1"/>
        <v>0</v>
      </c>
      <c r="H39" s="144">
        <f t="shared" si="1"/>
        <v>0</v>
      </c>
      <c r="I39" s="145">
        <f t="shared" si="1"/>
        <v>0</v>
      </c>
      <c r="J39" s="144">
        <f t="shared" si="1"/>
        <v>0</v>
      </c>
      <c r="K39" s="145">
        <f t="shared" si="1"/>
        <v>0</v>
      </c>
      <c r="L39" s="144">
        <f t="shared" si="1"/>
        <v>0</v>
      </c>
    </row>
    <row r="40" spans="1:12" s="152" customFormat="1">
      <c r="A40" s="149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</row>
    <row r="41" spans="1:12">
      <c r="A41" s="140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</row>
    <row r="42" spans="1:12">
      <c r="A42" s="140"/>
      <c r="B42" s="155"/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1:12">
      <c r="A43" s="125" t="s">
        <v>192</v>
      </c>
      <c r="B43" s="156" t="str">
        <f>B10</f>
        <v>December 2011</v>
      </c>
      <c r="C43" s="157">
        <f t="shared" ref="C43:L55" si="2">+C10-C26</f>
        <v>1661231</v>
      </c>
      <c r="D43" s="158">
        <f t="shared" si="2"/>
        <v>31797</v>
      </c>
      <c r="E43" s="157">
        <f t="shared" si="2"/>
        <v>1362909</v>
      </c>
      <c r="F43" s="159">
        <f t="shared" si="2"/>
        <v>0</v>
      </c>
      <c r="G43" s="160">
        <f t="shared" si="2"/>
        <v>0</v>
      </c>
      <c r="H43" s="159">
        <f t="shared" si="2"/>
        <v>0</v>
      </c>
      <c r="I43" s="160">
        <f t="shared" si="2"/>
        <v>0</v>
      </c>
      <c r="J43" s="159">
        <f t="shared" si="2"/>
        <v>0</v>
      </c>
      <c r="K43" s="160">
        <f t="shared" si="2"/>
        <v>0</v>
      </c>
      <c r="L43" s="159">
        <f t="shared" si="2"/>
        <v>0</v>
      </c>
    </row>
    <row r="44" spans="1:12">
      <c r="A44" s="131" t="s">
        <v>193</v>
      </c>
      <c r="B44" s="161" t="str">
        <f>B11</f>
        <v>January 2012</v>
      </c>
      <c r="C44" s="162">
        <f t="shared" si="2"/>
        <v>1894388</v>
      </c>
      <c r="D44" s="163">
        <f t="shared" si="2"/>
        <v>41926</v>
      </c>
      <c r="E44" s="162">
        <f t="shared" si="2"/>
        <v>1369240</v>
      </c>
      <c r="F44" s="164">
        <f t="shared" si="2"/>
        <v>0</v>
      </c>
      <c r="G44" s="165">
        <f t="shared" si="2"/>
        <v>0</v>
      </c>
      <c r="H44" s="164">
        <f t="shared" si="2"/>
        <v>0</v>
      </c>
      <c r="I44" s="165">
        <f t="shared" si="2"/>
        <v>0</v>
      </c>
      <c r="J44" s="164">
        <f t="shared" si="2"/>
        <v>0</v>
      </c>
      <c r="K44" s="165">
        <f t="shared" si="2"/>
        <v>0</v>
      </c>
      <c r="L44" s="164">
        <f t="shared" si="2"/>
        <v>0</v>
      </c>
    </row>
    <row r="45" spans="1:12">
      <c r="A45" s="131"/>
      <c r="B45" s="148" t="s">
        <v>178</v>
      </c>
      <c r="C45" s="162">
        <f t="shared" si="2"/>
        <v>2051155</v>
      </c>
      <c r="D45" s="163">
        <f t="shared" si="2"/>
        <v>57255</v>
      </c>
      <c r="E45" s="162">
        <f t="shared" si="2"/>
        <v>1391404</v>
      </c>
      <c r="F45" s="164">
        <f t="shared" si="2"/>
        <v>0</v>
      </c>
      <c r="G45" s="165">
        <f t="shared" si="2"/>
        <v>0</v>
      </c>
      <c r="H45" s="164">
        <f t="shared" si="2"/>
        <v>0</v>
      </c>
      <c r="I45" s="165">
        <f t="shared" si="2"/>
        <v>0</v>
      </c>
      <c r="J45" s="164">
        <f t="shared" si="2"/>
        <v>0</v>
      </c>
      <c r="K45" s="165">
        <f t="shared" si="2"/>
        <v>0</v>
      </c>
      <c r="L45" s="164">
        <f t="shared" si="2"/>
        <v>0</v>
      </c>
    </row>
    <row r="46" spans="1:12">
      <c r="A46" s="131"/>
      <c r="B46" s="148" t="s">
        <v>179</v>
      </c>
      <c r="C46" s="162">
        <f t="shared" si="2"/>
        <v>2146467</v>
      </c>
      <c r="D46" s="163">
        <f t="shared" si="2"/>
        <v>68170</v>
      </c>
      <c r="E46" s="162">
        <f t="shared" si="2"/>
        <v>1414977</v>
      </c>
      <c r="F46" s="164">
        <f t="shared" si="2"/>
        <v>0</v>
      </c>
      <c r="G46" s="165">
        <f t="shared" si="2"/>
        <v>0</v>
      </c>
      <c r="H46" s="164">
        <f>+H13-H29</f>
        <v>0</v>
      </c>
      <c r="I46" s="165">
        <f t="shared" si="2"/>
        <v>0</v>
      </c>
      <c r="J46" s="164">
        <f t="shared" si="2"/>
        <v>0</v>
      </c>
      <c r="K46" s="165">
        <f t="shared" si="2"/>
        <v>0</v>
      </c>
      <c r="L46" s="164">
        <f t="shared" si="2"/>
        <v>0</v>
      </c>
    </row>
    <row r="47" spans="1:12">
      <c r="A47" s="131"/>
      <c r="B47" s="148" t="s">
        <v>180</v>
      </c>
      <c r="C47" s="162">
        <f t="shared" si="2"/>
        <v>2333629</v>
      </c>
      <c r="D47" s="163">
        <f t="shared" si="2"/>
        <v>75360</v>
      </c>
      <c r="E47" s="162">
        <f t="shared" si="2"/>
        <v>1431426</v>
      </c>
      <c r="F47" s="164">
        <f t="shared" si="2"/>
        <v>0</v>
      </c>
      <c r="G47" s="165">
        <f t="shared" si="2"/>
        <v>0</v>
      </c>
      <c r="H47" s="164">
        <f t="shared" si="2"/>
        <v>0</v>
      </c>
      <c r="I47" s="165">
        <f t="shared" si="2"/>
        <v>0</v>
      </c>
      <c r="J47" s="164">
        <f t="shared" si="2"/>
        <v>0</v>
      </c>
      <c r="K47" s="165">
        <f t="shared" si="2"/>
        <v>0</v>
      </c>
      <c r="L47" s="164">
        <f t="shared" si="2"/>
        <v>0</v>
      </c>
    </row>
    <row r="48" spans="1:12">
      <c r="A48" s="131"/>
      <c r="B48" s="148" t="s">
        <v>181</v>
      </c>
      <c r="C48" s="162">
        <f t="shared" si="2"/>
        <v>2572153</v>
      </c>
      <c r="D48" s="163">
        <f t="shared" si="2"/>
        <v>98371</v>
      </c>
      <c r="E48" s="162">
        <f t="shared" si="2"/>
        <v>1455451</v>
      </c>
      <c r="F48" s="164">
        <f t="shared" si="2"/>
        <v>0</v>
      </c>
      <c r="G48" s="165">
        <f t="shared" si="2"/>
        <v>0</v>
      </c>
      <c r="H48" s="164">
        <f t="shared" si="2"/>
        <v>0</v>
      </c>
      <c r="I48" s="165">
        <f t="shared" si="2"/>
        <v>0</v>
      </c>
      <c r="J48" s="164">
        <f t="shared" si="2"/>
        <v>0</v>
      </c>
      <c r="K48" s="165">
        <f t="shared" si="2"/>
        <v>0</v>
      </c>
      <c r="L48" s="164">
        <f t="shared" si="2"/>
        <v>0</v>
      </c>
    </row>
    <row r="49" spans="1:12">
      <c r="A49" s="131"/>
      <c r="B49" s="148" t="s">
        <v>182</v>
      </c>
      <c r="C49" s="162">
        <f t="shared" si="2"/>
        <v>2869301</v>
      </c>
      <c r="D49" s="163">
        <f t="shared" si="2"/>
        <v>120230</v>
      </c>
      <c r="E49" s="162">
        <f t="shared" si="2"/>
        <v>1561929</v>
      </c>
      <c r="F49" s="164">
        <f t="shared" si="2"/>
        <v>0</v>
      </c>
      <c r="G49" s="165">
        <f t="shared" si="2"/>
        <v>0</v>
      </c>
      <c r="H49" s="164">
        <f t="shared" si="2"/>
        <v>0</v>
      </c>
      <c r="I49" s="165">
        <f t="shared" si="2"/>
        <v>0</v>
      </c>
      <c r="J49" s="164">
        <f t="shared" si="2"/>
        <v>0</v>
      </c>
      <c r="K49" s="165">
        <f t="shared" si="2"/>
        <v>0</v>
      </c>
      <c r="L49" s="164">
        <f t="shared" si="2"/>
        <v>0</v>
      </c>
    </row>
    <row r="50" spans="1:12">
      <c r="A50" s="131"/>
      <c r="B50" s="148" t="s">
        <v>183</v>
      </c>
      <c r="C50" s="162">
        <f t="shared" si="2"/>
        <v>3497428</v>
      </c>
      <c r="D50" s="163">
        <f t="shared" si="2"/>
        <v>134673</v>
      </c>
      <c r="E50" s="162">
        <f t="shared" si="2"/>
        <v>1569966</v>
      </c>
      <c r="F50" s="164">
        <f t="shared" si="2"/>
        <v>0</v>
      </c>
      <c r="G50" s="165">
        <f t="shared" si="2"/>
        <v>0</v>
      </c>
      <c r="H50" s="164">
        <f t="shared" si="2"/>
        <v>0</v>
      </c>
      <c r="I50" s="165">
        <f t="shared" si="2"/>
        <v>0</v>
      </c>
      <c r="J50" s="164">
        <f t="shared" si="2"/>
        <v>0</v>
      </c>
      <c r="K50" s="165">
        <f t="shared" si="2"/>
        <v>0</v>
      </c>
      <c r="L50" s="164">
        <f t="shared" si="2"/>
        <v>0</v>
      </c>
    </row>
    <row r="51" spans="1:12">
      <c r="A51" s="131"/>
      <c r="B51" s="148" t="s">
        <v>184</v>
      </c>
      <c r="C51" s="162">
        <f t="shared" si="2"/>
        <v>4179970</v>
      </c>
      <c r="D51" s="163">
        <f t="shared" si="2"/>
        <v>202198</v>
      </c>
      <c r="E51" s="162">
        <f t="shared" si="2"/>
        <v>1965948</v>
      </c>
      <c r="F51" s="164">
        <f t="shared" si="2"/>
        <v>0</v>
      </c>
      <c r="G51" s="165">
        <f t="shared" si="2"/>
        <v>0</v>
      </c>
      <c r="H51" s="164">
        <f t="shared" si="2"/>
        <v>0</v>
      </c>
      <c r="I51" s="165">
        <f t="shared" si="2"/>
        <v>0</v>
      </c>
      <c r="J51" s="164">
        <f t="shared" si="2"/>
        <v>0</v>
      </c>
      <c r="K51" s="165">
        <f t="shared" si="2"/>
        <v>0</v>
      </c>
      <c r="L51" s="164">
        <f t="shared" si="2"/>
        <v>0</v>
      </c>
    </row>
    <row r="52" spans="1:12">
      <c r="A52" s="131"/>
      <c r="B52" s="148" t="s">
        <v>185</v>
      </c>
      <c r="C52" s="162">
        <f t="shared" si="2"/>
        <v>4958511</v>
      </c>
      <c r="D52" s="163">
        <f t="shared" si="2"/>
        <v>338173</v>
      </c>
      <c r="E52" s="162">
        <f t="shared" si="2"/>
        <v>1977904</v>
      </c>
      <c r="F52" s="164">
        <f t="shared" si="2"/>
        <v>0</v>
      </c>
      <c r="G52" s="165">
        <f t="shared" si="2"/>
        <v>0</v>
      </c>
      <c r="H52" s="164">
        <f t="shared" si="2"/>
        <v>0</v>
      </c>
      <c r="I52" s="165">
        <f t="shared" si="2"/>
        <v>0</v>
      </c>
      <c r="J52" s="164">
        <f t="shared" si="2"/>
        <v>0</v>
      </c>
      <c r="K52" s="165">
        <f t="shared" si="2"/>
        <v>0</v>
      </c>
      <c r="L52" s="164">
        <f t="shared" si="2"/>
        <v>0</v>
      </c>
    </row>
    <row r="53" spans="1:12">
      <c r="A53" s="131"/>
      <c r="B53" s="148" t="s">
        <v>186</v>
      </c>
      <c r="C53" s="162">
        <f t="shared" si="2"/>
        <v>5809291</v>
      </c>
      <c r="D53" s="163">
        <f t="shared" si="2"/>
        <v>402264</v>
      </c>
      <c r="E53" s="162">
        <f>+E20-E36</f>
        <v>1993266</v>
      </c>
      <c r="F53" s="164">
        <f t="shared" si="2"/>
        <v>0</v>
      </c>
      <c r="G53" s="165">
        <f t="shared" si="2"/>
        <v>0</v>
      </c>
      <c r="H53" s="164">
        <f t="shared" si="2"/>
        <v>0</v>
      </c>
      <c r="I53" s="165">
        <f t="shared" si="2"/>
        <v>0</v>
      </c>
      <c r="J53" s="164">
        <f t="shared" si="2"/>
        <v>0</v>
      </c>
      <c r="K53" s="165">
        <f t="shared" si="2"/>
        <v>0</v>
      </c>
      <c r="L53" s="164">
        <f t="shared" si="2"/>
        <v>0</v>
      </c>
    </row>
    <row r="54" spans="1:12">
      <c r="A54" s="131"/>
      <c r="B54" s="148" t="s">
        <v>187</v>
      </c>
      <c r="C54" s="162">
        <f t="shared" si="2"/>
        <v>6782175</v>
      </c>
      <c r="D54" s="163">
        <f t="shared" si="2"/>
        <v>578203</v>
      </c>
      <c r="E54" s="162">
        <f t="shared" si="2"/>
        <v>2030152</v>
      </c>
      <c r="F54" s="164">
        <f t="shared" si="2"/>
        <v>0</v>
      </c>
      <c r="G54" s="165">
        <f t="shared" si="2"/>
        <v>0</v>
      </c>
      <c r="H54" s="164">
        <f t="shared" si="2"/>
        <v>0</v>
      </c>
      <c r="I54" s="165">
        <f t="shared" si="2"/>
        <v>0</v>
      </c>
      <c r="J54" s="164">
        <f t="shared" si="2"/>
        <v>0</v>
      </c>
      <c r="K54" s="165">
        <f t="shared" si="2"/>
        <v>0</v>
      </c>
      <c r="L54" s="164">
        <f t="shared" si="2"/>
        <v>0</v>
      </c>
    </row>
    <row r="55" spans="1:12">
      <c r="A55" s="138"/>
      <c r="B55" s="166" t="str">
        <f>+B38</f>
        <v>December 2012</v>
      </c>
      <c r="C55" s="162">
        <f t="shared" si="2"/>
        <v>7421771</v>
      </c>
      <c r="D55" s="163">
        <f t="shared" si="2"/>
        <v>841287</v>
      </c>
      <c r="E55" s="162">
        <f t="shared" si="2"/>
        <v>2256487</v>
      </c>
      <c r="F55" s="164">
        <f t="shared" si="2"/>
        <v>0</v>
      </c>
      <c r="G55" s="165">
        <f t="shared" si="2"/>
        <v>0</v>
      </c>
      <c r="H55" s="164">
        <f t="shared" si="2"/>
        <v>0</v>
      </c>
      <c r="I55" s="165">
        <f t="shared" si="2"/>
        <v>0</v>
      </c>
      <c r="J55" s="164">
        <f t="shared" si="2"/>
        <v>0</v>
      </c>
      <c r="K55" s="165">
        <f t="shared" si="2"/>
        <v>0</v>
      </c>
      <c r="L55" s="164">
        <f t="shared" si="2"/>
        <v>0</v>
      </c>
    </row>
    <row r="56" spans="1:12">
      <c r="A56" s="140"/>
      <c r="B56" s="141" t="s">
        <v>188</v>
      </c>
      <c r="C56" s="142">
        <f>AVERAGE(C43:C55)</f>
        <v>3705959.230769231</v>
      </c>
      <c r="D56" s="143">
        <f>AVERAGE(D43:D55)</f>
        <v>229992.84615384616</v>
      </c>
      <c r="E56" s="142">
        <f t="shared" ref="E56:L56" si="3">AVERAGE(E43:E55)</f>
        <v>1675466.076923077</v>
      </c>
      <c r="F56" s="144">
        <f t="shared" si="3"/>
        <v>0</v>
      </c>
      <c r="G56" s="145">
        <f t="shared" si="3"/>
        <v>0</v>
      </c>
      <c r="H56" s="144">
        <f t="shared" si="3"/>
        <v>0</v>
      </c>
      <c r="I56" s="145">
        <f t="shared" si="3"/>
        <v>0</v>
      </c>
      <c r="J56" s="144">
        <f t="shared" si="3"/>
        <v>0</v>
      </c>
      <c r="K56" s="145">
        <f t="shared" si="3"/>
        <v>0</v>
      </c>
      <c r="L56" s="144">
        <f t="shared" si="3"/>
        <v>0</v>
      </c>
    </row>
    <row r="57" spans="1:12">
      <c r="A57" s="140"/>
      <c r="B57" s="153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  <row r="58" spans="1:12">
      <c r="A58" s="140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</row>
    <row r="59" spans="1:12">
      <c r="A59" s="170" t="s">
        <v>194</v>
      </c>
      <c r="B59" s="171" t="s">
        <v>35</v>
      </c>
      <c r="C59" s="172">
        <v>0</v>
      </c>
      <c r="D59" s="173">
        <v>0</v>
      </c>
      <c r="E59" s="174">
        <v>0</v>
      </c>
      <c r="F59" s="173">
        <v>0</v>
      </c>
      <c r="G59" s="174">
        <v>0</v>
      </c>
      <c r="H59" s="173">
        <v>0</v>
      </c>
      <c r="I59" s="174">
        <v>0</v>
      </c>
      <c r="J59" s="173">
        <v>0</v>
      </c>
      <c r="K59" s="174">
        <v>0</v>
      </c>
      <c r="L59" s="175">
        <v>0</v>
      </c>
    </row>
    <row r="60" spans="1:12">
      <c r="A60" s="138" t="s">
        <v>195</v>
      </c>
      <c r="B60" s="176" t="s">
        <v>196</v>
      </c>
      <c r="C60" s="136">
        <v>0</v>
      </c>
      <c r="D60" s="135">
        <v>0</v>
      </c>
      <c r="E60" s="177">
        <v>0</v>
      </c>
      <c r="F60" s="178">
        <v>0</v>
      </c>
      <c r="G60" s="177">
        <v>0</v>
      </c>
      <c r="H60" s="178">
        <v>0</v>
      </c>
      <c r="I60" s="177">
        <v>0</v>
      </c>
      <c r="J60" s="178">
        <v>0</v>
      </c>
      <c r="K60" s="177">
        <v>0</v>
      </c>
      <c r="L60" s="179">
        <v>0</v>
      </c>
    </row>
    <row r="61" spans="1:12">
      <c r="A61" s="112"/>
      <c r="B61" s="141" t="s">
        <v>197</v>
      </c>
      <c r="C61" s="145">
        <f>+C59+C60</f>
        <v>0</v>
      </c>
      <c r="D61" s="144">
        <f>+D59+D60</f>
        <v>0</v>
      </c>
      <c r="E61" s="145">
        <f t="shared" ref="E61:L61" si="4">+E59+E60</f>
        <v>0</v>
      </c>
      <c r="F61" s="144">
        <f t="shared" si="4"/>
        <v>0</v>
      </c>
      <c r="G61" s="145">
        <f t="shared" si="4"/>
        <v>0</v>
      </c>
      <c r="H61" s="144">
        <f t="shared" si="4"/>
        <v>0</v>
      </c>
      <c r="I61" s="145">
        <f t="shared" si="4"/>
        <v>0</v>
      </c>
      <c r="J61" s="144">
        <f t="shared" si="4"/>
        <v>0</v>
      </c>
      <c r="K61" s="145">
        <f t="shared" si="4"/>
        <v>0</v>
      </c>
      <c r="L61" s="144">
        <f t="shared" si="4"/>
        <v>0</v>
      </c>
    </row>
    <row r="62" spans="1:12">
      <c r="E62" s="180"/>
      <c r="G62" s="152"/>
    </row>
  </sheetData>
  <mergeCells count="1">
    <mergeCell ref="C6:E6"/>
  </mergeCells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B7" sqref="B7"/>
    </sheetView>
  </sheetViews>
  <sheetFormatPr defaultRowHeight="12.75"/>
  <cols>
    <col min="1" max="1" width="8.88671875" style="182"/>
    <col min="2" max="2" width="9.21875" style="182" customWidth="1"/>
    <col min="3" max="3" width="8.77734375" style="182" bestFit="1" customWidth="1"/>
    <col min="4" max="4" width="87.44140625" style="182" customWidth="1"/>
    <col min="5" max="16384" width="8.88671875" style="182"/>
  </cols>
  <sheetData>
    <row r="1" spans="1:4">
      <c r="A1" s="181" t="s">
        <v>198</v>
      </c>
      <c r="B1" s="181"/>
    </row>
    <row r="3" spans="1:4" ht="25.5">
      <c r="A3" s="183" t="s">
        <v>162</v>
      </c>
      <c r="B3" s="183" t="s">
        <v>199</v>
      </c>
      <c r="C3" s="183" t="s">
        <v>200</v>
      </c>
      <c r="D3" s="184" t="s">
        <v>201</v>
      </c>
    </row>
    <row r="4" spans="1:4" ht="153">
      <c r="A4" s="185">
        <v>1203</v>
      </c>
      <c r="B4" s="186" t="s">
        <v>205</v>
      </c>
      <c r="C4" s="187">
        <v>40742</v>
      </c>
      <c r="D4" s="189" t="s">
        <v>206</v>
      </c>
    </row>
    <row r="5" spans="1:4">
      <c r="A5" s="185">
        <v>2220</v>
      </c>
      <c r="B5" s="195" t="s">
        <v>202</v>
      </c>
      <c r="C5" s="188">
        <v>40850</v>
      </c>
      <c r="D5" s="189" t="s">
        <v>203</v>
      </c>
    </row>
    <row r="6" spans="1:4" ht="51">
      <c r="A6" s="185">
        <v>2221</v>
      </c>
      <c r="B6" s="195" t="s">
        <v>204</v>
      </c>
      <c r="C6" s="188">
        <v>40918</v>
      </c>
      <c r="D6" s="189" t="s">
        <v>207</v>
      </c>
    </row>
    <row r="7" spans="1:4">
      <c r="A7" s="190"/>
      <c r="B7" s="191"/>
      <c r="C7" s="190"/>
      <c r="D7" s="190"/>
    </row>
    <row r="8" spans="1:4">
      <c r="A8" s="190"/>
      <c r="B8" s="190"/>
      <c r="C8" s="190"/>
      <c r="D8" s="190"/>
    </row>
    <row r="9" spans="1:4">
      <c r="A9" s="190"/>
      <c r="B9" s="190"/>
      <c r="C9" s="190"/>
      <c r="D9" s="190"/>
    </row>
    <row r="10" spans="1:4">
      <c r="A10" s="190"/>
      <c r="B10" s="190"/>
      <c r="C10" s="190"/>
      <c r="D10" s="190"/>
    </row>
    <row r="11" spans="1:4">
      <c r="A11" s="190"/>
      <c r="B11" s="190"/>
      <c r="C11" s="190"/>
      <c r="D11" s="190"/>
    </row>
    <row r="12" spans="1:4">
      <c r="A12" s="190"/>
      <c r="B12" s="190"/>
      <c r="C12" s="190"/>
      <c r="D12" s="190"/>
    </row>
    <row r="13" spans="1:4">
      <c r="A13" s="190"/>
      <c r="B13" s="190"/>
      <c r="C13" s="190"/>
      <c r="D13" s="190"/>
    </row>
    <row r="14" spans="1:4">
      <c r="A14" s="190"/>
      <c r="B14" s="190"/>
      <c r="C14" s="190"/>
      <c r="D14" s="190"/>
    </row>
    <row r="15" spans="1:4">
      <c r="A15" s="190"/>
      <c r="B15" s="190"/>
      <c r="C15" s="190"/>
      <c r="D15" s="190"/>
    </row>
    <row r="16" spans="1:4">
      <c r="A16" s="190"/>
      <c r="B16" s="190"/>
      <c r="C16" s="190"/>
      <c r="D16" s="190"/>
    </row>
    <row r="17" spans="1:4">
      <c r="A17" s="190"/>
      <c r="B17" s="190"/>
      <c r="C17" s="190"/>
      <c r="D17" s="190"/>
    </row>
    <row r="18" spans="1:4">
      <c r="A18" s="190"/>
      <c r="B18" s="190"/>
      <c r="C18" s="190"/>
      <c r="D18" s="190"/>
    </row>
    <row r="19" spans="1:4">
      <c r="A19" s="190"/>
      <c r="B19" s="190"/>
      <c r="C19" s="190"/>
      <c r="D19" s="190"/>
    </row>
    <row r="20" spans="1:4">
      <c r="A20" s="190"/>
      <c r="B20" s="190"/>
      <c r="C20" s="190"/>
      <c r="D20" s="190"/>
    </row>
    <row r="21" spans="1:4">
      <c r="A21" s="190"/>
      <c r="B21" s="190"/>
      <c r="C21" s="190"/>
      <c r="D21" s="190"/>
    </row>
    <row r="22" spans="1:4">
      <c r="A22" s="190"/>
      <c r="B22" s="190"/>
      <c r="C22" s="190"/>
      <c r="D22" s="190"/>
    </row>
    <row r="23" spans="1:4">
      <c r="A23" s="190"/>
      <c r="B23" s="190"/>
      <c r="C23" s="190"/>
      <c r="D23" s="190"/>
    </row>
    <row r="24" spans="1:4">
      <c r="A24" s="190"/>
      <c r="B24" s="190"/>
      <c r="C24" s="190"/>
      <c r="D24" s="190"/>
    </row>
    <row r="25" spans="1:4">
      <c r="A25" s="190"/>
      <c r="B25" s="190"/>
      <c r="C25" s="190"/>
      <c r="D25" s="190"/>
    </row>
    <row r="26" spans="1:4">
      <c r="A26" s="190"/>
      <c r="B26" s="190"/>
      <c r="C26" s="190"/>
      <c r="D26" s="190"/>
    </row>
    <row r="27" spans="1:4">
      <c r="A27" s="190"/>
      <c r="B27" s="190"/>
      <c r="C27" s="190"/>
      <c r="D27" s="190"/>
    </row>
    <row r="28" spans="1:4">
      <c r="A28" s="190"/>
      <c r="B28" s="190"/>
      <c r="C28" s="190"/>
      <c r="D28" s="190"/>
    </row>
    <row r="29" spans="1:4">
      <c r="A29" s="190"/>
      <c r="B29" s="190"/>
      <c r="C29" s="190"/>
      <c r="D29" s="190"/>
    </row>
    <row r="30" spans="1:4">
      <c r="A30" s="190"/>
      <c r="B30" s="190"/>
      <c r="C30" s="190"/>
      <c r="D30" s="190"/>
    </row>
    <row r="31" spans="1:4">
      <c r="A31" s="190"/>
      <c r="B31" s="190"/>
      <c r="C31" s="190"/>
      <c r="D31" s="190"/>
    </row>
    <row r="32" spans="1:4">
      <c r="A32" s="190"/>
      <c r="B32" s="190"/>
      <c r="C32" s="190"/>
      <c r="D32" s="190"/>
    </row>
    <row r="33" spans="1:4">
      <c r="A33" s="190"/>
      <c r="B33" s="190"/>
      <c r="C33" s="190"/>
      <c r="D33" s="190"/>
    </row>
    <row r="34" spans="1:4">
      <c r="A34" s="190"/>
      <c r="B34" s="190"/>
      <c r="C34" s="190"/>
      <c r="D34" s="190"/>
    </row>
    <row r="35" spans="1:4">
      <c r="A35" s="190"/>
      <c r="B35" s="190"/>
      <c r="C35" s="190"/>
      <c r="D35" s="190"/>
    </row>
    <row r="36" spans="1:4">
      <c r="A36" s="190"/>
      <c r="B36" s="190"/>
      <c r="C36" s="190"/>
      <c r="D36" s="190"/>
    </row>
    <row r="37" spans="1:4">
      <c r="A37" s="190"/>
      <c r="B37" s="190"/>
      <c r="C37" s="190"/>
      <c r="D37" s="190"/>
    </row>
    <row r="38" spans="1:4">
      <c r="A38" s="190"/>
      <c r="B38" s="190"/>
      <c r="C38" s="190"/>
      <c r="D38" s="190"/>
    </row>
    <row r="39" spans="1:4">
      <c r="A39" s="190"/>
      <c r="B39" s="190"/>
      <c r="C39" s="190"/>
      <c r="D39" s="190"/>
    </row>
  </sheetData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 MM ER12-312</vt:lpstr>
      <vt:lpstr>Forward Rate TO Support Data</vt:lpstr>
      <vt:lpstr>Project Descriptions</vt:lpstr>
      <vt:lpstr>'Attach MM ER12-312'!Print_Area</vt:lpstr>
      <vt:lpstr>'Forward Rate TO Support Data'!Print_Area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Tyler Akerman</cp:lastModifiedBy>
  <cp:lastPrinted>2012-02-06T21:51:16Z</cp:lastPrinted>
  <dcterms:created xsi:type="dcterms:W3CDTF">2009-07-01T14:12:33Z</dcterms:created>
  <dcterms:modified xsi:type="dcterms:W3CDTF">2013-05-31T18:42:44Z</dcterms:modified>
</cp:coreProperties>
</file>