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545" activeTab="0"/>
  </bookViews>
  <sheets>
    <sheet name="Attach GG Proj #1- Year 1" sheetId="1" r:id="rId1"/>
  </sheets>
  <externalReferences>
    <externalReference r:id="rId4"/>
  </externalReferences>
  <definedNames>
    <definedName name="CH_COS">#REF!</definedName>
    <definedName name="NSP_COS">#REF!</definedName>
    <definedName name="_xlnm.Print_Area" localSheetId="0">'Attach GG Proj #1- Year 1'!$A$1:$N$109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fullCalcOnLoad="1"/>
</workbook>
</file>

<file path=xl/sharedStrings.xml><?xml version="1.0" encoding="utf-8"?>
<sst xmlns="http://schemas.openxmlformats.org/spreadsheetml/2006/main" count="121" uniqueCount="111">
  <si>
    <t>Midwest ISO</t>
  </si>
  <si>
    <t>FERC Electric Tariff, Fourth Revised Volume No. 1</t>
  </si>
  <si>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</si>
  <si>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</si>
  <si>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</si>
  <si>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</si>
  <si>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</si>
  <si>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</si>
  <si>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</si>
  <si>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</si>
  <si>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</si>
  <si>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</si>
  <si>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</si>
  <si>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</si>
  <si>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</si>
  <si>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</si>
  <si>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</si>
  <si>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</si>
  <si>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</si>
  <si>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</si>
  <si>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</si>
  <si>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</si>
  <si>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</si>
  <si>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</si>
  <si>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</si>
  <si>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</si>
  <si>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</si>
  <si>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</si>
  <si>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</si>
  <si>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</si>
  <si>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</si>
  <si>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</si>
  <si>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</si>
  <si>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</si>
  <si>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</si>
  <si>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</si>
  <si>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</si>
  <si>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</si>
  <si>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</si>
  <si>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</si>
  <si>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</si>
  <si>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</si>
  <si>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</si>
  <si>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</si>
  <si>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</si>
  <si>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</si>
  <si>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</si>
  <si>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</si>
  <si>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</si>
  <si>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</si>
  <si>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</si>
  <si>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Sum of line 4 and 6</t>
  </si>
  <si>
    <t>Sum of line 9 and 11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</si>
  <si>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</si>
  <si>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</si>
  <si>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</si>
  <si>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</si>
  <si>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</si>
  <si>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</si>
  <si>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</si>
  <si>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</si>
  <si>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</si>
  <si>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</si>
  <si>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</si>
  <si>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</si>
  <si>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</si>
  <si>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</si>
  <si>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</si>
  <si>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</si>
  <si>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8 divided by line 2 col 3)</t>
  </si>
  <si>
    <t>(line 10 divided by line 2 col 3)</t>
  </si>
  <si>
    <t>Attach O, p 3, line 27 col 5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</si>
  <si>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</si>
  <si>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</si>
  <si>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</si>
  <si>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</si>
  <si>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</si>
  <si>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</si>
  <si>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</si>
  <si>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</si>
  <si>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</si>
  <si>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</si>
  <si>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</si>
  <si>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</si>
  <si>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</si>
  <si>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</si>
  <si>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</si>
  <si>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</si>
  <si>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</si>
  <si>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</si>
  <si>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</si>
  <si>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</si>
  <si>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</si>
  <si>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The Network Upgrade Charge is the value to be used in Schedule 26.</t>
  </si>
  <si>
    <t>Formula Rate calculation</t>
  </si>
  <si>
    <t>To be completed in conjunction with Attachment O.</t>
  </si>
  <si>
    <t>Otter Tail Power Company</t>
  </si>
  <si>
    <t>Fargo CapX 2020 Project</t>
  </si>
  <si>
    <t>Bemidji CapX 2020 Project</t>
  </si>
  <si>
    <t>Issued by: Stephen G. Kozey, Issuing Officer</t>
  </si>
  <si>
    <t>Effective:  January 1, 2010</t>
  </si>
  <si>
    <t>Rugby Project - G380</t>
  </si>
  <si>
    <t>1d</t>
  </si>
  <si>
    <t>Spiritwood Project</t>
  </si>
  <si>
    <t>Original Sheet No. 3633.13</t>
  </si>
  <si>
    <t>Original Sheet No. 3633.14</t>
  </si>
  <si>
    <t>Issued on:  January 29, 2010</t>
  </si>
  <si>
    <t>Attach O, p 2, line 14 and 23b col 5 (Note B)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</si>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</sst>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33"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  <family val="0"/>
    </font>
    <font>
      <b/>
      <sz val="12"/>
      <name val="Arial"/>
      <family val="2"/>
    </font>
    <font>
      <b/>
      <sz val="12"/>
      <name val="Arial MT"/>
      <family val="0"/>
    </font>
    <font>
      <sz val="12"/>
      <color indexed="10"/>
      <name val="Arial"/>
      <family val="2"/>
    </font>
    <font>
      <sz val="10"/>
      <name val="Arial MT"/>
      <family val="0"/>
    </font>
    <font>
      <b/>
      <u val="single"/>
      <sz val="12"/>
      <name val="Arial MT"/>
      <family val="0"/>
    </font>
    <font>
      <sz val="12"/>
      <color indexed="10"/>
      <name val="Arial MT"/>
      <family val="0"/>
    </font>
    <font>
      <sz val="12"/>
      <color indexed="8"/>
      <name val="Arial"/>
      <family val="2"/>
    </font>
    <font>
      <sz val="10"/>
      <color indexed="8"/>
      <name val="Arial MT"/>
      <family val="0"/>
    </font>
    <font>
      <sz val="12"/>
      <color theme="1"/>
      <name val="Arial"/>
      <family val="2"/>
    </font>
    <font>
      <sz val="10"/>
      <color theme="1"/>
      <name val="Arial M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111">
    <xf numFmtId="167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7">
    <xf numFmtId="167" fontId="0" fillId="0" borderId="0" xfId="0" applyAlignment="1">
      <alignment/>
    </xf>
    <xf numFmtId="3" fontId="21" fillId="0" borderId="0" xfId="0" applyNumberFormat="1" applyFont="1" applyFill="1" applyBorder="1" applyAlignment="1">
      <alignment/>
    </xf>
    <xf numFmtId="167" fontId="0" fillId="0" borderId="0" xfId="0" applyFill="1" applyBorder="1" applyAlignment="1">
      <alignment/>
    </xf>
    <xf numFmtId="167" fontId="0" fillId="0" borderId="0" xfId="0" applyFill="1" applyBorder="1" applyAlignment="1">
      <alignment horizontal="right"/>
    </xf>
    <xf numFmtId="3" fontId="21" fillId="22" borderId="0" xfId="0" applyNumberFormat="1" applyFont="1" applyFill="1" applyBorder="1" applyAlignment="1">
      <alignment/>
    </xf>
    <xf numFmtId="168" fontId="0" fillId="22" borderId="0" xfId="93" applyNumberFormat="1" applyFont="1" applyFill="1" applyBorder="1" applyAlignment="1">
      <alignment/>
    </xf>
    <xf numFmtId="166" fontId="0" fillId="22" borderId="0" xfId="0" applyNumberFormat="1" applyFill="1" applyBorder="1" applyAlignment="1">
      <alignment/>
    </xf>
    <xf numFmtId="168" fontId="21" fillId="22" borderId="0" xfId="93" applyNumberFormat="1" applyFont="1" applyFill="1" applyBorder="1" applyAlignment="1">
      <alignment/>
    </xf>
    <xf numFmtId="167" fontId="0" fillId="0" borderId="10" xfId="0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167" fontId="0" fillId="0" borderId="0" xfId="0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7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/>
    </xf>
    <xf numFmtId="10" fontId="0" fillId="0" borderId="0" xfId="107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67" fontId="21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0" fontId="23" fillId="0" borderId="0" xfId="10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8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0" fontId="21" fillId="0" borderId="0" xfId="107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7" fontId="2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1" fillId="0" borderId="0" xfId="0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center"/>
    </xf>
    <xf numFmtId="167" fontId="24" fillId="0" borderId="11" xfId="0" applyFont="1" applyFill="1" applyBorder="1" applyAlignment="1">
      <alignment horizontal="center" wrapText="1"/>
    </xf>
    <xf numFmtId="167" fontId="24" fillId="0" borderId="12" xfId="0" applyFont="1" applyFill="1" applyBorder="1" applyAlignment="1">
      <alignment/>
    </xf>
    <xf numFmtId="167" fontId="24" fillId="0" borderId="12" xfId="0" applyFont="1" applyFill="1" applyBorder="1" applyAlignment="1">
      <alignment horizontal="center" wrapText="1"/>
    </xf>
    <xf numFmtId="0" fontId="23" fillId="0" borderId="12" xfId="0" applyNumberFormat="1" applyFont="1" applyFill="1" applyBorder="1" applyAlignment="1">
      <alignment horizontal="center" wrapText="1"/>
    </xf>
    <xf numFmtId="167" fontId="24" fillId="0" borderId="13" xfId="0" applyFont="1" applyFill="1" applyBorder="1" applyAlignment="1">
      <alignment horizontal="center" wrapText="1"/>
    </xf>
    <xf numFmtId="3" fontId="23" fillId="0" borderId="13" xfId="0" applyNumberFormat="1" applyFont="1" applyFill="1" applyBorder="1" applyAlignment="1">
      <alignment horizontal="center" wrapText="1"/>
    </xf>
    <xf numFmtId="3" fontId="23" fillId="0" borderId="12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167" fontId="0" fillId="0" borderId="14" xfId="0" applyFill="1" applyBorder="1" applyAlignment="1">
      <alignment/>
    </xf>
    <xf numFmtId="167" fontId="0" fillId="0" borderId="15" xfId="0" applyFill="1" applyBorder="1" applyAlignment="1">
      <alignment/>
    </xf>
    <xf numFmtId="167" fontId="26" fillId="0" borderId="0" xfId="0" applyFont="1" applyFill="1" applyBorder="1" applyAlignment="1">
      <alignment/>
    </xf>
    <xf numFmtId="167" fontId="26" fillId="0" borderId="15" xfId="0" applyFont="1" applyFill="1" applyBorder="1" applyAlignment="1">
      <alignment/>
    </xf>
    <xf numFmtId="167" fontId="0" fillId="0" borderId="16" xfId="0" applyFill="1" applyBorder="1" applyAlignment="1">
      <alignment/>
    </xf>
    <xf numFmtId="167" fontId="26" fillId="0" borderId="10" xfId="0" applyFont="1" applyFill="1" applyBorder="1" applyAlignment="1">
      <alignment/>
    </xf>
    <xf numFmtId="167" fontId="26" fillId="0" borderId="17" xfId="0" applyFont="1" applyFill="1" applyBorder="1" applyAlignment="1">
      <alignment/>
    </xf>
    <xf numFmtId="1" fontId="26" fillId="0" borderId="0" xfId="9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/>
    </xf>
    <xf numFmtId="167" fontId="26" fillId="0" borderId="18" xfId="0" applyFont="1" applyFill="1" applyBorder="1" applyAlignment="1">
      <alignment/>
    </xf>
    <xf numFmtId="167" fontId="26" fillId="0" borderId="0" xfId="0" applyFont="1" applyFill="1" applyBorder="1" applyAlignment="1">
      <alignment horizontal="center"/>
    </xf>
    <xf numFmtId="167" fontId="26" fillId="0" borderId="0" xfId="0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center" wrapText="1"/>
    </xf>
    <xf numFmtId="49" fontId="21" fillId="22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9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67" fontId="26" fillId="0" borderId="0" xfId="0" applyFont="1" applyFill="1" applyBorder="1" applyAlignment="1">
      <alignment horizontal="left"/>
    </xf>
    <xf numFmtId="167" fontId="26" fillId="0" borderId="0" xfId="0" applyFont="1" applyFill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center"/>
    </xf>
    <xf numFmtId="167" fontId="32" fillId="0" borderId="0" xfId="0" applyFont="1" applyFill="1" applyBorder="1" applyAlignment="1">
      <alignment horizontal="left"/>
    </xf>
    <xf numFmtId="167" fontId="32" fillId="0" borderId="0" xfId="0" applyFont="1" applyFill="1" applyBorder="1" applyAlignment="1">
      <alignment horizontal="left" wrapText="1"/>
    </xf>
  </cellXfs>
  <cellStyles count="97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" xfId="92"/>
    <cellStyle name="Currency" xfId="93"/>
    <cellStyle name="Currency [0]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Neutral" xfId="103"/>
    <cellStyle name="Normal 2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M303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5" sqref="E5"/>
    </sheetView>
  </sheetViews>
  <sheetFormatPr defaultColWidth="8.88671875" defaultRowHeight="15"/>
  <cols>
    <col min="1" max="1" width="5.99609375" style="2" customWidth="1"/>
    <col min="2" max="2" width="1.4375" style="2" customWidth="1"/>
    <col min="3" max="3" width="39.10546875" style="2" customWidth="1"/>
    <col min="4" max="4" width="12.6640625" style="2" customWidth="1"/>
    <col min="5" max="5" width="16.88671875" style="2" customWidth="1"/>
    <col min="6" max="6" width="12.99609375" style="2" customWidth="1"/>
    <col min="7" max="7" width="14.10546875" style="2" customWidth="1"/>
    <col min="8" max="8" width="13.88671875" style="2" customWidth="1"/>
    <col min="9" max="9" width="13.4453125" style="2" bestFit="1" customWidth="1"/>
    <col min="10" max="10" width="12.77734375" style="2" customWidth="1"/>
    <col min="11" max="11" width="13.5546875" style="2" customWidth="1"/>
    <col min="12" max="12" width="14.4453125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2.99609375" style="2" customWidth="1"/>
    <col min="17" max="16384" width="8.88671875" style="2" customWidth="1"/>
  </cols>
  <sheetData>
    <row r="1" spans="1:14" ht="15">
      <c r="A1" s="2" t="s">
        <v>0</v>
      </c>
      <c r="N1" s="3" t="s">
        <v>104</v>
      </c>
    </row>
    <row r="2" spans="1:14" ht="15">
      <c r="A2" s="2" t="s">
        <v>1</v>
      </c>
      <c r="N2" s="3"/>
    </row>
    <row r="3" ht="15">
      <c r="N3" s="3"/>
    </row>
    <row r="5" ht="15">
      <c r="N5" s="3" t="s">
        <v>28</v>
      </c>
    </row>
    <row r="6" spans="3:65" ht="15">
      <c r="C6" s="15" t="s">
        <v>94</v>
      </c>
      <c r="D6" s="15"/>
      <c r="E6" s="15"/>
      <c r="F6" s="15"/>
      <c r="G6" s="16" t="s">
        <v>3</v>
      </c>
      <c r="H6" s="15"/>
      <c r="I6" s="15"/>
      <c r="J6" s="15"/>
      <c r="K6" s="17"/>
      <c r="M6" s="18"/>
      <c r="N6" s="89" t="str">
        <f>G9</f>
        <v>Otter Tail Power Company</v>
      </c>
      <c r="O6" s="19"/>
      <c r="P6" s="20"/>
      <c r="Q6" s="20"/>
      <c r="R6" s="19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3:65" ht="15">
      <c r="C7" s="15"/>
      <c r="D7" s="15"/>
      <c r="E7" s="10" t="s">
        <v>6</v>
      </c>
      <c r="F7" s="10"/>
      <c r="G7" s="10" t="s">
        <v>29</v>
      </c>
      <c r="H7" s="10"/>
      <c r="I7" s="10"/>
      <c r="J7" s="10"/>
      <c r="K7" s="17"/>
      <c r="M7" s="18"/>
      <c r="N7" s="17"/>
      <c r="O7" s="19"/>
      <c r="P7" s="22"/>
      <c r="Q7" s="20"/>
      <c r="R7" s="19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</row>
    <row r="8" spans="3:65" ht="15">
      <c r="C8" s="18"/>
      <c r="D8" s="18"/>
      <c r="E8" s="18"/>
      <c r="F8" s="18"/>
      <c r="G8" s="18"/>
      <c r="H8" s="18"/>
      <c r="I8" s="18"/>
      <c r="J8" s="18"/>
      <c r="K8" s="18"/>
      <c r="M8" s="18"/>
      <c r="N8" s="18" t="s">
        <v>30</v>
      </c>
      <c r="O8" s="19"/>
      <c r="P8" s="20"/>
      <c r="Q8" s="20"/>
      <c r="R8" s="19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ht="15">
      <c r="A9" s="23"/>
      <c r="C9" s="18"/>
      <c r="D9" s="18"/>
      <c r="E9" s="18"/>
      <c r="F9" s="88"/>
      <c r="G9" s="88" t="s">
        <v>96</v>
      </c>
      <c r="H9" s="88"/>
      <c r="I9" s="18"/>
      <c r="J9" s="18"/>
      <c r="K9" s="18"/>
      <c r="L9" s="18"/>
      <c r="M9" s="18"/>
      <c r="N9" s="18"/>
      <c r="O9" s="19"/>
      <c r="P9" s="20"/>
      <c r="Q9" s="20"/>
      <c r="R9" s="19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ht="15">
      <c r="A10" s="23"/>
      <c r="C10" s="18"/>
      <c r="D10" s="18"/>
      <c r="E10" s="18"/>
      <c r="F10" s="18"/>
      <c r="G10" s="25"/>
      <c r="H10" s="18"/>
      <c r="I10" s="18"/>
      <c r="J10" s="18"/>
      <c r="K10" s="18"/>
      <c r="L10" s="18"/>
      <c r="M10" s="18"/>
      <c r="N10" s="18"/>
      <c r="O10" s="19"/>
      <c r="P10" s="20"/>
      <c r="Q10" s="20"/>
      <c r="R10" s="19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1:65" ht="15">
      <c r="A11" s="23"/>
      <c r="C11" s="18" t="s">
        <v>95</v>
      </c>
      <c r="D11" s="18"/>
      <c r="E11" s="18"/>
      <c r="F11" s="18"/>
      <c r="G11" s="25"/>
      <c r="H11" s="18"/>
      <c r="I11" s="18"/>
      <c r="J11" s="18"/>
      <c r="K11" s="18"/>
      <c r="L11" s="18"/>
      <c r="M11" s="18"/>
      <c r="N11" s="18"/>
      <c r="O11" s="19"/>
      <c r="P11" s="20"/>
      <c r="Q11" s="20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</row>
    <row r="12" spans="1:65" ht="15">
      <c r="A12" s="23"/>
      <c r="C12" s="18"/>
      <c r="D12" s="18"/>
      <c r="E12" s="18"/>
      <c r="F12" s="18"/>
      <c r="G12" s="25"/>
      <c r="L12" s="18"/>
      <c r="M12" s="18"/>
      <c r="N12" s="18"/>
      <c r="O12" s="19"/>
      <c r="P12" s="19"/>
      <c r="Q12" s="19"/>
      <c r="R12" s="19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</row>
    <row r="13" spans="1:65" ht="15">
      <c r="A13" s="23"/>
      <c r="C13" s="18"/>
      <c r="D13" s="18"/>
      <c r="E13" s="18"/>
      <c r="F13" s="18"/>
      <c r="G13" s="18"/>
      <c r="L13" s="1"/>
      <c r="M13" s="18"/>
      <c r="N13" s="18"/>
      <c r="O13" s="19"/>
      <c r="P13" s="19"/>
      <c r="Q13" s="19"/>
      <c r="R13" s="19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3:65" ht="15">
      <c r="C14" s="26" t="s">
        <v>10</v>
      </c>
      <c r="D14" s="26"/>
      <c r="E14" s="26" t="s">
        <v>11</v>
      </c>
      <c r="F14" s="26"/>
      <c r="G14" s="26" t="s">
        <v>12</v>
      </c>
      <c r="L14" s="24" t="s">
        <v>13</v>
      </c>
      <c r="M14" s="10"/>
      <c r="N14" s="24"/>
      <c r="O14" s="27"/>
      <c r="P14" s="24"/>
      <c r="Q14" s="27"/>
      <c r="R14" s="2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3:65" ht="15.75">
      <c r="C15" s="12"/>
      <c r="D15" s="12"/>
      <c r="E15" s="14" t="s">
        <v>2</v>
      </c>
      <c r="F15" s="14"/>
      <c r="G15" s="10"/>
      <c r="M15" s="10"/>
      <c r="O15" s="27"/>
      <c r="P15" s="29"/>
      <c r="Q15" s="29"/>
      <c r="R15" s="2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</row>
    <row r="16" spans="1:65" ht="15.75">
      <c r="A16" s="23" t="s">
        <v>4</v>
      </c>
      <c r="C16" s="12"/>
      <c r="D16" s="12"/>
      <c r="E16" s="30" t="s">
        <v>15</v>
      </c>
      <c r="F16" s="30"/>
      <c r="G16" s="31" t="s">
        <v>14</v>
      </c>
      <c r="L16" s="31" t="s">
        <v>7</v>
      </c>
      <c r="M16" s="10"/>
      <c r="O16" s="19"/>
      <c r="P16" s="32"/>
      <c r="Q16" s="29"/>
      <c r="R16" s="28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:65" ht="15.75">
      <c r="A17" s="23" t="s">
        <v>5</v>
      </c>
      <c r="C17" s="13"/>
      <c r="D17" s="13"/>
      <c r="E17" s="10"/>
      <c r="F17" s="10"/>
      <c r="G17" s="10"/>
      <c r="L17" s="10"/>
      <c r="M17" s="10"/>
      <c r="N17" s="10"/>
      <c r="O17" s="19"/>
      <c r="P17" s="27"/>
      <c r="Q17" s="27"/>
      <c r="R17" s="2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</row>
    <row r="18" spans="1:65" ht="15.75">
      <c r="A18" s="33"/>
      <c r="C18" s="12"/>
      <c r="D18" s="12"/>
      <c r="E18" s="10"/>
      <c r="F18" s="10"/>
      <c r="G18" s="10"/>
      <c r="L18" s="10"/>
      <c r="M18" s="10"/>
      <c r="N18" s="10"/>
      <c r="O18" s="19"/>
      <c r="P18" s="27"/>
      <c r="Q18" s="27"/>
      <c r="R18" s="28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</row>
    <row r="19" spans="1:65" ht="15">
      <c r="A19" s="34">
        <v>1</v>
      </c>
      <c r="C19" s="12" t="s">
        <v>31</v>
      </c>
      <c r="D19" s="12"/>
      <c r="E19" s="11" t="s">
        <v>63</v>
      </c>
      <c r="F19" s="11"/>
      <c r="G19" s="4">
        <f>227856269+8688507+-746158</f>
        <v>235798618</v>
      </c>
      <c r="M19" s="10"/>
      <c r="N19" s="10"/>
      <c r="O19" s="19"/>
      <c r="P19" s="27"/>
      <c r="Q19" s="27"/>
      <c r="R19" s="28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ht="15">
      <c r="A20" s="34">
        <v>2</v>
      </c>
      <c r="C20" s="12" t="s">
        <v>32</v>
      </c>
      <c r="D20" s="12"/>
      <c r="E20" s="94" t="s">
        <v>107</v>
      </c>
      <c r="F20" s="11"/>
      <c r="G20" s="4">
        <f>141431681+0+8688507+-746158</f>
        <v>149374030</v>
      </c>
      <c r="M20" s="10"/>
      <c r="N20" s="10"/>
      <c r="O20" s="19"/>
      <c r="P20" s="27"/>
      <c r="Q20" s="27"/>
      <c r="R20" s="28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1:65" ht="15">
      <c r="A21" s="34"/>
      <c r="E21" s="11"/>
      <c r="F21" s="11"/>
      <c r="M21" s="10"/>
      <c r="N21" s="10"/>
      <c r="O21" s="19"/>
      <c r="P21" s="27"/>
      <c r="Q21" s="27"/>
      <c r="R21" s="28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1:65" ht="15">
      <c r="A22" s="34"/>
      <c r="C22" s="12" t="s">
        <v>33</v>
      </c>
      <c r="D22" s="12"/>
      <c r="E22" s="11"/>
      <c r="F22" s="11"/>
      <c r="G22" s="10"/>
      <c r="L22" s="10"/>
      <c r="M22" s="10"/>
      <c r="N22" s="10"/>
      <c r="O22" s="27"/>
      <c r="P22" s="27"/>
      <c r="Q22" s="27"/>
      <c r="R22" s="2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</row>
    <row r="23" spans="1:65" ht="15">
      <c r="A23" s="34">
        <v>3</v>
      </c>
      <c r="C23" s="12" t="s">
        <v>65</v>
      </c>
      <c r="D23" s="12"/>
      <c r="E23" s="11" t="s">
        <v>64</v>
      </c>
      <c r="F23" s="11"/>
      <c r="G23" s="4">
        <v>13261666</v>
      </c>
      <c r="M23" s="10"/>
      <c r="N23" s="10"/>
      <c r="O23" s="27"/>
      <c r="P23" s="27"/>
      <c r="Q23" s="27"/>
      <c r="R23" s="28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</row>
    <row r="24" spans="1:65" ht="15.75">
      <c r="A24" s="34">
        <v>4</v>
      </c>
      <c r="C24" s="12" t="s">
        <v>85</v>
      </c>
      <c r="D24" s="12"/>
      <c r="E24" s="11" t="s">
        <v>67</v>
      </c>
      <c r="F24" s="11"/>
      <c r="G24" s="35">
        <f>IF(G23=0,0,G23/G19)</f>
        <v>0.056241491627402156</v>
      </c>
      <c r="L24" s="36">
        <f>G24</f>
        <v>0.056241491627402156</v>
      </c>
      <c r="M24" s="10"/>
      <c r="N24" s="37"/>
      <c r="O24" s="38"/>
      <c r="P24" s="39"/>
      <c r="Q24" s="27"/>
      <c r="R24" s="28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</row>
    <row r="25" spans="1:65" ht="15">
      <c r="A25" s="34"/>
      <c r="E25" s="11"/>
      <c r="F25" s="11"/>
      <c r="M25" s="10"/>
      <c r="O25" s="27"/>
      <c r="P25" s="10"/>
      <c r="Q25" s="27"/>
      <c r="R25" s="28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</row>
    <row r="26" spans="1:65" ht="15">
      <c r="A26" s="40"/>
      <c r="C26" s="12" t="s">
        <v>34</v>
      </c>
      <c r="D26" s="12"/>
      <c r="E26" s="41"/>
      <c r="F26" s="41"/>
      <c r="G26" s="10"/>
      <c r="L26" s="10"/>
      <c r="M26" s="10"/>
      <c r="N26" s="10"/>
      <c r="O26" s="27"/>
      <c r="P26" s="10"/>
      <c r="Q26" s="27"/>
      <c r="R26" s="2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</row>
    <row r="27" spans="1:65" ht="15.75">
      <c r="A27" s="40" t="s">
        <v>50</v>
      </c>
      <c r="C27" s="12" t="s">
        <v>36</v>
      </c>
      <c r="D27" s="12"/>
      <c r="E27" s="11" t="s">
        <v>66</v>
      </c>
      <c r="F27" s="11"/>
      <c r="G27" s="4">
        <v>1887207</v>
      </c>
      <c r="M27" s="10"/>
      <c r="N27" s="42"/>
      <c r="O27" s="27"/>
      <c r="P27" s="43"/>
      <c r="Q27" s="29"/>
      <c r="R27" s="28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15.75">
      <c r="A28" s="40" t="s">
        <v>35</v>
      </c>
      <c r="C28" s="12" t="s">
        <v>86</v>
      </c>
      <c r="D28" s="12"/>
      <c r="E28" s="11" t="s">
        <v>68</v>
      </c>
      <c r="F28" s="11"/>
      <c r="G28" s="35">
        <f>IF(G27=0,0,G27/G19)</f>
        <v>0.008003469299383255</v>
      </c>
      <c r="L28" s="36">
        <f>G28</f>
        <v>0.008003469299383255</v>
      </c>
      <c r="M28" s="10"/>
      <c r="N28" s="37"/>
      <c r="O28" s="27"/>
      <c r="P28" s="39"/>
      <c r="Q28" s="29"/>
      <c r="R28" s="28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</row>
    <row r="29" spans="1:65" ht="15">
      <c r="A29" s="40"/>
      <c r="C29" s="12"/>
      <c r="D29" s="12"/>
      <c r="E29" s="11"/>
      <c r="F29" s="11"/>
      <c r="G29" s="10"/>
      <c r="L29" s="10"/>
      <c r="M29" s="10"/>
      <c r="Q29" s="27"/>
      <c r="R29" s="28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</row>
    <row r="30" spans="1:65" ht="15.75">
      <c r="A30" s="44" t="s">
        <v>37</v>
      </c>
      <c r="B30" s="45"/>
      <c r="C30" s="13" t="s">
        <v>90</v>
      </c>
      <c r="D30" s="13"/>
      <c r="E30" s="14" t="s">
        <v>51</v>
      </c>
      <c r="F30" s="14"/>
      <c r="G30" s="46"/>
      <c r="L30" s="47">
        <f>L24+L28</f>
        <v>0.06424496092678542</v>
      </c>
      <c r="M30" s="10"/>
      <c r="Q30" s="27"/>
      <c r="R30" s="28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</row>
    <row r="31" spans="1:65" ht="15">
      <c r="A31" s="40"/>
      <c r="C31" s="12"/>
      <c r="D31" s="12"/>
      <c r="E31" s="11"/>
      <c r="F31" s="11"/>
      <c r="G31" s="10"/>
      <c r="L31" s="10"/>
      <c r="M31" s="10"/>
      <c r="N31" s="10"/>
      <c r="O31" s="27"/>
      <c r="P31" s="48"/>
      <c r="Q31" s="27"/>
      <c r="R31" s="2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</row>
    <row r="32" spans="1:65" ht="15">
      <c r="A32" s="49"/>
      <c r="B32" s="50"/>
      <c r="C32" s="10" t="s">
        <v>41</v>
      </c>
      <c r="D32" s="10"/>
      <c r="E32" s="11"/>
      <c r="F32" s="11"/>
      <c r="G32" s="10"/>
      <c r="L32" s="10"/>
      <c r="M32" s="51"/>
      <c r="N32" s="50"/>
      <c r="Q32" s="29"/>
      <c r="R32" s="27" t="s">
        <v>6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1:65" ht="15">
      <c r="A33" s="40" t="s">
        <v>38</v>
      </c>
      <c r="B33" s="50"/>
      <c r="C33" s="10" t="s">
        <v>17</v>
      </c>
      <c r="D33" s="10"/>
      <c r="E33" s="11" t="s">
        <v>71</v>
      </c>
      <c r="F33" s="11"/>
      <c r="G33" s="4">
        <v>4468011</v>
      </c>
      <c r="L33" s="10"/>
      <c r="M33" s="51"/>
      <c r="N33" s="50"/>
      <c r="Q33" s="29"/>
      <c r="R33" s="27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</row>
    <row r="34" spans="1:65" ht="15">
      <c r="A34" s="40" t="s">
        <v>39</v>
      </c>
      <c r="B34" s="50"/>
      <c r="C34" s="10" t="s">
        <v>87</v>
      </c>
      <c r="D34" s="10"/>
      <c r="E34" s="11" t="s">
        <v>69</v>
      </c>
      <c r="F34" s="11"/>
      <c r="G34" s="35">
        <f>G33/G20</f>
        <v>0.02991156494873975</v>
      </c>
      <c r="L34" s="36">
        <f>G34</f>
        <v>0.02991156494873975</v>
      </c>
      <c r="M34" s="51"/>
      <c r="N34" s="50"/>
      <c r="O34" s="27"/>
      <c r="P34" s="27"/>
      <c r="Q34" s="29"/>
      <c r="R34" s="27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</row>
    <row r="35" spans="1:65" ht="15">
      <c r="A35" s="40"/>
      <c r="C35" s="10"/>
      <c r="D35" s="10"/>
      <c r="E35" s="11"/>
      <c r="F35" s="11"/>
      <c r="G35" s="10"/>
      <c r="L35" s="10"/>
      <c r="M35" s="10"/>
      <c r="O35" s="19"/>
      <c r="P35" s="27"/>
      <c r="Q35" s="19"/>
      <c r="R35" s="28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</row>
    <row r="36" spans="1:65" ht="15">
      <c r="A36" s="40"/>
      <c r="C36" s="12" t="s">
        <v>18</v>
      </c>
      <c r="D36" s="12"/>
      <c r="E36" s="9"/>
      <c r="F36" s="9"/>
      <c r="M36" s="10"/>
      <c r="O36" s="27"/>
      <c r="P36" s="27"/>
      <c r="Q36" s="27"/>
      <c r="R36" s="28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</row>
    <row r="37" spans="1:65" ht="15">
      <c r="A37" s="40" t="s">
        <v>42</v>
      </c>
      <c r="C37" s="12" t="s">
        <v>45</v>
      </c>
      <c r="D37" s="12"/>
      <c r="E37" s="11" t="s">
        <v>46</v>
      </c>
      <c r="F37" s="11"/>
      <c r="G37" s="4">
        <v>12508256</v>
      </c>
      <c r="L37" s="10"/>
      <c r="M37" s="10"/>
      <c r="O37" s="27"/>
      <c r="P37" s="27"/>
      <c r="Q37" s="27"/>
      <c r="R37" s="28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</row>
    <row r="38" spans="1:65" ht="15">
      <c r="A38" s="40" t="s">
        <v>43</v>
      </c>
      <c r="B38" s="50"/>
      <c r="C38" s="10" t="s">
        <v>88</v>
      </c>
      <c r="D38" s="10"/>
      <c r="E38" s="11" t="s">
        <v>70</v>
      </c>
      <c r="F38" s="11"/>
      <c r="G38" s="52">
        <f>G37/G20</f>
        <v>0.08373782243138249</v>
      </c>
      <c r="L38" s="36">
        <f>G38</f>
        <v>0.08373782243138249</v>
      </c>
      <c r="M38" s="10"/>
      <c r="P38" s="53"/>
      <c r="Q38" s="29"/>
      <c r="R38" s="27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</row>
    <row r="39" spans="1:65" ht="15">
      <c r="A39" s="40"/>
      <c r="C39" s="12"/>
      <c r="D39" s="12"/>
      <c r="E39" s="11"/>
      <c r="F39" s="11"/>
      <c r="G39" s="10"/>
      <c r="L39" s="10"/>
      <c r="M39" s="10"/>
      <c r="N39" s="9"/>
      <c r="O39" s="27"/>
      <c r="P39" s="27"/>
      <c r="Q39" s="27"/>
      <c r="R39" s="2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1:65" ht="15.75">
      <c r="A40" s="44" t="s">
        <v>44</v>
      </c>
      <c r="B40" s="45"/>
      <c r="C40" s="13" t="s">
        <v>89</v>
      </c>
      <c r="D40" s="13"/>
      <c r="E40" s="14" t="s">
        <v>52</v>
      </c>
      <c r="F40" s="14"/>
      <c r="G40" s="46"/>
      <c r="L40" s="47">
        <f>L34+L38</f>
        <v>0.11364938738012224</v>
      </c>
      <c r="M40" s="10"/>
      <c r="N40" s="9"/>
      <c r="O40" s="27"/>
      <c r="P40" s="27"/>
      <c r="Q40" s="27"/>
      <c r="R40" s="28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3:65" ht="15">
      <c r="M41" s="54"/>
      <c r="N41" s="54"/>
      <c r="O41" s="27"/>
      <c r="P41" s="27"/>
      <c r="Q41" s="27"/>
      <c r="R41" s="28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13:65" ht="15">
      <c r="M42" s="54"/>
      <c r="N42" s="54"/>
      <c r="O42" s="27"/>
      <c r="P42" s="27"/>
      <c r="Q42" s="27"/>
      <c r="R42" s="2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3:65" ht="15">
      <c r="M43" s="54"/>
      <c r="N43" s="54"/>
      <c r="O43" s="27"/>
      <c r="P43" s="27"/>
      <c r="Q43" s="27"/>
      <c r="R43" s="28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</row>
    <row r="44" spans="13:65" ht="15">
      <c r="M44" s="18"/>
      <c r="N44" s="18"/>
      <c r="O44" s="28"/>
      <c r="P44" s="28"/>
      <c r="Q44" s="28"/>
      <c r="R44" s="2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</row>
    <row r="45" spans="13:65" ht="15">
      <c r="M45" s="10"/>
      <c r="N45" s="10"/>
      <c r="O45" s="27"/>
      <c r="P45" s="19"/>
      <c r="Q45" s="27"/>
      <c r="R45" s="28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</row>
    <row r="46" spans="13:65" ht="15.75">
      <c r="M46" s="10"/>
      <c r="N46" s="37"/>
      <c r="O46" s="27"/>
      <c r="P46" s="27"/>
      <c r="Q46" s="43"/>
      <c r="R46" s="2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13:65" ht="15.75">
      <c r="M47" s="10"/>
      <c r="N47" s="37"/>
      <c r="O47" s="27"/>
      <c r="P47" s="27"/>
      <c r="Q47" s="43"/>
      <c r="R47" s="27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</row>
    <row r="48" spans="13:65" ht="15.75">
      <c r="M48" s="10"/>
      <c r="N48" s="37"/>
      <c r="O48" s="27"/>
      <c r="P48" s="27"/>
      <c r="Q48" s="43"/>
      <c r="R48" s="27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</row>
    <row r="49" spans="1:65" ht="15.75">
      <c r="A49" s="49"/>
      <c r="B49" s="50"/>
      <c r="C49" s="55"/>
      <c r="D49" s="55"/>
      <c r="E49" s="41"/>
      <c r="F49" s="41"/>
      <c r="G49" s="10"/>
      <c r="H49" s="55"/>
      <c r="I49" s="55"/>
      <c r="J49" s="35"/>
      <c r="K49" s="55"/>
      <c r="L49" s="10"/>
      <c r="M49" s="10"/>
      <c r="N49" s="37"/>
      <c r="O49" s="27"/>
      <c r="P49" s="27"/>
      <c r="Q49" s="43"/>
      <c r="R49" s="2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</row>
    <row r="50" spans="1:65" ht="15.75">
      <c r="A50" s="49"/>
      <c r="B50" s="50"/>
      <c r="C50" s="55"/>
      <c r="D50" s="55"/>
      <c r="E50" s="41"/>
      <c r="F50" s="41"/>
      <c r="G50" s="10"/>
      <c r="H50" s="55"/>
      <c r="I50" s="55"/>
      <c r="J50" s="35"/>
      <c r="K50" s="55"/>
      <c r="L50" s="10"/>
      <c r="M50" s="10"/>
      <c r="N50" s="37"/>
      <c r="O50" s="27"/>
      <c r="P50" s="27"/>
      <c r="Q50" s="43"/>
      <c r="R50" s="2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</row>
    <row r="51" spans="1:65" ht="15">
      <c r="A51" s="57" t="s">
        <v>99</v>
      </c>
      <c r="B51" s="21"/>
      <c r="C51" s="49"/>
      <c r="D51" s="49"/>
      <c r="E51" s="41"/>
      <c r="F51" s="41"/>
      <c r="G51" s="10"/>
      <c r="H51" s="55"/>
      <c r="I51" s="55"/>
      <c r="J51" s="35"/>
      <c r="K51" s="55"/>
      <c r="M51" s="10"/>
      <c r="N51" s="91" t="s">
        <v>100</v>
      </c>
      <c r="O51" s="56"/>
      <c r="P51" s="27"/>
      <c r="Q51" s="43"/>
      <c r="R51" s="27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</row>
    <row r="52" spans="1:65" ht="15.75">
      <c r="A52" s="57" t="s">
        <v>106</v>
      </c>
      <c r="B52" s="21"/>
      <c r="C52" s="49"/>
      <c r="D52" s="49"/>
      <c r="E52" s="41"/>
      <c r="F52" s="41"/>
      <c r="G52" s="10"/>
      <c r="H52" s="55"/>
      <c r="I52" s="55"/>
      <c r="J52" s="35"/>
      <c r="K52" s="55"/>
      <c r="M52" s="10"/>
      <c r="N52" s="37"/>
      <c r="O52" s="56"/>
      <c r="P52" s="27"/>
      <c r="Q52" s="43"/>
      <c r="R52" s="27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</row>
    <row r="53" spans="1:65" ht="15.75">
      <c r="A53" s="57"/>
      <c r="B53" s="21"/>
      <c r="C53" s="49"/>
      <c r="D53" s="49"/>
      <c r="E53" s="41"/>
      <c r="F53" s="41"/>
      <c r="G53" s="10"/>
      <c r="H53" s="55"/>
      <c r="I53" s="55"/>
      <c r="J53" s="35"/>
      <c r="K53" s="55"/>
      <c r="M53" s="10"/>
      <c r="N53" s="37"/>
      <c r="O53" s="56"/>
      <c r="P53" s="27"/>
      <c r="Q53" s="43"/>
      <c r="R53" s="27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</row>
    <row r="54" spans="1:65" ht="15">
      <c r="A54" s="23"/>
      <c r="C54" s="55"/>
      <c r="D54" s="55"/>
      <c r="E54" s="55"/>
      <c r="F54" s="55"/>
      <c r="G54" s="10"/>
      <c r="H54" s="55"/>
      <c r="I54" s="55"/>
      <c r="J54" s="55"/>
      <c r="K54" s="55"/>
      <c r="M54" s="10"/>
      <c r="N54" s="10"/>
      <c r="O54" s="27"/>
      <c r="P54" s="27"/>
      <c r="Q54" s="29"/>
      <c r="R54" s="27" t="s">
        <v>6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</row>
    <row r="55" spans="1:14" ht="15">
      <c r="A55" s="2" t="s">
        <v>0</v>
      </c>
      <c r="N55" s="3" t="s">
        <v>105</v>
      </c>
    </row>
    <row r="56" spans="1:14" ht="15">
      <c r="A56" s="2" t="s">
        <v>1</v>
      </c>
      <c r="N56" s="3"/>
    </row>
    <row r="57" ht="15">
      <c r="N57" s="3"/>
    </row>
    <row r="59" spans="1:65" ht="15">
      <c r="A59" s="23"/>
      <c r="C59" s="55"/>
      <c r="D59" s="55"/>
      <c r="E59" s="55"/>
      <c r="F59" s="55"/>
      <c r="G59" s="10"/>
      <c r="H59" s="55"/>
      <c r="I59" s="55"/>
      <c r="J59" s="55"/>
      <c r="K59" s="55"/>
      <c r="M59" s="10"/>
      <c r="N59" s="3" t="s">
        <v>28</v>
      </c>
      <c r="O59" s="27"/>
      <c r="P59" s="19"/>
      <c r="Q59" s="27"/>
      <c r="R59" s="2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</row>
    <row r="60" spans="1:65" ht="15">
      <c r="A60" s="23"/>
      <c r="C60" s="12" t="str">
        <f>C6</f>
        <v>Formula Rate calculation</v>
      </c>
      <c r="D60" s="12"/>
      <c r="E60" s="55"/>
      <c r="F60" s="55"/>
      <c r="G60" s="55" t="str">
        <f>G6</f>
        <v>     Rate Formula Template</v>
      </c>
      <c r="H60" s="55"/>
      <c r="I60" s="55"/>
      <c r="J60" s="55"/>
      <c r="K60" s="55"/>
      <c r="M60" s="10"/>
      <c r="N60" s="58" t="str">
        <f>N6</f>
        <v>Otter Tail Power Company</v>
      </c>
      <c r="O60" s="27"/>
      <c r="P60" s="19"/>
      <c r="Q60" s="27"/>
      <c r="R60" s="28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</row>
    <row r="61" spans="1:65" ht="15">
      <c r="A61" s="23"/>
      <c r="C61" s="12"/>
      <c r="D61" s="12"/>
      <c r="E61" s="55"/>
      <c r="F61" s="55"/>
      <c r="G61" s="55" t="str">
        <f>G7</f>
        <v> Utilizing Attachment O Data</v>
      </c>
      <c r="H61" s="55"/>
      <c r="I61" s="55"/>
      <c r="J61" s="55"/>
      <c r="K61" s="55"/>
      <c r="L61" s="10"/>
      <c r="M61" s="10"/>
      <c r="O61" s="27"/>
      <c r="P61" s="19"/>
      <c r="Q61" s="27"/>
      <c r="R61" s="28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</row>
    <row r="62" spans="1:65" ht="14.25" customHeight="1">
      <c r="A62" s="23"/>
      <c r="C62" s="55"/>
      <c r="D62" s="55"/>
      <c r="E62" s="55"/>
      <c r="F62" s="55"/>
      <c r="G62" s="55"/>
      <c r="H62" s="55"/>
      <c r="I62" s="55"/>
      <c r="J62" s="55"/>
      <c r="K62" s="55"/>
      <c r="M62" s="10"/>
      <c r="N62" s="55" t="s">
        <v>47</v>
      </c>
      <c r="O62" s="27"/>
      <c r="P62" s="19"/>
      <c r="Q62" s="27"/>
      <c r="R62" s="28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</row>
    <row r="63" spans="1:65" ht="15">
      <c r="A63" s="23"/>
      <c r="E63" s="55"/>
      <c r="F63" s="55"/>
      <c r="G63" s="55" t="str">
        <f>G9</f>
        <v>Otter Tail Power Company</v>
      </c>
      <c r="H63" s="55"/>
      <c r="I63" s="55"/>
      <c r="J63" s="55"/>
      <c r="K63" s="55"/>
      <c r="L63" s="55"/>
      <c r="M63" s="10"/>
      <c r="N63" s="10"/>
      <c r="O63" s="27"/>
      <c r="P63" s="19"/>
      <c r="Q63" s="27"/>
      <c r="R63" s="28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</row>
    <row r="64" spans="1:65" ht="15">
      <c r="A64" s="2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7"/>
      <c r="P64" s="19"/>
      <c r="Q64" s="27"/>
      <c r="R64" s="28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</row>
    <row r="65" spans="1:65" ht="15.75">
      <c r="A65" s="23"/>
      <c r="C65" s="55"/>
      <c r="D65" s="55"/>
      <c r="E65" s="13" t="s">
        <v>48</v>
      </c>
      <c r="F65" s="13"/>
      <c r="H65" s="18"/>
      <c r="I65" s="18"/>
      <c r="J65" s="18"/>
      <c r="K65" s="18"/>
      <c r="L65" s="18"/>
      <c r="M65" s="10"/>
      <c r="N65" s="10"/>
      <c r="O65" s="27"/>
      <c r="P65" s="19"/>
      <c r="Q65" s="27"/>
      <c r="R65" s="28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</row>
    <row r="66" spans="1:65" ht="15.75">
      <c r="A66" s="23"/>
      <c r="C66" s="55"/>
      <c r="D66" s="55"/>
      <c r="E66" s="13"/>
      <c r="F66" s="13"/>
      <c r="H66" s="18"/>
      <c r="I66" s="18"/>
      <c r="J66" s="18"/>
      <c r="K66" s="18"/>
      <c r="L66" s="18"/>
      <c r="M66" s="10"/>
      <c r="N66" s="10"/>
      <c r="O66" s="27"/>
      <c r="P66" s="19"/>
      <c r="Q66" s="27"/>
      <c r="R66" s="28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</row>
    <row r="67" spans="1:65" ht="15.75">
      <c r="A67" s="23"/>
      <c r="C67" s="59">
        <v>-1</v>
      </c>
      <c r="D67" s="59">
        <v>-2</v>
      </c>
      <c r="E67" s="59">
        <v>-3</v>
      </c>
      <c r="F67" s="59">
        <v>-4</v>
      </c>
      <c r="G67" s="59">
        <v>-5</v>
      </c>
      <c r="H67" s="59">
        <v>-6</v>
      </c>
      <c r="I67" s="59">
        <v>-7</v>
      </c>
      <c r="J67" s="59">
        <v>-8</v>
      </c>
      <c r="K67" s="59">
        <v>-9</v>
      </c>
      <c r="L67" s="59">
        <v>-10</v>
      </c>
      <c r="M67" s="59">
        <v>-11</v>
      </c>
      <c r="N67" s="59">
        <v>-12</v>
      </c>
      <c r="O67" s="27"/>
      <c r="P67" s="19"/>
      <c r="Q67" s="27"/>
      <c r="R67" s="28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</row>
    <row r="68" spans="1:65" ht="63">
      <c r="A68" s="60" t="s">
        <v>56</v>
      </c>
      <c r="B68" s="61"/>
      <c r="C68" s="61" t="s">
        <v>49</v>
      </c>
      <c r="D68" s="62" t="s">
        <v>55</v>
      </c>
      <c r="E68" s="63" t="s">
        <v>80</v>
      </c>
      <c r="F68" s="63" t="s">
        <v>90</v>
      </c>
      <c r="G68" s="64" t="s">
        <v>57</v>
      </c>
      <c r="H68" s="63" t="s">
        <v>81</v>
      </c>
      <c r="I68" s="63" t="s">
        <v>89</v>
      </c>
      <c r="J68" s="64" t="s">
        <v>58</v>
      </c>
      <c r="K68" s="63" t="s">
        <v>40</v>
      </c>
      <c r="L68" s="65" t="s">
        <v>62</v>
      </c>
      <c r="M68" s="66" t="s">
        <v>60</v>
      </c>
      <c r="N68" s="65" t="s">
        <v>92</v>
      </c>
      <c r="O68" s="38"/>
      <c r="P68" s="19"/>
      <c r="Q68" s="27"/>
      <c r="R68" s="28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</row>
    <row r="69" spans="1:65" ht="43.5" customHeight="1">
      <c r="A69" s="67"/>
      <c r="B69" s="68"/>
      <c r="C69" s="68"/>
      <c r="D69" s="68"/>
      <c r="E69" s="69" t="s">
        <v>8</v>
      </c>
      <c r="F69" s="69" t="s">
        <v>72</v>
      </c>
      <c r="G69" s="70" t="s">
        <v>73</v>
      </c>
      <c r="H69" s="69" t="s">
        <v>9</v>
      </c>
      <c r="I69" s="69" t="s">
        <v>74</v>
      </c>
      <c r="J69" s="70" t="s">
        <v>75</v>
      </c>
      <c r="K69" s="69" t="s">
        <v>76</v>
      </c>
      <c r="L69" s="70" t="s">
        <v>77</v>
      </c>
      <c r="M69" s="71" t="s">
        <v>78</v>
      </c>
      <c r="N69" s="87" t="s">
        <v>91</v>
      </c>
      <c r="O69" s="27"/>
      <c r="P69" s="19"/>
      <c r="Q69" s="27"/>
      <c r="R69" s="28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5" ht="15">
      <c r="A70" s="72"/>
      <c r="B70" s="18"/>
      <c r="C70" s="18"/>
      <c r="D70" s="18"/>
      <c r="E70" s="18"/>
      <c r="F70" s="18"/>
      <c r="G70" s="73"/>
      <c r="H70" s="18"/>
      <c r="I70" s="18"/>
      <c r="J70" s="73"/>
      <c r="K70" s="18"/>
      <c r="L70" s="73"/>
      <c r="M70" s="10"/>
      <c r="N70" s="74"/>
      <c r="O70" s="27"/>
      <c r="P70" s="19"/>
      <c r="Q70" s="27"/>
      <c r="R70" s="28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1:21" ht="15">
      <c r="A71" s="75" t="s">
        <v>16</v>
      </c>
      <c r="C71" s="2" t="s">
        <v>97</v>
      </c>
      <c r="D71" s="90">
        <v>286</v>
      </c>
      <c r="E71" s="5">
        <f>3684841-318122</f>
        <v>3366719</v>
      </c>
      <c r="F71" s="36">
        <f>$L$30</f>
        <v>0.06424496092678542</v>
      </c>
      <c r="G71" s="76">
        <f>E71*F71</f>
        <v>216294.73060646607</v>
      </c>
      <c r="H71" s="5">
        <f>E71-0</f>
        <v>3366719</v>
      </c>
      <c r="I71" s="36">
        <f>$L$40</f>
        <v>0.11364938738012224</v>
      </c>
      <c r="J71" s="76">
        <f>H71*I71</f>
        <v>382625.5518310178</v>
      </c>
      <c r="K71" s="6">
        <v>0</v>
      </c>
      <c r="L71" s="76">
        <f>G71+J71+K71</f>
        <v>598920.2824374838</v>
      </c>
      <c r="M71" s="7">
        <v>0</v>
      </c>
      <c r="N71" s="74">
        <f>L71+M71</f>
        <v>598920.2824374838</v>
      </c>
      <c r="O71" s="77"/>
      <c r="P71" s="77"/>
      <c r="Q71" s="77"/>
      <c r="R71" s="77"/>
      <c r="S71" s="77"/>
      <c r="T71" s="77"/>
      <c r="U71" s="77"/>
    </row>
    <row r="72" spans="1:21" ht="15">
      <c r="A72" s="75" t="s">
        <v>53</v>
      </c>
      <c r="C72" s="2" t="s">
        <v>98</v>
      </c>
      <c r="D72" s="90">
        <v>279</v>
      </c>
      <c r="E72" s="5">
        <f>2990863-255138</f>
        <v>2735725</v>
      </c>
      <c r="F72" s="36">
        <f>$L$30</f>
        <v>0.06424496092678542</v>
      </c>
      <c r="G72" s="76">
        <f>E72*F72</f>
        <v>175756.54573143003</v>
      </c>
      <c r="H72" s="5">
        <f>E72-0</f>
        <v>2735725</v>
      </c>
      <c r="I72" s="36">
        <f>$L$40</f>
        <v>0.11364938738012224</v>
      </c>
      <c r="J72" s="76">
        <f>H72*I72</f>
        <v>310913.4702904849</v>
      </c>
      <c r="K72" s="6">
        <v>0</v>
      </c>
      <c r="L72" s="76">
        <f>G72+J72+K72</f>
        <v>486670.0160219149</v>
      </c>
      <c r="M72" s="7">
        <v>0</v>
      </c>
      <c r="N72" s="74">
        <f>L72+M72</f>
        <v>486670.0160219149</v>
      </c>
      <c r="O72" s="77"/>
      <c r="P72" s="77"/>
      <c r="Q72" s="77"/>
      <c r="R72" s="77"/>
      <c r="S72" s="77"/>
      <c r="T72" s="77"/>
      <c r="U72" s="77"/>
    </row>
    <row r="73" spans="1:21" ht="15">
      <c r="A73" s="75" t="s">
        <v>54</v>
      </c>
      <c r="C73" s="2" t="s">
        <v>101</v>
      </c>
      <c r="D73" s="90">
        <v>1462</v>
      </c>
      <c r="E73" s="5">
        <v>230560</v>
      </c>
      <c r="F73" s="36">
        <f>$L$30</f>
        <v>0.06424496092678542</v>
      </c>
      <c r="G73" s="76">
        <f>E73*F73</f>
        <v>14812.318191279646</v>
      </c>
      <c r="H73" s="5">
        <v>228318</v>
      </c>
      <c r="I73" s="36">
        <f>$L$40</f>
        <v>0.11364938738012224</v>
      </c>
      <c r="J73" s="76">
        <f>H73*I73</f>
        <v>25948.20082785475</v>
      </c>
      <c r="K73" s="6">
        <v>3843</v>
      </c>
      <c r="L73" s="76">
        <f>G73+J73+K73</f>
        <v>44603.5190191344</v>
      </c>
      <c r="M73" s="5">
        <v>0</v>
      </c>
      <c r="N73" s="74">
        <f>L73+M73</f>
        <v>44603.5190191344</v>
      </c>
      <c r="O73" s="77"/>
      <c r="P73" s="77"/>
      <c r="Q73" s="77"/>
      <c r="R73" s="77"/>
      <c r="S73" s="77"/>
      <c r="T73" s="77"/>
      <c r="U73" s="77"/>
    </row>
    <row r="74" spans="1:21" ht="15">
      <c r="A74" s="75" t="s">
        <v>102</v>
      </c>
      <c r="C74" s="2" t="s">
        <v>103</v>
      </c>
      <c r="D74" s="90">
        <v>2750</v>
      </c>
      <c r="E74" s="5">
        <v>747205</v>
      </c>
      <c r="F74" s="36">
        <f>$L$30</f>
        <v>0.06424496092678542</v>
      </c>
      <c r="G74" s="76">
        <f>E74*F74</f>
        <v>48004.1560292987</v>
      </c>
      <c r="H74" s="5">
        <v>740978</v>
      </c>
      <c r="I74" s="36">
        <f>$L$40</f>
        <v>0.11364938738012224</v>
      </c>
      <c r="J74" s="76">
        <f>H74*I74</f>
        <v>84211.69576214821</v>
      </c>
      <c r="K74" s="6">
        <v>12453</v>
      </c>
      <c r="L74" s="76">
        <f>G74+J74+K74</f>
        <v>144668.8517914469</v>
      </c>
      <c r="M74" s="5">
        <v>0</v>
      </c>
      <c r="N74" s="74">
        <f>L74+M74</f>
        <v>144668.8517914469</v>
      </c>
      <c r="O74" s="77"/>
      <c r="P74" s="77"/>
      <c r="Q74" s="77"/>
      <c r="R74" s="77"/>
      <c r="S74" s="77"/>
      <c r="T74" s="77"/>
      <c r="U74" s="77"/>
    </row>
    <row r="75" spans="1:21" ht="15">
      <c r="A75" s="75"/>
      <c r="G75" s="76"/>
      <c r="J75" s="76"/>
      <c r="L75" s="76"/>
      <c r="N75" s="76"/>
      <c r="O75" s="77"/>
      <c r="P75" s="77"/>
      <c r="Q75" s="77"/>
      <c r="R75" s="77"/>
      <c r="S75" s="77"/>
      <c r="T75" s="77"/>
      <c r="U75" s="77"/>
    </row>
    <row r="76" spans="1:21" ht="15">
      <c r="A76" s="75"/>
      <c r="G76" s="76"/>
      <c r="J76" s="76"/>
      <c r="L76" s="76"/>
      <c r="N76" s="76"/>
      <c r="O76" s="77"/>
      <c r="P76" s="77"/>
      <c r="Q76" s="77"/>
      <c r="R76" s="77"/>
      <c r="S76" s="77"/>
      <c r="T76" s="77"/>
      <c r="U76" s="77"/>
    </row>
    <row r="77" spans="1:21" ht="15">
      <c r="A77" s="75"/>
      <c r="G77" s="76"/>
      <c r="J77" s="76"/>
      <c r="L77" s="76"/>
      <c r="N77" s="76"/>
      <c r="O77" s="77"/>
      <c r="P77" s="77"/>
      <c r="Q77" s="77"/>
      <c r="R77" s="77"/>
      <c r="S77" s="77"/>
      <c r="T77" s="77"/>
      <c r="U77" s="77"/>
    </row>
    <row r="78" spans="1:21" ht="15">
      <c r="A78" s="75"/>
      <c r="G78" s="76"/>
      <c r="J78" s="76"/>
      <c r="L78" s="76"/>
      <c r="N78" s="76"/>
      <c r="O78" s="77"/>
      <c r="P78" s="77"/>
      <c r="Q78" s="77"/>
      <c r="R78" s="77"/>
      <c r="S78" s="77"/>
      <c r="T78" s="77"/>
      <c r="U78" s="77"/>
    </row>
    <row r="79" spans="1:21" ht="15">
      <c r="A79" s="75"/>
      <c r="C79" s="77"/>
      <c r="D79" s="77"/>
      <c r="E79" s="77"/>
      <c r="F79" s="77"/>
      <c r="G79" s="78"/>
      <c r="H79" s="77"/>
      <c r="I79" s="77"/>
      <c r="J79" s="78"/>
      <c r="K79" s="77"/>
      <c r="L79" s="78"/>
      <c r="M79" s="77"/>
      <c r="N79" s="78"/>
      <c r="O79" s="77"/>
      <c r="P79" s="77"/>
      <c r="Q79" s="77"/>
      <c r="R79" s="77"/>
      <c r="S79" s="77"/>
      <c r="T79" s="77"/>
      <c r="U79" s="77"/>
    </row>
    <row r="80" spans="1:21" ht="15">
      <c r="A80" s="75"/>
      <c r="C80" s="77"/>
      <c r="D80" s="77"/>
      <c r="E80" s="77"/>
      <c r="F80" s="77"/>
      <c r="G80" s="78"/>
      <c r="H80" s="77"/>
      <c r="I80" s="77"/>
      <c r="J80" s="78"/>
      <c r="K80" s="77"/>
      <c r="L80" s="78"/>
      <c r="M80" s="77"/>
      <c r="N80" s="78"/>
      <c r="O80" s="77"/>
      <c r="P80" s="77"/>
      <c r="Q80" s="77"/>
      <c r="R80" s="77"/>
      <c r="S80" s="77"/>
      <c r="T80" s="77"/>
      <c r="U80" s="77"/>
    </row>
    <row r="81" spans="1:21" ht="15">
      <c r="A81" s="75"/>
      <c r="C81" s="77"/>
      <c r="D81" s="77"/>
      <c r="E81" s="77"/>
      <c r="F81" s="77"/>
      <c r="G81" s="78"/>
      <c r="H81" s="77"/>
      <c r="I81" s="77"/>
      <c r="J81" s="78"/>
      <c r="K81" s="77"/>
      <c r="L81" s="78"/>
      <c r="M81" s="77"/>
      <c r="N81" s="78"/>
      <c r="O81" s="77"/>
      <c r="P81" s="77"/>
      <c r="Q81" s="77"/>
      <c r="R81" s="77"/>
      <c r="S81" s="77"/>
      <c r="T81" s="77"/>
      <c r="U81" s="77"/>
    </row>
    <row r="82" spans="1:21" ht="15">
      <c r="A82" s="75"/>
      <c r="C82" s="77"/>
      <c r="D82" s="77"/>
      <c r="E82" s="77"/>
      <c r="F82" s="77"/>
      <c r="G82" s="78"/>
      <c r="H82" s="77"/>
      <c r="I82" s="77"/>
      <c r="J82" s="78"/>
      <c r="K82" s="77"/>
      <c r="L82" s="78"/>
      <c r="M82" s="77"/>
      <c r="N82" s="78"/>
      <c r="O82" s="77"/>
      <c r="P82" s="77"/>
      <c r="Q82" s="77"/>
      <c r="R82" s="77"/>
      <c r="S82" s="77"/>
      <c r="T82" s="77"/>
      <c r="U82" s="77"/>
    </row>
    <row r="83" spans="1:21" ht="15">
      <c r="A83" s="75"/>
      <c r="C83" s="77"/>
      <c r="D83" s="77"/>
      <c r="E83" s="77"/>
      <c r="F83" s="77"/>
      <c r="G83" s="78"/>
      <c r="H83" s="77"/>
      <c r="I83" s="77"/>
      <c r="J83" s="78"/>
      <c r="K83" s="77"/>
      <c r="L83" s="78"/>
      <c r="M83" s="77"/>
      <c r="N83" s="78"/>
      <c r="O83" s="77"/>
      <c r="P83" s="77"/>
      <c r="Q83" s="77"/>
      <c r="R83" s="77"/>
      <c r="S83" s="77"/>
      <c r="T83" s="77"/>
      <c r="U83" s="77"/>
    </row>
    <row r="84" spans="1:21" ht="15">
      <c r="A84" s="75"/>
      <c r="C84" s="77"/>
      <c r="D84" s="77"/>
      <c r="E84" s="77"/>
      <c r="F84" s="77"/>
      <c r="G84" s="78"/>
      <c r="H84" s="77"/>
      <c r="I84" s="77"/>
      <c r="J84" s="78"/>
      <c r="K84" s="77"/>
      <c r="L84" s="78"/>
      <c r="M84" s="77"/>
      <c r="N84" s="78"/>
      <c r="O84" s="77"/>
      <c r="P84" s="77"/>
      <c r="Q84" s="77"/>
      <c r="R84" s="77"/>
      <c r="S84" s="77"/>
      <c r="T84" s="77"/>
      <c r="U84" s="77"/>
    </row>
    <row r="85" spans="1:21" ht="15">
      <c r="A85" s="75"/>
      <c r="C85" s="77"/>
      <c r="D85" s="77"/>
      <c r="E85" s="77"/>
      <c r="F85" s="77"/>
      <c r="G85" s="78"/>
      <c r="H85" s="77"/>
      <c r="I85" s="77"/>
      <c r="J85" s="78"/>
      <c r="K85" s="77"/>
      <c r="L85" s="78"/>
      <c r="M85" s="77"/>
      <c r="N85" s="78"/>
      <c r="O85" s="77"/>
      <c r="P85" s="77"/>
      <c r="Q85" s="77"/>
      <c r="R85" s="77"/>
      <c r="S85" s="77"/>
      <c r="T85" s="77"/>
      <c r="U85" s="77"/>
    </row>
    <row r="86" spans="1:21" ht="15">
      <c r="A86" s="75"/>
      <c r="C86" s="77"/>
      <c r="D86" s="77"/>
      <c r="E86" s="77"/>
      <c r="F86" s="77"/>
      <c r="G86" s="78"/>
      <c r="H86" s="77"/>
      <c r="I86" s="77"/>
      <c r="J86" s="78"/>
      <c r="K86" s="77"/>
      <c r="L86" s="78"/>
      <c r="M86" s="77"/>
      <c r="N86" s="78"/>
      <c r="O86" s="77"/>
      <c r="P86" s="77"/>
      <c r="Q86" s="77"/>
      <c r="R86" s="77"/>
      <c r="S86" s="77"/>
      <c r="T86" s="77"/>
      <c r="U86" s="77"/>
    </row>
    <row r="87" spans="1:21" ht="15">
      <c r="A87" s="75"/>
      <c r="C87" s="77"/>
      <c r="D87" s="77"/>
      <c r="E87" s="77"/>
      <c r="F87" s="77"/>
      <c r="G87" s="78"/>
      <c r="H87" s="77"/>
      <c r="I87" s="77"/>
      <c r="J87" s="78"/>
      <c r="K87" s="77"/>
      <c r="L87" s="78"/>
      <c r="M87" s="77"/>
      <c r="N87" s="78"/>
      <c r="O87" s="77"/>
      <c r="P87" s="77"/>
      <c r="Q87" s="77"/>
      <c r="R87" s="77"/>
      <c r="S87" s="77"/>
      <c r="T87" s="77"/>
      <c r="U87" s="77"/>
    </row>
    <row r="88" spans="1:21" ht="15">
      <c r="A88" s="75"/>
      <c r="C88" s="77"/>
      <c r="D88" s="77"/>
      <c r="E88" s="77"/>
      <c r="F88" s="77"/>
      <c r="G88" s="78"/>
      <c r="H88" s="77"/>
      <c r="I88" s="77"/>
      <c r="J88" s="78"/>
      <c r="K88" s="77"/>
      <c r="L88" s="78"/>
      <c r="M88" s="77"/>
      <c r="N88" s="78"/>
      <c r="O88" s="77"/>
      <c r="P88" s="77"/>
      <c r="Q88" s="77"/>
      <c r="R88" s="77"/>
      <c r="S88" s="77"/>
      <c r="T88" s="77"/>
      <c r="U88" s="77"/>
    </row>
    <row r="89" spans="1:21" ht="15">
      <c r="A89" s="75"/>
      <c r="C89" s="77"/>
      <c r="D89" s="77"/>
      <c r="E89" s="77"/>
      <c r="F89" s="77"/>
      <c r="G89" s="78"/>
      <c r="H89" s="77"/>
      <c r="I89" s="77"/>
      <c r="J89" s="78"/>
      <c r="K89" s="77"/>
      <c r="L89" s="78"/>
      <c r="M89" s="77"/>
      <c r="N89" s="78"/>
      <c r="O89" s="77"/>
      <c r="P89" s="77"/>
      <c r="Q89" s="77"/>
      <c r="R89" s="77"/>
      <c r="S89" s="77"/>
      <c r="T89" s="77"/>
      <c r="U89" s="77"/>
    </row>
    <row r="90" spans="1:21" ht="15">
      <c r="A90" s="79"/>
      <c r="B90" s="8"/>
      <c r="C90" s="80"/>
      <c r="D90" s="80"/>
      <c r="E90" s="80"/>
      <c r="F90" s="80"/>
      <c r="G90" s="81"/>
      <c r="H90" s="80"/>
      <c r="I90" s="80"/>
      <c r="J90" s="81"/>
      <c r="K90" s="80"/>
      <c r="L90" s="81"/>
      <c r="M90" s="80"/>
      <c r="N90" s="81"/>
      <c r="O90" s="77"/>
      <c r="P90" s="77"/>
      <c r="Q90" s="77"/>
      <c r="R90" s="77"/>
      <c r="S90" s="77"/>
      <c r="T90" s="77"/>
      <c r="U90" s="77"/>
    </row>
    <row r="91" spans="1:21" ht="15">
      <c r="A91" s="40" t="s">
        <v>59</v>
      </c>
      <c r="B91" s="50"/>
      <c r="C91" s="12" t="s">
        <v>61</v>
      </c>
      <c r="D91" s="12"/>
      <c r="E91" s="41"/>
      <c r="F91" s="41"/>
      <c r="G91" s="10"/>
      <c r="H91" s="10"/>
      <c r="I91" s="10"/>
      <c r="J91" s="10"/>
      <c r="K91" s="10"/>
      <c r="L91" s="10">
        <f>SUM(L71:L90)</f>
        <v>1274862.66926998</v>
      </c>
      <c r="M91" s="10">
        <f>SUM(M71:M90)</f>
        <v>0</v>
      </c>
      <c r="N91" s="10">
        <f>SUM(N71:N90)</f>
        <v>1274862.66926998</v>
      </c>
      <c r="O91" s="77"/>
      <c r="P91" s="77"/>
      <c r="Q91" s="77"/>
      <c r="R91" s="77"/>
      <c r="S91" s="77"/>
      <c r="T91" s="77"/>
      <c r="U91" s="77"/>
    </row>
    <row r="92" spans="1:21" ht="1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 ht="15">
      <c r="A93" s="82">
        <v>3</v>
      </c>
      <c r="B93" s="77"/>
      <c r="C93" s="77" t="s">
        <v>79</v>
      </c>
      <c r="D93" s="77"/>
      <c r="E93" s="77"/>
      <c r="F93" s="77"/>
      <c r="G93" s="77"/>
      <c r="H93" s="77"/>
      <c r="I93" s="77"/>
      <c r="J93" s="77"/>
      <c r="K93" s="77"/>
      <c r="L93" s="83">
        <f>L91</f>
        <v>1274862.66926998</v>
      </c>
      <c r="M93" s="77"/>
      <c r="N93" s="77"/>
      <c r="O93" s="77"/>
      <c r="P93" s="77"/>
      <c r="Q93" s="77"/>
      <c r="R93" s="77"/>
      <c r="S93" s="77"/>
      <c r="T93" s="77"/>
      <c r="U93" s="77"/>
    </row>
    <row r="94" spans="1:21" ht="1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 ht="15">
      <c r="A96" s="77" t="s">
        <v>19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 ht="15.75" thickBot="1">
      <c r="A97" s="84" t="s">
        <v>20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 ht="15">
      <c r="A98" s="85" t="s">
        <v>21</v>
      </c>
      <c r="B98" s="77"/>
      <c r="C98" s="95" t="s">
        <v>108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77"/>
      <c r="P98" s="77"/>
      <c r="Q98" s="77"/>
      <c r="R98" s="77"/>
      <c r="S98" s="77"/>
      <c r="T98" s="77"/>
      <c r="U98" s="77"/>
    </row>
    <row r="99" spans="1:21" ht="15">
      <c r="A99" s="85" t="s">
        <v>22</v>
      </c>
      <c r="B99" s="77"/>
      <c r="C99" s="95" t="s">
        <v>109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77"/>
      <c r="P99" s="77"/>
      <c r="Q99" s="77"/>
      <c r="R99" s="77"/>
      <c r="S99" s="77"/>
      <c r="T99" s="77"/>
      <c r="U99" s="77"/>
    </row>
    <row r="100" spans="1:21" ht="27.75" customHeight="1">
      <c r="A100" s="86" t="s">
        <v>23</v>
      </c>
      <c r="B100" s="77"/>
      <c r="C100" s="96" t="s">
        <v>110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77"/>
      <c r="P100" s="77"/>
      <c r="Q100" s="77"/>
      <c r="R100" s="77"/>
      <c r="S100" s="77"/>
      <c r="T100" s="77"/>
      <c r="U100" s="77"/>
    </row>
    <row r="101" spans="1:21" ht="15">
      <c r="A101" s="86" t="s">
        <v>24</v>
      </c>
      <c r="B101" s="77"/>
      <c r="C101" s="93" t="s">
        <v>82</v>
      </c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77"/>
      <c r="P101" s="77"/>
      <c r="Q101" s="77"/>
      <c r="R101" s="77"/>
      <c r="S101" s="77"/>
      <c r="T101" s="77"/>
      <c r="U101" s="77"/>
    </row>
    <row r="102" spans="1:21" ht="15">
      <c r="A102" s="85" t="s">
        <v>25</v>
      </c>
      <c r="B102" s="77"/>
      <c r="C102" s="92" t="s">
        <v>83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77"/>
      <c r="P102" s="77"/>
      <c r="Q102" s="77"/>
      <c r="R102" s="77"/>
      <c r="S102" s="77"/>
      <c r="T102" s="77"/>
      <c r="U102" s="77"/>
    </row>
    <row r="103" spans="1:21" ht="15">
      <c r="A103" s="85" t="s">
        <v>26</v>
      </c>
      <c r="B103" s="77"/>
      <c r="C103" s="92" t="s">
        <v>84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77"/>
      <c r="P103" s="77"/>
      <c r="Q103" s="77"/>
      <c r="R103" s="77"/>
      <c r="S103" s="77"/>
      <c r="T103" s="77"/>
      <c r="U103" s="77"/>
    </row>
    <row r="104" spans="1:21" ht="15">
      <c r="A104" s="85" t="s">
        <v>27</v>
      </c>
      <c r="B104" s="77"/>
      <c r="C104" s="92" t="s">
        <v>93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77"/>
      <c r="P104" s="77"/>
      <c r="Q104" s="77"/>
      <c r="R104" s="77"/>
      <c r="S104" s="77"/>
      <c r="T104" s="77"/>
      <c r="U104" s="77"/>
    </row>
    <row r="105" spans="1:21" ht="15">
      <c r="A105" s="85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15">
      <c r="A106" s="57" t="s">
        <v>99</v>
      </c>
      <c r="B106" s="21"/>
      <c r="C106" s="49"/>
      <c r="D106" s="49"/>
      <c r="E106" s="41"/>
      <c r="F106" s="41"/>
      <c r="G106" s="10"/>
      <c r="H106" s="55"/>
      <c r="I106" s="55"/>
      <c r="J106" s="35"/>
      <c r="K106" s="55"/>
      <c r="M106" s="10"/>
      <c r="N106" s="91" t="s">
        <v>100</v>
      </c>
      <c r="O106" s="77"/>
      <c r="P106" s="77"/>
      <c r="Q106" s="77"/>
      <c r="R106" s="77"/>
      <c r="S106" s="77"/>
      <c r="T106" s="77"/>
      <c r="U106" s="77"/>
    </row>
    <row r="107" spans="1:21" ht="15.75">
      <c r="A107" s="57" t="s">
        <v>106</v>
      </c>
      <c r="B107" s="21"/>
      <c r="C107" s="49"/>
      <c r="D107" s="49"/>
      <c r="E107" s="41"/>
      <c r="F107" s="41"/>
      <c r="G107" s="10"/>
      <c r="H107" s="55"/>
      <c r="I107" s="55"/>
      <c r="J107" s="35"/>
      <c r="K107" s="55"/>
      <c r="M107" s="10"/>
      <c r="N107" s="37"/>
      <c r="O107" s="77"/>
      <c r="P107" s="77"/>
      <c r="Q107" s="77"/>
      <c r="R107" s="77"/>
      <c r="S107" s="77"/>
      <c r="T107" s="77"/>
      <c r="U107" s="77"/>
    </row>
    <row r="108" spans="3:21" ht="1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3:21" ht="1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3:21" ht="1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3:21" ht="1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3:21" ht="1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1" ht="1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3:21" ht="1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3:21" ht="1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3:21" ht="1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3:21" ht="1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3:21" ht="1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3:21" ht="1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 ht="1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3:21" ht="1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3:21" ht="1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3:21" ht="1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3:21" ht="1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3:21" ht="1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3:21" ht="1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 ht="1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3:21" ht="1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3:21" ht="1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3:21" ht="1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3:21" ht="1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3:21" ht="1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3:21" ht="1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3:21" ht="1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3:21" ht="1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3:21" ht="1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3:21" ht="1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3:21" ht="1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3:21" ht="1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3:21" ht="1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1" ht="1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1" ht="1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1" ht="1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1" ht="1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1" ht="1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1" ht="1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1" ht="1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1" ht="1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1" ht="1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1" ht="1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3:21" ht="1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3:21" ht="1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3:21" ht="1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3:21" ht="1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3:21" ht="1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3:21" ht="1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3:21" ht="1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3:21" ht="1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3:21" ht="1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3:21" ht="1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3:21" ht="1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3:21" ht="1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3:21" ht="1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3:21" ht="1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3:21" ht="1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3:21" ht="1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3:21" ht="1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3:21" ht="1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3:21" ht="1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3:21" ht="1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3:21" ht="1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3:21" ht="1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3:21" ht="1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3:21" ht="1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3:21" ht="1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3:21" ht="1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3:21" ht="1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1" ht="1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1" ht="1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1" ht="1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1" ht="1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1" ht="1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1" ht="1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1" ht="1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1" ht="1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1" ht="1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1" ht="1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3:21" ht="1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3:21" ht="1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3:21" ht="1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3:21" ht="1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3:21" ht="1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3:21" ht="1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3:21" ht="1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3:21" ht="1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3:21" ht="1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3:21" ht="1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3:21" ht="1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3:21" ht="1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3:21" ht="1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3:21" ht="1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3:21" ht="1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3:21" ht="1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3:21" ht="1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3:21" ht="1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3:21" ht="1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3:21" ht="1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3:21" ht="1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3:21" ht="1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3:21" ht="1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3:21" ht="1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3:21" ht="1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3:21" ht="1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3:21" ht="1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1" ht="1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1" ht="1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1" ht="1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1" ht="1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1" ht="1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1" ht="1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1" ht="1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1" ht="1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1" ht="1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1" ht="1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3:21" ht="1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3:21" ht="1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3:21" ht="1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3:21" ht="1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3:21" ht="1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3:21" ht="1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3:21" ht="1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3:21" ht="1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3:21" ht="1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3:21" ht="1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3:21" ht="1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3:21" ht="1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3:21" ht="1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3:21" ht="1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3:21" ht="1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3:21" ht="1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3:21" ht="1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3:21" ht="1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3:21" ht="1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3:21" ht="1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3:21" ht="1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3:21" ht="1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3:21" ht="1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3:21" ht="1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3:21" ht="1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3:21" ht="1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3:21" ht="1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1" ht="1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1" ht="1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1" ht="1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1" ht="1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1" ht="1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1" ht="1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1" ht="1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1" ht="1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1" ht="1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1" ht="1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3:21" ht="1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3:21" ht="1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3:21" ht="1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3:21" ht="1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3:21" ht="1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3:21" ht="1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3:21" ht="1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3:21" ht="1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3:21" ht="1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3:21" ht="1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3:21" ht="1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3:21" ht="1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3:21" ht="1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3:21" ht="1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3:21" ht="1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3:21" ht="1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3:21" ht="1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3:21" ht="1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3:21" ht="1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3:21" ht="1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3:21" ht="1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3:21" ht="1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3:21" ht="1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3:21" ht="1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3:21" ht="1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3:21" ht="1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3:21" ht="1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1" ht="1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1" ht="1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1" ht="1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1" ht="1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1" ht="1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1" ht="1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1" ht="1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14" ht="1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3:14" ht="1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3:14" ht="1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3:14" ht="1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14" ht="1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14" ht="1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14" ht="1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14" ht="1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</sheetData>
  <sheetProtection/>
  <mergeCells count="7">
    <mergeCell ref="C104:N104"/>
    <mergeCell ref="C100:N100"/>
    <mergeCell ref="C101:N101"/>
    <mergeCell ref="C98:N98"/>
    <mergeCell ref="C99:N99"/>
    <mergeCell ref="C102:N102"/>
    <mergeCell ref="C103:N103"/>
  </mergeCells>
  <printOptions horizontalCentered="1"/>
  <pageMargins left="0.57" right="0.3" top="0.77" bottom="0.75" header="0.5" footer="0.5"/>
  <pageSetup fitToHeight="0" fitToWidth="1" horizontalDpi="300" verticalDpi="300" orientation="portrait" scale="42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Hodgson</dc:creator>
  <cp:keywords/>
  <dc:description/>
  <cp:lastModifiedBy>Kyle Sem</cp:lastModifiedBy>
  <cp:lastPrinted>2009-10-22T13:45:26Z</cp:lastPrinted>
  <dcterms:created xsi:type="dcterms:W3CDTF">2009-07-01T14:12:33Z</dcterms:created>
  <dcterms:modified xsi:type="dcterms:W3CDTF">2010-01-13T15:30:07Z</dcterms:modified>
  <cp:category/>
  <cp:version/>
  <cp:contentType/>
  <cp:contentStatus/>
</cp:coreProperties>
</file>