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4292" windowHeight="1158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F56" i="3" s="1"/>
  <c r="E47" i="3"/>
  <c r="L46" i="3"/>
  <c r="K46" i="3"/>
  <c r="J46" i="3"/>
  <c r="J56" i="3" s="1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K56" i="3"/>
  <c r="J43" i="3"/>
  <c r="I43" i="3"/>
  <c r="I56" i="3"/>
  <c r="H43" i="3"/>
  <c r="H56" i="3"/>
  <c r="G43" i="3"/>
  <c r="G56" i="3"/>
  <c r="F43" i="3"/>
  <c r="E43" i="3"/>
  <c r="E56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D56" i="3" s="1"/>
  <c r="C43" i="3"/>
  <c r="C56" i="3" s="1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26" i="3" s="1"/>
  <c r="B22" i="3"/>
  <c r="B38" i="3" s="1"/>
  <c r="B55" i="3" s="1"/>
  <c r="B44" i="3" l="1"/>
  <c r="B43" i="3"/>
</calcChain>
</file>

<file path=xl/sharedStrings.xml><?xml version="1.0" encoding="utf-8"?>
<sst xmlns="http://schemas.openxmlformats.org/spreadsheetml/2006/main" count="103" uniqueCount="59">
  <si>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</si>
  <si>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</si>
  <si>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</si>
  <si>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</si>
  <si>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</si>
  <si>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</si>
  <si>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</si>
  <si>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</si>
  <si>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</si>
  <si>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</si>
  <si>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</si>
  <si>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</si>
  <si>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</si>
  <si>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</si>
  <si>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</si>
  <si>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</si>
  <si>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</si>
  <si>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</si>
  <si>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</si>
  <si>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</si>
  <si>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</si>
  <si>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</si>
  <si>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</si>
  <si>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</si>
  <si>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</si>
  <si>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</si>
  <si>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</si>
  <si>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</si>
  <si>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</si>
  <si>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</si>
  <si>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</si>
  <si>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</si>
  <si>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</si>
  <si>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</si>
  <si>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</si>
  <si>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</si>
  <si>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</si>
  <si>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</si>
  <si>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</si>
  <si>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</si>
  <si>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</si>
  <si>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</si>
  <si>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</si>
  <si>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</si>
  <si>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</si>
  <si>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</si>
  <si>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MRES</t>
  </si>
  <si>
    <t>Brookings Cty-Lyon Cty new 345 kV line</t>
  </si>
  <si>
    <t>Cedar Mountain Transformer 345kV / 115kV</t>
  </si>
  <si>
    <t>Cedar Mountain-Helena new 345kV line</t>
  </si>
  <si>
    <t>Lyon County Transformer 345kV / 1115kV</t>
  </si>
  <si>
    <t>Lyon County-Cedar Mountain new 345kV line</t>
  </si>
  <si>
    <t>Cedar Mountain-Franklin new 115kV line</t>
  </si>
  <si>
    <t>Lake Marion Transformer 345kV / 115kV</t>
  </si>
  <si>
    <t>Helena-Lake Marion new 345kV line</t>
  </si>
  <si>
    <t>Lake Marion-Hampton Corner new 345kV line</t>
  </si>
  <si>
    <t>Hazel transformer 345kV / 115kV</t>
  </si>
  <si>
    <t>Lyon Cty-Hazel new 345kV line</t>
  </si>
  <si>
    <t>Hazel Creek-Minnesota Valley new 230kV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</si>
</sst>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&quot;$&quot;* #,##0_);_(&quot;$&quot;* \(#,##0\);_(&quot;$&quot;* &quot;-&quot;??_);_(@_)"/>
  </numFmts>
  <fonts count="97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69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3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51" fillId="0" borderId="1" xfId="208" applyFont="1" applyFill="1" applyBorder="1" applyAlignment="1">
      <alignment horizontal="center" vertical="top"/>
    </xf>
    <xf numFmtId="263" fontId="96" fillId="36" borderId="23" xfId="107" applyNumberFormat="1" applyFont="1" applyFill="1" applyBorder="1" applyAlignment="1">
      <alignment horizontal="right" vertical="top"/>
    </xf>
    <xf numFmtId="263" fontId="96" fillId="36" borderId="12" xfId="107" applyNumberFormat="1" applyFont="1" applyFill="1" applyBorder="1" applyAlignment="1">
      <alignment horizontal="right" vertical="top"/>
    </xf>
    <xf numFmtId="263" fontId="3" fillId="36" borderId="21" xfId="107" applyNumberFormat="1" applyFont="1" applyFill="1" applyBorder="1" applyAlignment="1">
      <alignment horizontal="right" vertical="top"/>
    </xf>
    <xf numFmtId="263" fontId="3" fillId="36" borderId="23" xfId="107" applyNumberFormat="1" applyFont="1" applyFill="1" applyBorder="1" applyAlignment="1">
      <alignment horizontal="right" vertical="top"/>
    </xf>
    <xf numFmtId="263" fontId="3" fillId="36" borderId="12" xfId="107" applyNumberFormat="1" applyFont="1" applyFill="1" applyBorder="1" applyAlignment="1">
      <alignment horizontal="right" vertical="top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B3" sqref="B3"/>
    </sheetView>
  </sheetViews>
  <sheetFormatPr defaultRowHeight="13.2"/>
  <cols>
    <col min="1" max="1" width="21.33203125" customWidth="1"/>
    <col min="2" max="2" width="32.88671875" customWidth="1"/>
    <col min="3" max="3" width="12.88671875" customWidth="1"/>
    <col min="4" max="4" width="11.33203125" customWidth="1"/>
    <col min="5" max="11" width="11" customWidth="1"/>
    <col min="12" max="12" width="11.5546875" customWidth="1"/>
    <col min="13" max="13" width="9.109375" hidden="1" customWidth="1"/>
  </cols>
  <sheetData>
    <row r="1" spans="1:13" s="24" customFormat="1" ht="17.399999999999999">
      <c r="A1" s="23" t="s">
        <v>40</v>
      </c>
    </row>
    <row r="2" spans="1:13">
      <c r="A2" s="2"/>
    </row>
    <row r="3" spans="1:13">
      <c r="A3" s="1" t="s">
        <v>27</v>
      </c>
      <c r="B3" s="39">
        <v>2013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63" t="s">
        <v>46</v>
      </c>
      <c r="C5" s="3"/>
      <c r="D5" s="3"/>
      <c r="E5" s="3"/>
    </row>
    <row r="6" spans="1:13">
      <c r="A6" s="2"/>
      <c r="B6" s="3"/>
      <c r="C6" s="3"/>
      <c r="D6" s="3"/>
      <c r="E6" s="3"/>
      <c r="M6" s="6" t="s">
        <v>34</v>
      </c>
    </row>
    <row r="7" spans="1:13" ht="13.8">
      <c r="A7" s="4"/>
      <c r="B7" s="30" t="s">
        <v>31</v>
      </c>
      <c r="C7" s="31" t="s">
        <v>11</v>
      </c>
      <c r="D7" s="31" t="s">
        <v>12</v>
      </c>
      <c r="E7" s="31" t="s">
        <v>18</v>
      </c>
      <c r="F7" s="31" t="s">
        <v>20</v>
      </c>
      <c r="G7" s="31" t="s">
        <v>21</v>
      </c>
      <c r="H7" s="31" t="s">
        <v>22</v>
      </c>
      <c r="I7" s="31" t="s">
        <v>23</v>
      </c>
      <c r="J7" s="31" t="s">
        <v>24</v>
      </c>
      <c r="K7" s="31" t="s">
        <v>25</v>
      </c>
      <c r="L7" s="31" t="s">
        <v>26</v>
      </c>
      <c r="M7" s="26" t="s">
        <v>17</v>
      </c>
    </row>
    <row r="8" spans="1:13" ht="13.8">
      <c r="A8" s="4"/>
      <c r="B8" s="30" t="s">
        <v>14</v>
      </c>
      <c r="C8" s="31" t="s">
        <v>30</v>
      </c>
      <c r="D8" s="31" t="s">
        <v>30</v>
      </c>
      <c r="E8" s="31" t="s">
        <v>30</v>
      </c>
      <c r="F8" s="31" t="s">
        <v>30</v>
      </c>
      <c r="G8" s="31" t="s">
        <v>30</v>
      </c>
      <c r="H8" s="31" t="s">
        <v>30</v>
      </c>
      <c r="I8" s="31" t="s">
        <v>30</v>
      </c>
      <c r="J8" s="31" t="s">
        <v>30</v>
      </c>
      <c r="K8" s="31" t="s">
        <v>30</v>
      </c>
      <c r="L8" s="31" t="s">
        <v>30</v>
      </c>
    </row>
    <row r="9" spans="1:13" ht="15" customHeight="1">
      <c r="A9" s="4"/>
      <c r="B9" s="30" t="s">
        <v>35</v>
      </c>
      <c r="C9" s="31" t="s">
        <v>17</v>
      </c>
      <c r="D9" s="31" t="s">
        <v>17</v>
      </c>
      <c r="E9" s="31" t="s">
        <v>34</v>
      </c>
      <c r="F9" s="31" t="s">
        <v>34</v>
      </c>
      <c r="G9" s="31" t="s">
        <v>34</v>
      </c>
      <c r="H9" s="31" t="s">
        <v>34</v>
      </c>
      <c r="I9" s="31" t="s">
        <v>34</v>
      </c>
      <c r="J9" s="31" t="s">
        <v>34</v>
      </c>
      <c r="K9" s="31" t="s">
        <v>17</v>
      </c>
      <c r="L9" s="31" t="s">
        <v>17</v>
      </c>
    </row>
    <row r="10" spans="1:13">
      <c r="A10" s="20" t="s">
        <v>16</v>
      </c>
      <c r="B10" s="11" t="str">
        <f xml:space="preserve"> "December " &amp; B3-1</f>
        <v>December 2012</v>
      </c>
      <c r="C10" s="64">
        <v>11360516.75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1" t="s">
        <v>13</v>
      </c>
      <c r="B11" s="12" t="str">
        <f xml:space="preserve"> "January " &amp; B3</f>
        <v>January 2013</v>
      </c>
      <c r="C11" s="65">
        <v>11360516.75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1"/>
      <c r="B12" s="13" t="s">
        <v>1</v>
      </c>
      <c r="C12" s="65">
        <v>12152590.390000001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1"/>
      <c r="B13" s="13" t="s">
        <v>2</v>
      </c>
      <c r="C13" s="65">
        <v>13086569.609999999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1"/>
      <c r="B14" s="13" t="s">
        <v>3</v>
      </c>
      <c r="C14" s="65">
        <v>13973312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1"/>
      <c r="B15" s="13" t="s">
        <v>4</v>
      </c>
      <c r="C15" s="65">
        <v>14745056.539999999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1"/>
      <c r="B16" s="13" t="s">
        <v>5</v>
      </c>
      <c r="C16" s="65">
        <v>15976430.84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1"/>
      <c r="B17" s="13" t="s">
        <v>6</v>
      </c>
      <c r="C17" s="65">
        <v>16669412.42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1"/>
      <c r="B18" s="13" t="s">
        <v>7</v>
      </c>
      <c r="C18" s="65">
        <v>18295534.68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1"/>
      <c r="B19" s="13" t="s">
        <v>8</v>
      </c>
      <c r="C19" s="65">
        <v>19577974.690000001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1"/>
      <c r="B20" s="13" t="s">
        <v>9</v>
      </c>
      <c r="C20" s="65">
        <v>20698766.850000001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1"/>
      <c r="B21" s="13" t="s">
        <v>10</v>
      </c>
      <c r="C21" s="65">
        <v>21748009.989999998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2"/>
      <c r="B22" s="14" t="str">
        <f xml:space="preserve"> "December " &amp; B3</f>
        <v>December 2013</v>
      </c>
      <c r="C22" s="65">
        <v>24002492.600000001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0"/>
      <c r="B23" s="25" t="s">
        <v>29</v>
      </c>
      <c r="C23" s="66">
        <f>AVERAGE(C10:C22)</f>
        <v>16434398.777692307</v>
      </c>
      <c r="D23" s="46">
        <f>AVERAGE(D10:D22)</f>
        <v>0</v>
      </c>
      <c r="E23" s="45">
        <f t="shared" ref="E23:L23" si="0">AVERAGE(E10:E22)</f>
        <v>0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0"/>
      <c r="B24" s="25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0"/>
      <c r="B25" s="25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0" t="s">
        <v>36</v>
      </c>
      <c r="B26" s="11" t="str">
        <f>B10</f>
        <v>December 2012</v>
      </c>
      <c r="C26" s="47">
        <v>0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1" t="s">
        <v>37</v>
      </c>
      <c r="B27" s="12" t="str">
        <f>B11</f>
        <v>January 2013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1" t="s">
        <v>41</v>
      </c>
      <c r="B28" s="17" t="s">
        <v>1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1"/>
      <c r="B29" s="17" t="s">
        <v>2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1"/>
      <c r="B30" s="17" t="s">
        <v>3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1"/>
      <c r="B31" s="17" t="s">
        <v>4</v>
      </c>
      <c r="C31" s="53">
        <v>0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1"/>
      <c r="B32" s="17" t="s">
        <v>5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1"/>
      <c r="B33" s="17" t="s">
        <v>6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1"/>
      <c r="B34" s="17" t="s">
        <v>7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1"/>
      <c r="B35" s="17" t="s">
        <v>8</v>
      </c>
      <c r="C35" s="53">
        <v>0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1"/>
      <c r="B36" s="17" t="s">
        <v>9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1"/>
      <c r="B37" s="17" t="s">
        <v>10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2"/>
      <c r="B38" s="14" t="str">
        <f>+B22</f>
        <v>December 2013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0"/>
      <c r="B39" s="25" t="s">
        <v>29</v>
      </c>
      <c r="C39" s="45">
        <f t="shared" ref="C39:L39" si="1">AVERAGE(C26:C38)</f>
        <v>0</v>
      </c>
      <c r="D39" s="46">
        <f t="shared" si="1"/>
        <v>0</v>
      </c>
      <c r="E39" s="45">
        <f t="shared" si="1"/>
        <v>0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29" customFormat="1">
      <c r="A40" s="32"/>
      <c r="B40" s="33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0"/>
      <c r="B41" s="7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0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20" t="s">
        <v>15</v>
      </c>
      <c r="B43" s="15" t="str">
        <f>B10</f>
        <v>December 2012</v>
      </c>
      <c r="C43" s="67">
        <f t="shared" ref="C43:D55" si="2">+C10-C26</f>
        <v>11360516.75</v>
      </c>
      <c r="D43" s="49">
        <f t="shared" si="2"/>
        <v>0</v>
      </c>
      <c r="E43" s="41">
        <f t="shared" ref="E43:L43" si="3">+E10-E26</f>
        <v>0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1" t="s">
        <v>42</v>
      </c>
      <c r="B44" s="16" t="str">
        <f>B11</f>
        <v>January 2013</v>
      </c>
      <c r="C44" s="68">
        <f t="shared" si="2"/>
        <v>11360516.75</v>
      </c>
      <c r="D44" s="40">
        <f t="shared" si="2"/>
        <v>0</v>
      </c>
      <c r="E44" s="38">
        <f t="shared" ref="E44:L44" si="4">+E11-E27</f>
        <v>0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1"/>
      <c r="B45" s="17" t="s">
        <v>1</v>
      </c>
      <c r="C45" s="68">
        <f t="shared" si="2"/>
        <v>12152590.390000001</v>
      </c>
      <c r="D45" s="40">
        <f t="shared" si="2"/>
        <v>0</v>
      </c>
      <c r="E45" s="38">
        <f t="shared" ref="E45:L45" si="5">+E12-E28</f>
        <v>0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1"/>
      <c r="B46" s="17" t="s">
        <v>2</v>
      </c>
      <c r="C46" s="68">
        <f t="shared" si="2"/>
        <v>13086569.609999999</v>
      </c>
      <c r="D46" s="40">
        <f t="shared" si="2"/>
        <v>0</v>
      </c>
      <c r="E46" s="38">
        <f t="shared" ref="E46:L46" si="6">+E13-E29</f>
        <v>0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1"/>
      <c r="B47" s="17" t="s">
        <v>3</v>
      </c>
      <c r="C47" s="68">
        <f t="shared" si="2"/>
        <v>13973312</v>
      </c>
      <c r="D47" s="40">
        <f t="shared" si="2"/>
        <v>0</v>
      </c>
      <c r="E47" s="38">
        <f t="shared" ref="E47:L47" si="7">+E14-E30</f>
        <v>0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1"/>
      <c r="B48" s="17" t="s">
        <v>4</v>
      </c>
      <c r="C48" s="68">
        <f t="shared" si="2"/>
        <v>14745056.539999999</v>
      </c>
      <c r="D48" s="40">
        <f t="shared" si="2"/>
        <v>0</v>
      </c>
      <c r="E48" s="38">
        <f t="shared" ref="E48:L48" si="8">+E15-E31</f>
        <v>0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1"/>
      <c r="B49" s="17" t="s">
        <v>5</v>
      </c>
      <c r="C49" s="68">
        <f t="shared" si="2"/>
        <v>15976430.84</v>
      </c>
      <c r="D49" s="40">
        <f t="shared" si="2"/>
        <v>0</v>
      </c>
      <c r="E49" s="38">
        <f t="shared" ref="E49:L49" si="9">+E16-E32</f>
        <v>0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1"/>
      <c r="B50" s="17" t="s">
        <v>6</v>
      </c>
      <c r="C50" s="68">
        <f t="shared" si="2"/>
        <v>16669412.42</v>
      </c>
      <c r="D50" s="40">
        <f t="shared" si="2"/>
        <v>0</v>
      </c>
      <c r="E50" s="38">
        <f t="shared" ref="E50:L50" si="10">+E17-E33</f>
        <v>0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1"/>
      <c r="B51" s="17" t="s">
        <v>7</v>
      </c>
      <c r="C51" s="68">
        <f t="shared" si="2"/>
        <v>18295534.68</v>
      </c>
      <c r="D51" s="40">
        <f t="shared" si="2"/>
        <v>0</v>
      </c>
      <c r="E51" s="38">
        <f t="shared" ref="E51:L51" si="11">+E18-E34</f>
        <v>0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1"/>
      <c r="B52" s="17" t="s">
        <v>8</v>
      </c>
      <c r="C52" s="68">
        <f t="shared" si="2"/>
        <v>19577974.690000001</v>
      </c>
      <c r="D52" s="40">
        <f t="shared" si="2"/>
        <v>0</v>
      </c>
      <c r="E52" s="38">
        <f t="shared" ref="E52:L52" si="12">+E19-E35</f>
        <v>0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1"/>
      <c r="B53" s="17" t="s">
        <v>9</v>
      </c>
      <c r="C53" s="68">
        <f t="shared" si="2"/>
        <v>20698766.850000001</v>
      </c>
      <c r="D53" s="40">
        <f t="shared" si="2"/>
        <v>0</v>
      </c>
      <c r="E53" s="38">
        <f>+E20-E36</f>
        <v>0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1"/>
      <c r="B54" s="17" t="s">
        <v>10</v>
      </c>
      <c r="C54" s="68">
        <f t="shared" si="2"/>
        <v>21748009.989999998</v>
      </c>
      <c r="D54" s="40">
        <f t="shared" si="2"/>
        <v>0</v>
      </c>
      <c r="E54" s="38">
        <f t="shared" ref="E54:L54" si="14">+E21-E37</f>
        <v>0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2"/>
      <c r="B55" s="18" t="str">
        <f>+B38</f>
        <v>December 2013</v>
      </c>
      <c r="C55" s="68">
        <f t="shared" si="2"/>
        <v>24002492.600000001</v>
      </c>
      <c r="D55" s="40">
        <f t="shared" si="2"/>
        <v>0</v>
      </c>
      <c r="E55" s="38">
        <f t="shared" ref="E55:L55" si="15">+E22-E38</f>
        <v>0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0"/>
      <c r="B56" s="25" t="s">
        <v>29</v>
      </c>
      <c r="C56" s="66">
        <f>AVERAGE(C43:C55)</f>
        <v>16434398.777692307</v>
      </c>
      <c r="D56" s="46">
        <f>AVERAGE(D43:D55)</f>
        <v>0</v>
      </c>
      <c r="E56" s="45">
        <f t="shared" ref="E56:L56" si="16">AVERAGE(E43:E55)</f>
        <v>0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0"/>
      <c r="B57" s="7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0"/>
      <c r="B58" s="8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7" t="s">
        <v>33</v>
      </c>
      <c r="B59" s="28" t="s">
        <v>0</v>
      </c>
      <c r="C59" s="58">
        <v>0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2" t="s">
        <v>43</v>
      </c>
      <c r="B60" s="19" t="s">
        <v>19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5" t="s">
        <v>32</v>
      </c>
      <c r="C61" s="45">
        <f>+C59+C60</f>
        <v>0</v>
      </c>
      <c r="D61" s="46">
        <f>+D59+D60</f>
        <v>0</v>
      </c>
      <c r="E61" s="45">
        <f t="shared" ref="E61:L61" si="17">+E59+E60</f>
        <v>0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5"/>
      <c r="G62" s="29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D17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4" t="s">
        <v>39</v>
      </c>
      <c r="B1" s="34"/>
    </row>
    <row r="3" spans="1:4" ht="27.6">
      <c r="A3" s="62" t="s">
        <v>31</v>
      </c>
      <c r="B3" s="62" t="s">
        <v>44</v>
      </c>
      <c r="C3" s="62" t="s">
        <v>45</v>
      </c>
      <c r="D3" s="37" t="s">
        <v>38</v>
      </c>
    </row>
    <row r="4" spans="1:4">
      <c r="A4" s="35">
        <v>1203</v>
      </c>
      <c r="B4" s="35">
        <v>1881</v>
      </c>
      <c r="C4" s="35">
        <v>40912</v>
      </c>
      <c r="D4" s="35" t="s">
        <v>47</v>
      </c>
    </row>
    <row r="5" spans="1:4">
      <c r="A5" s="36">
        <v>1203</v>
      </c>
      <c r="B5" s="36">
        <v>2649</v>
      </c>
      <c r="C5" s="36">
        <v>40912</v>
      </c>
      <c r="D5" s="36" t="s">
        <v>48</v>
      </c>
    </row>
    <row r="6" spans="1:4">
      <c r="A6" s="36">
        <v>1203</v>
      </c>
      <c r="B6" s="36">
        <v>1885</v>
      </c>
      <c r="C6" s="36">
        <v>40912</v>
      </c>
      <c r="D6" s="36" t="s">
        <v>49</v>
      </c>
    </row>
    <row r="7" spans="1:4">
      <c r="A7" s="36">
        <v>1203</v>
      </c>
      <c r="B7" s="36">
        <v>1884</v>
      </c>
      <c r="C7" s="36">
        <v>40912</v>
      </c>
      <c r="D7" s="36" t="s">
        <v>49</v>
      </c>
    </row>
    <row r="8" spans="1:4">
      <c r="A8" s="36">
        <v>1203</v>
      </c>
      <c r="B8" s="36">
        <v>1893</v>
      </c>
      <c r="C8" s="36">
        <v>40912</v>
      </c>
      <c r="D8" s="36" t="s">
        <v>50</v>
      </c>
    </row>
    <row r="9" spans="1:4">
      <c r="A9" s="36">
        <v>1203</v>
      </c>
      <c r="B9" s="36">
        <v>1883</v>
      </c>
      <c r="C9" s="36">
        <v>40912</v>
      </c>
      <c r="D9" s="36" t="s">
        <v>51</v>
      </c>
    </row>
    <row r="10" spans="1:4">
      <c r="A10" s="36">
        <v>1203</v>
      </c>
      <c r="B10" s="36">
        <v>1882</v>
      </c>
      <c r="C10" s="36">
        <v>40912</v>
      </c>
      <c r="D10" s="36" t="s">
        <v>51</v>
      </c>
    </row>
    <row r="11" spans="1:4">
      <c r="A11" s="36">
        <v>1203</v>
      </c>
      <c r="B11" s="36">
        <v>5624</v>
      </c>
      <c r="C11" s="36">
        <v>40912</v>
      </c>
      <c r="D11" s="36" t="s">
        <v>52</v>
      </c>
    </row>
    <row r="12" spans="1:4">
      <c r="A12" s="36">
        <v>1203</v>
      </c>
      <c r="B12" s="36">
        <v>1894</v>
      </c>
      <c r="C12" s="36">
        <v>40912</v>
      </c>
      <c r="D12" s="36" t="s">
        <v>53</v>
      </c>
    </row>
    <row r="13" spans="1:4">
      <c r="A13" s="36">
        <v>1203</v>
      </c>
      <c r="B13" s="36">
        <v>1886</v>
      </c>
      <c r="C13" s="36">
        <v>40912</v>
      </c>
      <c r="D13" s="36" t="s">
        <v>54</v>
      </c>
    </row>
    <row r="14" spans="1:4">
      <c r="A14" s="36">
        <v>1203</v>
      </c>
      <c r="B14" s="36">
        <v>1887</v>
      </c>
      <c r="C14" s="36">
        <v>40912</v>
      </c>
      <c r="D14" s="36" t="s">
        <v>55</v>
      </c>
    </row>
    <row r="15" spans="1:4">
      <c r="A15" s="36">
        <v>1203</v>
      </c>
      <c r="B15" s="36">
        <v>1895</v>
      </c>
      <c r="C15" s="36">
        <v>40912</v>
      </c>
      <c r="D15" s="36" t="s">
        <v>56</v>
      </c>
    </row>
    <row r="16" spans="1:4">
      <c r="A16" s="36">
        <v>1203</v>
      </c>
      <c r="B16" s="36">
        <v>1888</v>
      </c>
      <c r="C16" s="36">
        <v>40912</v>
      </c>
      <c r="D16" s="36" t="s">
        <v>57</v>
      </c>
    </row>
    <row r="17" spans="1:4">
      <c r="A17" s="36">
        <v>1203</v>
      </c>
      <c r="B17" s="36">
        <v>1889</v>
      </c>
      <c r="C17" s="36">
        <v>40912</v>
      </c>
      <c r="D17" s="36" t="s">
        <v>58</v>
      </c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Merlin Sawyer</cp:lastModifiedBy>
  <cp:lastPrinted>2011-03-16T13:16:37Z</cp:lastPrinted>
  <dcterms:created xsi:type="dcterms:W3CDTF">2010-03-30T20:52:42Z</dcterms:created>
  <dcterms:modified xsi:type="dcterms:W3CDTF">2014-05-28T17:56:42Z</dcterms:modified>
</cp:coreProperties>
</file>