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_MERLIN\MYDATA\XLS\MISO TO\2013\"/>
    </mc:Choice>
  </mc:AlternateContent>
  <bookViews>
    <workbookView xWindow="0" yWindow="0" windowWidth="20160" windowHeight="10308"/>
  </bookViews>
  <sheets>
    <sheet name="Sheet1" sheetId="3" r:id="rId1"/>
  </sheets>
  <externalReferences>
    <externalReference r:id="rId2"/>
  </externalReferences>
  <definedNames>
    <definedName name="CH_COS">#REF!</definedName>
    <definedName name="NSP_COS">#REF!</definedName>
    <definedName name="_xlnm.Print_Area" localSheetId="0">Sheet1!$A$1:$T$112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J27" i="3" l="1"/>
  <c r="J18" i="3" l="1"/>
  <c r="J19" i="3" l="1"/>
  <c r="S61" i="3" l="1"/>
  <c r="R92" i="3" l="1"/>
  <c r="L74" i="3"/>
  <c r="L73" i="3"/>
  <c r="L72" i="3"/>
  <c r="J64" i="3"/>
  <c r="J62" i="3"/>
  <c r="S62" i="3"/>
  <c r="J61" i="3"/>
  <c r="C61" i="3"/>
  <c r="L56" i="3"/>
  <c r="J48" i="3"/>
  <c r="L48" i="3" s="1"/>
  <c r="J42" i="3"/>
  <c r="L42" i="3" s="1"/>
  <c r="J38" i="3"/>
  <c r="L38" i="3" s="1"/>
  <c r="J29" i="3"/>
  <c r="L29" i="3" s="1"/>
  <c r="J20" i="3"/>
  <c r="J52" i="3" l="1"/>
  <c r="L52" i="3" s="1"/>
  <c r="L54" i="3" s="1"/>
  <c r="G74" i="3"/>
  <c r="H74" i="3" s="1"/>
  <c r="G73" i="3"/>
  <c r="H73" i="3" s="1"/>
  <c r="G72" i="3"/>
  <c r="H72" i="3" s="1"/>
  <c r="N74" i="3"/>
  <c r="N72" i="3"/>
  <c r="N73" i="3"/>
  <c r="J33" i="3"/>
  <c r="J34" i="3" s="1"/>
  <c r="J44" i="3" s="1"/>
  <c r="L34" i="3" l="1"/>
  <c r="L44" i="3" s="1"/>
  <c r="M73" i="3"/>
  <c r="O73" i="3" s="1"/>
  <c r="M74" i="3"/>
  <c r="O74" i="3" s="1"/>
  <c r="M72" i="3"/>
  <c r="O72" i="3" s="1"/>
  <c r="I73" i="3" l="1"/>
  <c r="J73" i="3" s="1"/>
  <c r="K73" i="3" s="1"/>
  <c r="Q73" i="3" s="1"/>
  <c r="S73" i="3" s="1"/>
  <c r="I72" i="3"/>
  <c r="J72" i="3" s="1"/>
  <c r="K72" i="3" s="1"/>
  <c r="Q72" i="3" s="1"/>
  <c r="S72" i="3" s="1"/>
  <c r="I74" i="3"/>
  <c r="J74" i="3" s="1"/>
  <c r="K74" i="3" s="1"/>
  <c r="Q74" i="3" s="1"/>
  <c r="S74" i="3" s="1"/>
  <c r="Q92" i="3" l="1"/>
  <c r="Q94" i="3" s="1"/>
  <c r="S92" i="3"/>
</calcChain>
</file>

<file path=xl/sharedStrings.xml><?xml version="1.0" encoding="utf-8"?>
<sst xmlns="http://schemas.openxmlformats.org/spreadsheetml/2006/main" count="179" uniqueCount="171">
  <si>
    <t>Attachment O</t>
  </si>
  <si>
    <t xml:space="preserve">     Rate Formula Template</t>
  </si>
  <si>
    <t>Line</t>
  </si>
  <si>
    <t>No.</t>
  </si>
  <si>
    <t xml:space="preserve"> </t>
  </si>
  <si>
    <t>Allocator</t>
  </si>
  <si>
    <t>(Note C)</t>
  </si>
  <si>
    <t>(1)</t>
  </si>
  <si>
    <t>(2)</t>
  </si>
  <si>
    <t>(3)</t>
  </si>
  <si>
    <t>(4)</t>
  </si>
  <si>
    <t>Transmission</t>
  </si>
  <si>
    <t>Page, Line, Col.</t>
  </si>
  <si>
    <t>1a</t>
  </si>
  <si>
    <t>Total Income Taxes</t>
  </si>
  <si>
    <t xml:space="preserve">RETURN </t>
  </si>
  <si>
    <t>Note</t>
  </si>
  <si>
    <t>Letter</t>
  </si>
  <si>
    <t>A</t>
  </si>
  <si>
    <t>B</t>
  </si>
  <si>
    <t>C</t>
  </si>
  <si>
    <t>D</t>
  </si>
  <si>
    <t>E</t>
  </si>
  <si>
    <t>F</t>
  </si>
  <si>
    <t>G</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</si>
  <si>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</si>
  <si>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</si>
  <si>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</si>
  <si>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</si>
  <si>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</si>
  <si>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</si>
  <si>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</si>
  <si>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</si>
  <si>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</si>
  <si>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</si>
  <si>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</si>
  <si>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</si>
  <si>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</si>
  <si>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</si>
  <si>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Attach O, p 3, line 28 col 5</t>
  </si>
  <si>
    <t>Page 2 of 2</t>
  </si>
  <si>
    <t>Project Name</t>
  </si>
  <si>
    <t>5</t>
  </si>
  <si>
    <t>1b</t>
  </si>
  <si>
    <t>1c</t>
  </si>
  <si>
    <t>MTEP Project Number</t>
  </si>
  <si>
    <t>Line No.</t>
  </si>
  <si>
    <t>Annual Expense Charge</t>
  </si>
  <si>
    <t>Annual Return Charge</t>
  </si>
  <si>
    <t>Project 2</t>
  </si>
  <si>
    <t>Project 3</t>
  </si>
  <si>
    <t>2</t>
  </si>
  <si>
    <t>True-Up Adjustment</t>
  </si>
  <si>
    <t>Annual Revenue Requirement</t>
  </si>
  <si>
    <t>Attach O, p 3, line 8 col 5</t>
  </si>
  <si>
    <t>Total O&amp;M Allocated to Transmission</t>
  </si>
  <si>
    <t>Attach O, p 3, line 20 col 5</t>
  </si>
  <si>
    <t>(line 5 divided by line 1 col 3)</t>
  </si>
  <si>
    <t>(line 10 divided by line 2 col 3)</t>
  </si>
  <si>
    <t>Attach O, p 3, line 27 col 5</t>
  </si>
  <si>
    <t>(Note E)</t>
  </si>
  <si>
    <t>(Note F)</t>
  </si>
  <si>
    <t xml:space="preserve">Project Net Plant </t>
  </si>
  <si>
    <t>Project Depreciation Expense is the actual value booked for the project and included in the Depreciation Expense in Attachment O page 3 line 12.</t>
  </si>
  <si>
    <t>True-Up Adjustment is included pursuant to a FERC approved methodology if applicable.</t>
  </si>
  <si>
    <t>Annual Allocation Factor for Other Taxes</t>
  </si>
  <si>
    <t>Annual Allocation Factor for Income Taxes</t>
  </si>
  <si>
    <t>Annual Allocation Factor for Return on Rate Base</t>
  </si>
  <si>
    <t>Annual Allocation Factor for Return</t>
  </si>
  <si>
    <t>Formula Rate calculation</t>
  </si>
  <si>
    <t>For  the 12 months ended 12/31/___</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</si>
  <si>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</si>
  <si>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</si>
  <si>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</si>
  <si>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</si>
  <si>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</si>
  <si>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</si>
  <si>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</si>
  <si>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</si>
  <si>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</si>
  <si>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</si>
  <si>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</si>
  <si>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Multi-Value Projects (MVP)</t>
  </si>
  <si>
    <t>Multi-Value Project (MVP) Revenue Requirement Calculation</t>
  </si>
  <si>
    <t>MVP Annual Adjusted Revenue Requirement</t>
  </si>
  <si>
    <t>MVP Total Annual Revenue Requirements</t>
  </si>
  <si>
    <t>(inputs from Attachment O are rounded to whole dollars)</t>
  </si>
  <si>
    <t>Transmission Accumulated Depreciation</t>
  </si>
  <si>
    <t>Line 1 minus Line 1a (Note B)</t>
  </si>
  <si>
    <t>O&amp;M TRANSMISSION EXPENSE</t>
  </si>
  <si>
    <t>Transmission O&amp;M</t>
  </si>
  <si>
    <t>Attach O, p 3, line 1 col 5</t>
  </si>
  <si>
    <t>Attach O, p 3, line 2 col 5</t>
  </si>
  <si>
    <t>3a</t>
  </si>
  <si>
    <t>3b</t>
  </si>
  <si>
    <t>Less: LSE Expenses included in above, if any</t>
  </si>
  <si>
    <t>Less: Account 565 included in above, if any</t>
  </si>
  <si>
    <t>Adjusted Transmission O&amp;M</t>
  </si>
  <si>
    <t>3c</t>
  </si>
  <si>
    <t>3d</t>
  </si>
  <si>
    <t>Annual Allocation Factor for Transmission O&amp;M</t>
  </si>
  <si>
    <t>Line 3a minus Line 3b minus Line 3c</t>
  </si>
  <si>
    <t>OTHER O&amp;M EXPENSE</t>
  </si>
  <si>
    <t>4b</t>
  </si>
  <si>
    <t>Other O&amp;M Allocated to Transmission</t>
  </si>
  <si>
    <t>Annual Allocation Factor for Other O&amp;M</t>
  </si>
  <si>
    <t>Annual Allocation Factor for Other Expense</t>
  </si>
  <si>
    <t>Sum of line 4b, 6, and 8</t>
  </si>
  <si>
    <t>4a</t>
  </si>
  <si>
    <t>(Line 3d divided by line 1a, col 3)</t>
  </si>
  <si>
    <t>Project Gross Plant</t>
  </si>
  <si>
    <t>Project Accumulated Depreciation</t>
  </si>
  <si>
    <t>(5)</t>
  </si>
  <si>
    <t>Transmission O&amp;M Annual Allocation Factor</t>
  </si>
  <si>
    <t>Annual Allocation for Transmission O&amp;M Expense</t>
  </si>
  <si>
    <t>(Col 4 * Col 5)</t>
  </si>
  <si>
    <t>(6)</t>
  </si>
  <si>
    <t>(7)</t>
  </si>
  <si>
    <t>Other Expense Annual Allocation Factor</t>
  </si>
  <si>
    <t>(8)</t>
  </si>
  <si>
    <t>Annual Allocation for Other Expense</t>
  </si>
  <si>
    <t>(9)</t>
  </si>
  <si>
    <t>(Col 6 + Col 8)</t>
  </si>
  <si>
    <t>(10)</t>
  </si>
  <si>
    <t>(11)</t>
  </si>
  <si>
    <t>(12)</t>
  </si>
  <si>
    <t>(13)</t>
  </si>
  <si>
    <t>(14)</t>
  </si>
  <si>
    <t>(Sum Col. 9, 12 &amp; 13)</t>
  </si>
  <si>
    <t>(15)</t>
  </si>
  <si>
    <t>(16)</t>
  </si>
  <si>
    <t>Sum Col. 14 &amp; 15
(Note G)</t>
  </si>
  <si>
    <t>Note deliberately left blank.</t>
  </si>
  <si>
    <t>The MVP Annual Revenue Requirement is the value to be used in Schedule 26-A.</t>
  </si>
  <si>
    <t>The Total General and Common Depreciation Expense excludes any depreciation expense directly associated with a project and thereby included in page 2 column 13.</t>
  </si>
  <si>
    <t>(Col 3 * Col 7)</t>
  </si>
  <si>
    <t>Line 3 minus Line 3d</t>
  </si>
  <si>
    <t>Line 4a divided by Line 1, col 3</t>
  </si>
  <si>
    <t>Attachment MM-MRES</t>
  </si>
  <si>
    <t xml:space="preserve"> Utilizing Attachment O-MRES Data</t>
  </si>
  <si>
    <t>MRES</t>
  </si>
  <si>
    <t>To be completed in conjunction with Attachment O-MRES.</t>
  </si>
  <si>
    <t>Attach O, p 2, line 2 + 2a col 5 (Note A)</t>
  </si>
  <si>
    <r>
      <t>Attach O, p 2, line 8 + 8a</t>
    </r>
    <r>
      <rPr>
        <b/>
        <sz val="12"/>
        <rFont val="Arial"/>
        <family val="2"/>
      </rPr>
      <t xml:space="preserve"> </t>
    </r>
    <r>
      <rPr>
        <sz val="12"/>
        <rFont val="Arial"/>
        <family val="2"/>
      </rPr>
      <t>col 5 (Note A)</t>
    </r>
  </si>
  <si>
    <t>Return on Rate Base (Note I)</t>
  </si>
  <si>
    <t>Annual Allocation Factor for Incentive Return</t>
  </si>
  <si>
    <t>(11a)</t>
  </si>
  <si>
    <t>(Col 10 * (Col 11 + Col 11a))</t>
  </si>
  <si>
    <t>Net Transmission Plant is that identified on page 2 line 14 of Attachment O and includes any sub lines 14a or 14b etc. and is inclusive of any CWIP included in rate base when authorized by FERC order.</t>
  </si>
  <si>
    <t>I</t>
  </si>
  <si>
    <t>Equals the return using the MRES actual capital structure.</t>
  </si>
  <si>
    <t>J</t>
  </si>
  <si>
    <t>This is the incentive return for projets receiving the hypothetical capital structure return (HCSR).</t>
  </si>
  <si>
    <t>K</t>
  </si>
  <si>
    <t>The projects listed include projects that qualify for 100% CWIP recovery.  These projects do not include any AFUDC in the CWIP balances or plant in-service balances</t>
  </si>
  <si>
    <t>L</t>
  </si>
  <si>
    <t>The plant listed includes any unamortized balances related to the recovery of abandoned plant costs for the projects approved by FERC.  No abandoned plant costs will be included until approved by FERC under a separate docket.</t>
  </si>
  <si>
    <t>Annual Allocation Factor for Return for ASCR</t>
  </si>
  <si>
    <t>Attach O-MRES, p 4, line 30 col 5</t>
  </si>
  <si>
    <t>Note K &amp; L</t>
  </si>
  <si>
    <t>(Page 1 line 4)</t>
  </si>
  <si>
    <t>(Page 1 line 9)</t>
  </si>
  <si>
    <t>Rev. Req. Adj For Attachment O - MRES</t>
  </si>
  <si>
    <t>(Pg 1 line 15, Column 4)  (Note J)</t>
  </si>
  <si>
    <t>Accumulated Depreciation comports with this Note A and Note B below.</t>
  </si>
  <si>
    <t>Gross Transmission Plant is that identified on page 2 line 2 of Attachment O and includes any sub lines 2a or 2b etc. and is inclusive of any CWIP included in rate base when authorized by FERC order less any prefunded AFUDC, if applicable. Transmission</t>
  </si>
  <si>
    <t>subsequent capital investments required to maintain the facilities to their original capabilities.</t>
  </si>
  <si>
    <t>Project Gross Plant is the total capital investment for the project calculated in the same method as the gross plant value in line 1 and includes CWIP in rate base when authorized by FERC order less any prefunded AFUDC, if applicable.  This value includes</t>
  </si>
  <si>
    <t>Attach O, p 3, line 1a col 5, if any</t>
  </si>
  <si>
    <t>(Col 3 minus Col 4)</t>
  </si>
  <si>
    <t>MTEP11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</si>
</sst>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_(* #,##0_);_(* \(#,##0\);_(* &quot;-&quot;??_);_(@_)"/>
  </numFmts>
  <fonts count="38">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u/>
      <sz val="12"/>
      <name val="Arial"/>
      <family val="2"/>
    </font>
    <font>
      <sz val="12"/>
      <color rgb="FFFF0000"/>
      <name val="Arial MT"/>
    </font>
    <font>
      <sz val="12"/>
      <color rgb="FFFF0000"/>
      <name val="Arial"/>
      <family val="2"/>
    </font>
    <font>
      <sz val="12"/>
      <color theme="4"/>
      <name val="Arial MT"/>
    </font>
    <font>
      <sz val="12"/>
      <color theme="4"/>
      <name val="Arial"/>
      <family val="2"/>
    </font>
    <font>
      <sz val="12"/>
      <color theme="1"/>
      <name val="Arial"/>
      <family val="2"/>
    </font>
    <font>
      <sz val="10"/>
      <color theme="4"/>
      <name val="Arial MT"/>
    </font>
    <font>
      <b/>
      <sz val="12"/>
      <color theme="4"/>
      <name val="Arial MT"/>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7">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149">
    <xf numFmtId="167" fontId="0" fillId="0" borderId="0" xfId="0" applyAlignment="1"/>
    <xf numFmtId="3" fontId="22" fillId="0" borderId="0" xfId="0" applyNumberFormat="1" applyFont="1" applyFill="1" applyBorder="1"/>
    <xf numFmtId="0" fontId="22" fillId="0" borderId="0" xfId="0" applyNumberFormat="1" applyFont="1" applyFill="1" applyBorder="1" applyAlignment="1" applyProtection="1">
      <alignment horizontal="right"/>
      <protection locked="0"/>
    </xf>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0" fontId="23" fillId="0" borderId="0" xfId="0" applyNumberFormat="1" applyFont="1" applyFill="1" applyBorder="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2" fillId="0" borderId="0" xfId="0"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ill="1" applyBorder="1" applyAlignment="1">
      <alignment horizontal="center"/>
    </xf>
    <xf numFmtId="0" fontId="2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24" fillId="0" borderId="0" xfId="0"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3" fontId="26" fillId="0" borderId="0" xfId="0" applyNumberFormat="1" applyFont="1" applyFill="1" applyBorder="1" applyAlignment="1"/>
    <xf numFmtId="10" fontId="22" fillId="0" borderId="0" xfId="41" applyNumberFormat="1" applyFont="1" applyFill="1" applyBorder="1" applyAlignment="1"/>
    <xf numFmtId="166" fontId="0" fillId="0" borderId="0" xfId="0" applyNumberFormat="1" applyFill="1" applyBorder="1" applyAlignment="1"/>
    <xf numFmtId="0" fontId="26" fillId="0" borderId="0" xfId="0" applyNumberFormat="1" applyFont="1" applyFill="1" applyBorder="1"/>
    <xf numFmtId="0" fontId="24" fillId="0" borderId="12" xfId="0" applyNumberFormat="1" applyFont="1" applyFill="1" applyBorder="1" applyAlignment="1">
      <alignment horizontal="center" wrapText="1"/>
    </xf>
    <xf numFmtId="3"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0" fontId="22" fillId="0" borderId="11" xfId="0" applyNumberFormat="1" applyFont="1" applyFill="1" applyBorder="1"/>
    <xf numFmtId="0" fontId="22" fillId="0" borderId="12" xfId="0" applyNumberFormat="1" applyFont="1" applyFill="1" applyBorder="1"/>
    <xf numFmtId="0" fontId="22" fillId="0" borderId="12" xfId="0" applyNumberFormat="1" applyFont="1" applyFill="1" applyBorder="1" applyAlignment="1">
      <alignment horizontal="center"/>
    </xf>
    <xf numFmtId="3" fontId="22" fillId="0" borderId="12" xfId="0" applyNumberFormat="1" applyFont="1" applyFill="1" applyBorder="1" applyAlignment="1">
      <alignment horizontal="center"/>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3" fontId="22" fillId="0" borderId="13" xfId="0" applyNumberFormat="1" applyFont="1" applyFill="1" applyBorder="1" applyAlignment="1">
      <alignment horizontal="center" wrapText="1"/>
    </xf>
    <xf numFmtId="49" fontId="22" fillId="24" borderId="0" xfId="0" applyNumberFormat="1" applyFont="1" applyFill="1" applyBorder="1" applyAlignment="1">
      <alignment horizontal="center"/>
    </xf>
    <xf numFmtId="166" fontId="22" fillId="0" borderId="0" xfId="0" applyNumberFormat="1" applyFont="1" applyFill="1" applyBorder="1" applyAlignment="1"/>
    <xf numFmtId="49" fontId="25" fillId="0" borderId="0" xfId="0" applyNumberFormat="1" applyFont="1" applyFill="1" applyBorder="1" applyAlignment="1">
      <alignment horizontal="center"/>
    </xf>
    <xf numFmtId="41" fontId="22" fillId="0" borderId="0" xfId="0" applyNumberFormat="1" applyFont="1" applyFill="1" applyBorder="1" applyAlignment="1"/>
    <xf numFmtId="0" fontId="0" fillId="0" borderId="0" xfId="0" quotePrefix="1" applyNumberFormat="1" applyFill="1" applyBorder="1" applyAlignment="1" applyProtection="1">
      <alignment horizontal="center"/>
      <protection locked="0"/>
    </xf>
    <xf numFmtId="169" fontId="24" fillId="0" borderId="0" xfId="0" quotePrefix="1" applyNumberFormat="1" applyFont="1" applyFill="1" applyBorder="1" applyAlignment="1">
      <alignment horizontal="center"/>
    </xf>
    <xf numFmtId="0" fontId="22" fillId="0" borderId="12" xfId="0" quotePrefix="1" applyNumberFormat="1" applyFont="1" applyFill="1" applyBorder="1" applyAlignment="1">
      <alignment horizontal="center"/>
    </xf>
    <xf numFmtId="0" fontId="22" fillId="0" borderId="13" xfId="0" quotePrefix="1" applyNumberFormat="1" applyFont="1" applyFill="1" applyBorder="1" applyAlignment="1">
      <alignment horizontal="center"/>
    </xf>
    <xf numFmtId="3" fontId="30" fillId="0" borderId="0" xfId="0" applyNumberFormat="1" applyFont="1" applyFill="1" applyBorder="1" applyAlignment="1"/>
    <xf numFmtId="0" fontId="0" fillId="0" borderId="0" xfId="0" applyNumberFormat="1" applyFill="1" applyBorder="1" applyAlignment="1">
      <alignment horizontal="center"/>
    </xf>
    <xf numFmtId="0" fontId="27" fillId="0" borderId="0" xfId="0" applyNumberFormat="1" applyFont="1" applyFill="1" applyBorder="1" applyAlignment="1">
      <alignment horizontal="center"/>
    </xf>
    <xf numFmtId="167" fontId="0" fillId="0" borderId="0" xfId="0" applyNumberFormat="1" applyFill="1" applyBorder="1" applyAlignment="1"/>
    <xf numFmtId="167" fontId="0" fillId="0" borderId="0" xfId="0" applyNumberFormat="1" applyFill="1" applyBorder="1" applyAlignment="1">
      <alignment horizontal="right"/>
    </xf>
    <xf numFmtId="167" fontId="0" fillId="0" borderId="0" xfId="0" applyNumberFormat="1" applyFont="1" applyFill="1" applyBorder="1" applyAlignment="1"/>
    <xf numFmtId="49" fontId="24" fillId="24" borderId="0" xfId="0" applyNumberFormat="1" applyFont="1" applyFill="1" applyBorder="1" applyAlignment="1">
      <alignment horizontal="center"/>
    </xf>
    <xf numFmtId="167" fontId="24" fillId="0" borderId="0" xfId="0" applyNumberFormat="1" applyFont="1" applyFill="1" applyBorder="1" applyAlignment="1">
      <alignment horizontal="center"/>
    </xf>
    <xf numFmtId="170" fontId="22" fillId="24" borderId="0" xfId="28" applyNumberFormat="1" applyFont="1" applyFill="1" applyBorder="1" applyAlignment="1"/>
    <xf numFmtId="3" fontId="17" fillId="0" borderId="0" xfId="0" applyNumberFormat="1" applyFont="1" applyFill="1" applyBorder="1" applyAlignment="1">
      <alignment horizontal="center"/>
    </xf>
    <xf numFmtId="167" fontId="31" fillId="0" borderId="0" xfId="0" applyNumberFormat="1" applyFont="1" applyFill="1" applyBorder="1" applyAlignment="1"/>
    <xf numFmtId="0" fontId="32" fillId="0" borderId="0" xfId="0" applyNumberFormat="1" applyFont="1" applyFill="1" applyBorder="1" applyAlignment="1"/>
    <xf numFmtId="170" fontId="22" fillId="24" borderId="10" xfId="28" applyNumberFormat="1" applyFont="1" applyFill="1" applyBorder="1" applyAlignment="1"/>
    <xf numFmtId="170" fontId="22" fillId="0" borderId="0" xfId="28" applyNumberFormat="1" applyFont="1" applyFill="1" applyBorder="1" applyAlignment="1"/>
    <xf numFmtId="167" fontId="17" fillId="0" borderId="0" xfId="0" applyNumberFormat="1" applyFont="1" applyFill="1" applyBorder="1" applyAlignment="1"/>
    <xf numFmtId="3" fontId="32" fillId="0" borderId="0" xfId="0" applyNumberFormat="1" applyFont="1" applyFill="1" applyBorder="1" applyAlignment="1">
      <alignment horizontal="center"/>
    </xf>
    <xf numFmtId="10" fontId="25" fillId="0" borderId="0" xfId="45" applyNumberFormat="1" applyFont="1" applyFill="1" applyBorder="1" applyAlignment="1"/>
    <xf numFmtId="10" fontId="0" fillId="0" borderId="0" xfId="45" applyNumberFormat="1" applyFont="1" applyFill="1" applyBorder="1" applyAlignment="1"/>
    <xf numFmtId="10" fontId="22" fillId="0" borderId="0" xfId="45" applyNumberFormat="1" applyFont="1" applyFill="1" applyBorder="1" applyAlignment="1"/>
    <xf numFmtId="167" fontId="22" fillId="0" borderId="0" xfId="0" applyNumberFormat="1" applyFont="1" applyFill="1" applyBorder="1" applyAlignment="1">
      <alignment horizontal="center"/>
    </xf>
    <xf numFmtId="167" fontId="25" fillId="0" borderId="0" xfId="0" applyNumberFormat="1" applyFont="1" applyFill="1" applyBorder="1" applyAlignment="1"/>
    <xf numFmtId="10" fontId="24" fillId="0" borderId="0" xfId="45" applyNumberFormat="1" applyFont="1" applyFill="1" applyBorder="1" applyAlignment="1"/>
    <xf numFmtId="167" fontId="29" fillId="0" borderId="0" xfId="0" applyNumberFormat="1" applyFont="1" applyFill="1" applyBorder="1" applyAlignment="1"/>
    <xf numFmtId="0" fontId="17" fillId="0" borderId="0" xfId="0" applyNumberFormat="1" applyFont="1" applyFill="1" applyBorder="1" applyAlignment="1" applyProtection="1">
      <alignment horizontal="center"/>
      <protection locked="0"/>
    </xf>
    <xf numFmtId="167" fontId="33" fillId="0" borderId="0" xfId="0" applyNumberFormat="1" applyFont="1" applyFill="1" applyBorder="1" applyAlignment="1"/>
    <xf numFmtId="167" fontId="22" fillId="0" borderId="0" xfId="0" applyNumberFormat="1" applyFont="1" applyFill="1" applyBorder="1" applyAlignment="1"/>
    <xf numFmtId="167" fontId="34" fillId="0" borderId="0" xfId="0" applyNumberFormat="1" applyFont="1" applyFill="1" applyBorder="1" applyAlignment="1"/>
    <xf numFmtId="167" fontId="34" fillId="0" borderId="0" xfId="0" applyNumberFormat="1" applyFont="1" applyFill="1" applyBorder="1" applyAlignment="1">
      <alignment horizontal="center"/>
    </xf>
    <xf numFmtId="10" fontId="34" fillId="0" borderId="0" xfId="41" applyNumberFormat="1" applyFont="1" applyFill="1" applyBorder="1" applyAlignment="1"/>
    <xf numFmtId="167" fontId="22" fillId="0" borderId="0" xfId="0" applyNumberFormat="1" applyFont="1" applyFill="1" applyBorder="1" applyAlignment="1">
      <alignment horizontal="right"/>
    </xf>
    <xf numFmtId="167" fontId="25" fillId="0" borderId="11" xfId="0" applyNumberFormat="1" applyFont="1" applyFill="1" applyBorder="1" applyAlignment="1">
      <alignment horizontal="center" wrapText="1"/>
    </xf>
    <xf numFmtId="167" fontId="25" fillId="0" borderId="12" xfId="0" applyNumberFormat="1" applyFont="1" applyFill="1" applyBorder="1" applyAlignment="1"/>
    <xf numFmtId="167" fontId="25" fillId="0" borderId="12" xfId="0" applyNumberFormat="1" applyFont="1" applyFill="1" applyBorder="1" applyAlignment="1">
      <alignment horizontal="center" wrapText="1"/>
    </xf>
    <xf numFmtId="167" fontId="25" fillId="0" borderId="19" xfId="0" applyNumberFormat="1" applyFont="1" applyFill="1" applyBorder="1" applyAlignment="1">
      <alignment horizontal="center" wrapText="1"/>
    </xf>
    <xf numFmtId="167" fontId="25" fillId="0" borderId="13" xfId="0" applyNumberFormat="1" applyFont="1" applyFill="1" applyBorder="1" applyAlignment="1">
      <alignment horizontal="center" wrapText="1"/>
    </xf>
    <xf numFmtId="0" fontId="32" fillId="0" borderId="12" xfId="0" applyNumberFormat="1" applyFont="1" applyFill="1" applyBorder="1"/>
    <xf numFmtId="0" fontId="22" fillId="0" borderId="12" xfId="0" applyNumberFormat="1" applyFont="1" applyFill="1" applyBorder="1" applyAlignment="1">
      <alignment horizontal="center" wrapText="1"/>
    </xf>
    <xf numFmtId="0" fontId="22" fillId="0" borderId="13" xfId="0" applyNumberFormat="1" applyFont="1" applyFill="1" applyBorder="1" applyAlignment="1">
      <alignment horizontal="center" wrapText="1"/>
    </xf>
    <xf numFmtId="167" fontId="35" fillId="0" borderId="14" xfId="0" applyNumberFormat="1" applyFont="1" applyFill="1" applyBorder="1" applyAlignment="1"/>
    <xf numFmtId="167" fontId="35" fillId="0" borderId="0" xfId="0" applyNumberFormat="1" applyFont="1" applyFill="1" applyBorder="1" applyAlignment="1"/>
    <xf numFmtId="0" fontId="35" fillId="0" borderId="0" xfId="0" applyNumberFormat="1" applyFont="1" applyFill="1" applyBorder="1" applyAlignment="1">
      <alignment horizontal="center"/>
    </xf>
    <xf numFmtId="168" fontId="35" fillId="24" borderId="0" xfId="46" applyNumberFormat="1" applyFont="1" applyFill="1" applyBorder="1" applyAlignment="1"/>
    <xf numFmtId="10" fontId="35" fillId="0" borderId="0" xfId="45" applyNumberFormat="1" applyFont="1" applyFill="1" applyBorder="1" applyAlignment="1"/>
    <xf numFmtId="167" fontId="35" fillId="0" borderId="15" xfId="0" applyNumberFormat="1" applyFont="1" applyFill="1" applyBorder="1" applyAlignment="1"/>
    <xf numFmtId="168" fontId="35" fillId="0" borderId="15" xfId="46" applyNumberFormat="1" applyFont="1" applyFill="1" applyBorder="1" applyAlignment="1"/>
    <xf numFmtId="168" fontId="22" fillId="24" borderId="0" xfId="46" applyNumberFormat="1" applyFont="1" applyFill="1" applyBorder="1" applyAlignment="1"/>
    <xf numFmtId="168" fontId="22" fillId="0" borderId="15" xfId="46" applyNumberFormat="1" applyFont="1" applyFill="1" applyBorder="1" applyAlignment="1"/>
    <xf numFmtId="167" fontId="27" fillId="0" borderId="0" xfId="0" applyNumberFormat="1" applyFont="1" applyFill="1" applyBorder="1" applyAlignment="1"/>
    <xf numFmtId="167" fontId="0" fillId="0" borderId="14" xfId="0" applyNumberFormat="1" applyFill="1" applyBorder="1" applyAlignment="1"/>
    <xf numFmtId="167" fontId="0" fillId="0" borderId="15" xfId="0" applyNumberFormat="1" applyFill="1" applyBorder="1" applyAlignment="1"/>
    <xf numFmtId="167" fontId="27" fillId="0" borderId="15" xfId="0" applyNumberFormat="1" applyFont="1" applyFill="1" applyBorder="1" applyAlignment="1"/>
    <xf numFmtId="167" fontId="36" fillId="0" borderId="0" xfId="0" applyNumberFormat="1" applyFont="1" applyFill="1" applyBorder="1" applyAlignment="1"/>
    <xf numFmtId="167" fontId="0" fillId="0" borderId="16" xfId="0" applyNumberFormat="1" applyFill="1" applyBorder="1" applyAlignment="1"/>
    <xf numFmtId="167" fontId="0" fillId="0" borderId="10" xfId="0" applyNumberFormat="1" applyFill="1" applyBorder="1" applyAlignment="1"/>
    <xf numFmtId="167" fontId="27" fillId="0" borderId="10" xfId="0" applyNumberFormat="1" applyFont="1" applyFill="1" applyBorder="1" applyAlignment="1"/>
    <xf numFmtId="167" fontId="27" fillId="0" borderId="17" xfId="0" applyNumberFormat="1" applyFont="1" applyFill="1" applyBorder="1" applyAlignment="1"/>
    <xf numFmtId="167" fontId="36" fillId="0" borderId="10" xfId="0" applyNumberFormat="1" applyFont="1" applyFill="1" applyBorder="1" applyAlignment="1"/>
    <xf numFmtId="167" fontId="6" fillId="0" borderId="0" xfId="0" applyNumberFormat="1" applyFont="1" applyFill="1" applyBorder="1" applyAlignment="1"/>
    <xf numFmtId="1" fontId="22" fillId="0" borderId="0" xfId="28" applyNumberFormat="1" applyFont="1" applyFill="1" applyBorder="1" applyAlignment="1">
      <alignment horizontal="center"/>
    </xf>
    <xf numFmtId="167" fontId="22" fillId="0" borderId="18" xfId="0" applyNumberFormat="1" applyFont="1" applyFill="1" applyBorder="1" applyAlignment="1"/>
    <xf numFmtId="167" fontId="17" fillId="0" borderId="0" xfId="0" applyNumberFormat="1" applyFont="1" applyFill="1" applyBorder="1" applyAlignment="1">
      <alignment horizontal="center" vertical="top"/>
    </xf>
    <xf numFmtId="167" fontId="22" fillId="0" borderId="0" xfId="0" applyNumberFormat="1" applyFont="1" applyFill="1" applyBorder="1" applyAlignment="1">
      <alignment horizontal="left" vertical="top" indent="1"/>
    </xf>
    <xf numFmtId="167" fontId="22" fillId="0" borderId="0" xfId="0" applyNumberFormat="1" applyFont="1" applyFill="1" applyBorder="1" applyAlignment="1">
      <alignment horizontal="left" vertical="top" wrapText="1"/>
    </xf>
    <xf numFmtId="167" fontId="22" fillId="0" borderId="0" xfId="0" applyNumberFormat="1" applyFont="1" applyFill="1" applyBorder="1" applyAlignment="1">
      <alignment horizontal="left" indent="1"/>
    </xf>
    <xf numFmtId="167" fontId="22" fillId="0" borderId="0" xfId="0" applyNumberFormat="1" applyFont="1" applyFill="1" applyBorder="1" applyAlignment="1">
      <alignment horizontal="left" wrapText="1"/>
    </xf>
    <xf numFmtId="167" fontId="17"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49" fontId="22" fillId="0" borderId="0" xfId="0" applyNumberFormat="1" applyFont="1" applyFill="1" applyBorder="1" applyAlignment="1">
      <alignment horizontal="left"/>
    </xf>
    <xf numFmtId="167" fontId="37" fillId="0" borderId="0" xfId="0" applyNumberFormat="1" applyFont="1" applyFill="1" applyBorder="1" applyAlignment="1"/>
    <xf numFmtId="49" fontId="24"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170" fontId="22" fillId="25" borderId="0" xfId="28" applyNumberFormat="1" applyFont="1" applyFill="1" applyBorder="1" applyAlignment="1"/>
    <xf numFmtId="10" fontId="22" fillId="25" borderId="0" xfId="41" applyNumberFormat="1" applyFont="1" applyFill="1" applyBorder="1" applyAlignment="1"/>
    <xf numFmtId="0" fontId="22" fillId="0" borderId="11" xfId="0" applyNumberFormat="1" applyFont="1" applyFill="1" applyBorder="1" applyAlignment="1">
      <alignment horizontal="center"/>
    </xf>
    <xf numFmtId="10" fontId="35" fillId="0" borderId="14" xfId="45" applyNumberFormat="1" applyFont="1" applyFill="1" applyBorder="1" applyAlignment="1"/>
    <xf numFmtId="167" fontId="27" fillId="0" borderId="14" xfId="0" applyNumberFormat="1" applyFont="1" applyFill="1" applyBorder="1" applyAlignment="1"/>
    <xf numFmtId="167" fontId="27" fillId="0" borderId="16" xfId="0" applyNumberFormat="1" applyFont="1" applyFill="1" applyBorder="1" applyAlignment="1"/>
    <xf numFmtId="0" fontId="24" fillId="0" borderId="19" xfId="0" applyNumberFormat="1" applyFont="1" applyFill="1" applyBorder="1" applyAlignment="1">
      <alignment horizontal="center" wrapText="1"/>
    </xf>
    <xf numFmtId="0" fontId="22" fillId="0" borderId="19" xfId="0" quotePrefix="1" applyNumberFormat="1" applyFont="1" applyFill="1" applyBorder="1" applyAlignment="1">
      <alignment horizontal="center"/>
    </xf>
    <xf numFmtId="0" fontId="22" fillId="0" borderId="20" xfId="0" applyNumberFormat="1" applyFont="1" applyFill="1" applyBorder="1"/>
    <xf numFmtId="167" fontId="0" fillId="0" borderId="20" xfId="0" applyNumberFormat="1" applyFill="1" applyBorder="1" applyAlignment="1"/>
    <xf numFmtId="167" fontId="27" fillId="0" borderId="20" xfId="0" applyNumberFormat="1" applyFont="1" applyFill="1" applyBorder="1" applyAlignment="1"/>
    <xf numFmtId="167" fontId="27" fillId="0" borderId="21" xfId="0" applyNumberFormat="1" applyFont="1" applyFill="1" applyBorder="1" applyAlignment="1"/>
    <xf numFmtId="0" fontId="22" fillId="0" borderId="12" xfId="0" quotePrefix="1" applyNumberFormat="1" applyFont="1" applyFill="1" applyBorder="1" applyAlignment="1">
      <alignment horizontal="center" wrapText="1"/>
    </xf>
    <xf numFmtId="168" fontId="35" fillId="0" borderId="20" xfId="46" applyNumberFormat="1" applyFont="1" applyFill="1" applyBorder="1" applyAlignment="1"/>
    <xf numFmtId="168" fontId="35" fillId="0" borderId="0" xfId="46" applyNumberFormat="1" applyFont="1" applyFill="1" applyBorder="1" applyAlignment="1"/>
    <xf numFmtId="167" fontId="22" fillId="0" borderId="0" xfId="0" applyNumberFormat="1" applyFont="1" applyFill="1" applyBorder="1" applyAlignment="1">
      <alignment horizontal="left"/>
    </xf>
    <xf numFmtId="167" fontId="22" fillId="0" borderId="0" xfId="0" applyNumberFormat="1" applyFont="1" applyFill="1" applyBorder="1" applyAlignment="1">
      <alignment horizontal="left" vertical="top" wrapText="1"/>
    </xf>
    <xf numFmtId="167" fontId="22" fillId="0" borderId="0" xfId="0" applyNumberFormat="1" applyFont="1" applyFill="1" applyBorder="1" applyAlignment="1">
      <alignment horizontal="left"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2" xfId="46"/>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Percent 2" xfId="4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07"/>
  <sheetViews>
    <sheetView tabSelected="1" topLeftCell="A21" zoomScale="70" zoomScaleNormal="70" workbookViewId="0">
      <selection activeCell="K21" sqref="K21"/>
    </sheetView>
  </sheetViews>
  <sheetFormatPr defaultColWidth="8.90625" defaultRowHeight="15"/>
  <cols>
    <col min="1" max="1" width="6" style="63" customWidth="1"/>
    <col min="2" max="2" width="1.453125" style="63" customWidth="1"/>
    <col min="3" max="3" width="10.54296875" style="63" customWidth="1"/>
    <col min="4" max="4" width="10.1796875" style="63" customWidth="1"/>
    <col min="5" max="5" width="13.453125" style="63" bestFit="1" customWidth="1"/>
    <col min="6" max="6" width="12.6328125" style="63" customWidth="1"/>
    <col min="7" max="7" width="13.54296875" style="63" customWidth="1"/>
    <col min="8" max="8" width="14.453125" style="63" customWidth="1"/>
    <col min="9" max="9" width="12.36328125" style="63" customWidth="1"/>
    <col min="10" max="10" width="14.08984375" style="63" customWidth="1"/>
    <col min="11" max="11" width="12.1796875" style="63" customWidth="1"/>
    <col min="12" max="12" width="12.36328125" style="63" customWidth="1"/>
    <col min="13" max="14" width="12.6328125" style="63" customWidth="1"/>
    <col min="15" max="15" width="12.81640625" style="63" customWidth="1"/>
    <col min="16" max="17" width="12.453125" style="63" customWidth="1"/>
    <col min="18" max="18" width="12.36328125" style="63" customWidth="1"/>
    <col min="19" max="19" width="13.90625" style="63" customWidth="1"/>
    <col min="20" max="20" width="1.90625" style="63" customWidth="1"/>
    <col min="21" max="21" width="13" style="63" customWidth="1"/>
    <col min="22" max="16384" width="8.90625" style="63"/>
  </cols>
  <sheetData>
    <row r="1" spans="1:70">
      <c r="S1" s="64"/>
    </row>
    <row r="2" spans="1:70">
      <c r="S2" s="64"/>
    </row>
    <row r="4" spans="1:70">
      <c r="S4" s="2" t="s">
        <v>138</v>
      </c>
    </row>
    <row r="5" spans="1:70">
      <c r="C5" s="9" t="s">
        <v>69</v>
      </c>
      <c r="D5" s="9"/>
      <c r="E5" s="9"/>
      <c r="F5" s="9"/>
      <c r="G5" s="9"/>
      <c r="H5" s="9"/>
      <c r="I5" s="9"/>
      <c r="J5" s="10" t="s">
        <v>1</v>
      </c>
      <c r="K5" s="10"/>
      <c r="L5" s="9"/>
      <c r="M5" s="9"/>
      <c r="N5" s="9"/>
      <c r="O5" s="9"/>
      <c r="P5" s="11"/>
      <c r="R5" s="12"/>
      <c r="S5" s="2" t="s">
        <v>70</v>
      </c>
      <c r="T5" s="13"/>
      <c r="U5" s="14"/>
      <c r="V5" s="14"/>
      <c r="W5" s="13"/>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row>
    <row r="6" spans="1:70">
      <c r="C6" s="9"/>
      <c r="D6" s="9"/>
      <c r="E6" s="9"/>
      <c r="F6" s="9"/>
      <c r="G6" s="9"/>
      <c r="H6" s="4" t="s">
        <v>4</v>
      </c>
      <c r="I6" s="4"/>
      <c r="J6" s="4" t="s">
        <v>139</v>
      </c>
      <c r="K6" s="4"/>
      <c r="L6" s="4"/>
      <c r="M6" s="4"/>
      <c r="N6" s="4"/>
      <c r="O6" s="4"/>
      <c r="P6" s="11"/>
      <c r="R6" s="12"/>
      <c r="S6" s="11"/>
      <c r="T6" s="13"/>
      <c r="U6" s="15"/>
      <c r="V6" s="14"/>
      <c r="W6" s="13"/>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row>
    <row r="7" spans="1:70">
      <c r="C7" s="12"/>
      <c r="D7" s="12"/>
      <c r="E7" s="12"/>
      <c r="F7" s="12"/>
      <c r="G7" s="12"/>
      <c r="H7" s="12"/>
      <c r="I7" s="12"/>
      <c r="J7" s="12"/>
      <c r="K7" s="12"/>
      <c r="L7" s="12"/>
      <c r="M7" s="12"/>
      <c r="N7" s="12"/>
      <c r="O7" s="12"/>
      <c r="P7" s="12"/>
      <c r="R7" s="12"/>
      <c r="S7" s="12" t="s">
        <v>25</v>
      </c>
      <c r="T7" s="13"/>
      <c r="U7" s="14"/>
      <c r="V7" s="14"/>
      <c r="W7" s="13"/>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row>
    <row r="8" spans="1:70" ht="15.6">
      <c r="A8" s="16"/>
      <c r="C8" s="12"/>
      <c r="D8" s="12"/>
      <c r="E8" s="12"/>
      <c r="F8" s="12"/>
      <c r="G8" s="12"/>
      <c r="H8" s="12"/>
      <c r="I8" s="12"/>
      <c r="J8" s="66" t="s">
        <v>140</v>
      </c>
      <c r="K8" s="52"/>
      <c r="L8" s="12"/>
      <c r="M8" s="12"/>
      <c r="N8" s="12"/>
      <c r="O8" s="12"/>
      <c r="P8" s="12"/>
      <c r="Q8" s="12"/>
      <c r="R8" s="12"/>
      <c r="S8" s="12"/>
      <c r="T8" s="13"/>
      <c r="U8" s="14"/>
      <c r="V8" s="14"/>
      <c r="W8" s="13"/>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row>
    <row r="9" spans="1:70">
      <c r="A9" s="16"/>
      <c r="C9" s="12"/>
      <c r="D9" s="12"/>
      <c r="E9" s="12"/>
      <c r="F9" s="12"/>
      <c r="G9" s="12"/>
      <c r="H9" s="12"/>
      <c r="I9" s="12"/>
      <c r="J9" s="18"/>
      <c r="K9" s="18"/>
      <c r="L9" s="12"/>
      <c r="M9" s="12"/>
      <c r="N9" s="12"/>
      <c r="O9" s="12"/>
      <c r="P9" s="12"/>
      <c r="Q9" s="12"/>
      <c r="R9" s="12"/>
      <c r="S9" s="12"/>
      <c r="T9" s="13"/>
      <c r="U9" s="14"/>
      <c r="V9" s="14"/>
      <c r="W9" s="13"/>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row>
    <row r="10" spans="1:70">
      <c r="A10" s="16"/>
      <c r="C10" s="12" t="s">
        <v>141</v>
      </c>
      <c r="D10" s="12"/>
      <c r="E10" s="12"/>
      <c r="F10" s="12"/>
      <c r="G10" s="12"/>
      <c r="H10" s="12"/>
      <c r="I10" s="12"/>
      <c r="J10" s="18"/>
      <c r="K10" s="18"/>
      <c r="L10" s="12"/>
      <c r="M10" s="12"/>
      <c r="N10" s="12"/>
      <c r="O10" s="12"/>
      <c r="P10" s="12"/>
      <c r="Q10" s="12"/>
      <c r="R10" s="12"/>
      <c r="S10" s="12"/>
      <c r="T10" s="13"/>
      <c r="U10" s="14"/>
      <c r="V10" s="14"/>
      <c r="W10" s="13"/>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row>
    <row r="11" spans="1:70">
      <c r="A11" s="16"/>
      <c r="C11" s="12" t="s">
        <v>86</v>
      </c>
      <c r="D11" s="12"/>
      <c r="E11" s="12"/>
      <c r="F11" s="12"/>
      <c r="G11" s="12"/>
      <c r="H11" s="12"/>
      <c r="I11" s="12"/>
      <c r="J11" s="18"/>
      <c r="K11" s="18"/>
      <c r="Q11" s="12"/>
      <c r="R11" s="12"/>
      <c r="S11" s="12"/>
      <c r="T11" s="13"/>
      <c r="U11" s="13"/>
      <c r="V11" s="13"/>
      <c r="W11" s="13"/>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row>
    <row r="12" spans="1:70">
      <c r="A12" s="16"/>
      <c r="C12" s="12"/>
      <c r="D12" s="12"/>
      <c r="E12" s="12"/>
      <c r="F12" s="12"/>
      <c r="G12" s="12"/>
      <c r="H12" s="12"/>
      <c r="I12" s="12"/>
      <c r="J12" s="12"/>
      <c r="K12" s="12"/>
      <c r="Q12" s="1"/>
      <c r="R12" s="12"/>
      <c r="S12" s="12"/>
      <c r="T12" s="13"/>
      <c r="U12" s="13"/>
      <c r="V12" s="13"/>
      <c r="W12" s="13"/>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row>
    <row r="13" spans="1:70">
      <c r="C13" s="19" t="s">
        <v>7</v>
      </c>
      <c r="D13" s="19"/>
      <c r="E13" s="19"/>
      <c r="F13" s="19"/>
      <c r="G13" s="19"/>
      <c r="H13" s="19" t="s">
        <v>8</v>
      </c>
      <c r="I13" s="19"/>
      <c r="J13" s="19" t="s">
        <v>9</v>
      </c>
      <c r="K13" s="19"/>
      <c r="L13" s="17" t="s">
        <v>10</v>
      </c>
      <c r="R13" s="4"/>
      <c r="S13" s="17"/>
      <c r="T13" s="20"/>
      <c r="U13" s="17"/>
      <c r="V13" s="20"/>
      <c r="W13" s="21"/>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row>
    <row r="14" spans="1:70" ht="15.6">
      <c r="C14" s="6"/>
      <c r="D14" s="6"/>
      <c r="E14" s="6"/>
      <c r="F14" s="6"/>
      <c r="G14" s="6"/>
      <c r="H14" s="8" t="s">
        <v>0</v>
      </c>
      <c r="I14" s="8"/>
      <c r="J14" s="4"/>
      <c r="K14" s="4"/>
      <c r="R14" s="4"/>
      <c r="T14" s="20"/>
      <c r="U14" s="22"/>
      <c r="V14" s="22"/>
      <c r="W14" s="21"/>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row>
    <row r="15" spans="1:70" ht="15.6">
      <c r="A15" s="16" t="s">
        <v>2</v>
      </c>
      <c r="C15" s="6"/>
      <c r="D15" s="6"/>
      <c r="E15" s="6"/>
      <c r="F15" s="6"/>
      <c r="G15" s="6"/>
      <c r="H15" s="67" t="s">
        <v>12</v>
      </c>
      <c r="I15" s="67"/>
      <c r="J15" s="23" t="s">
        <v>11</v>
      </c>
      <c r="K15" s="23"/>
      <c r="L15" s="23" t="s">
        <v>5</v>
      </c>
      <c r="R15" s="4"/>
      <c r="T15" s="13"/>
      <c r="U15" s="24"/>
      <c r="V15" s="22"/>
      <c r="W15" s="21"/>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row>
    <row r="16" spans="1:70" ht="15.6">
      <c r="A16" s="16" t="s">
        <v>3</v>
      </c>
      <c r="C16" s="7"/>
      <c r="D16" s="7"/>
      <c r="E16" s="7"/>
      <c r="F16" s="7"/>
      <c r="G16" s="7"/>
      <c r="H16" s="4"/>
      <c r="I16" s="4"/>
      <c r="J16" s="4"/>
      <c r="K16" s="4"/>
      <c r="L16" s="4"/>
      <c r="R16" s="4"/>
      <c r="S16" s="4"/>
      <c r="T16" s="13"/>
      <c r="U16" s="20"/>
      <c r="V16" s="20"/>
      <c r="W16" s="21"/>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row>
    <row r="17" spans="1:70" ht="15.6">
      <c r="A17" s="25"/>
      <c r="C17" s="6"/>
      <c r="D17" s="6"/>
      <c r="E17" s="6"/>
      <c r="F17" s="6"/>
      <c r="G17" s="6"/>
      <c r="H17" s="4"/>
      <c r="I17" s="4"/>
      <c r="J17" s="4"/>
      <c r="K17" s="4"/>
      <c r="L17" s="4"/>
      <c r="R17" s="4"/>
      <c r="S17" s="4"/>
      <c r="T17" s="13"/>
      <c r="U17" s="20"/>
      <c r="V17" s="20"/>
      <c r="W17" s="21"/>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row>
    <row r="18" spans="1:70">
      <c r="A18" s="26">
        <v>1</v>
      </c>
      <c r="C18" s="6" t="s">
        <v>26</v>
      </c>
      <c r="D18" s="6"/>
      <c r="E18" s="6"/>
      <c r="F18" s="6"/>
      <c r="G18" s="6"/>
      <c r="H18" s="5" t="s">
        <v>142</v>
      </c>
      <c r="I18" s="5"/>
      <c r="J18" s="68">
        <f>60171474+11902568+43309066</f>
        <v>115383108</v>
      </c>
      <c r="K18" s="4"/>
      <c r="R18" s="4"/>
      <c r="S18" s="4"/>
      <c r="T18" s="13"/>
      <c r="U18" s="20"/>
      <c r="V18" s="20"/>
      <c r="W18" s="21"/>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row>
    <row r="19" spans="1:70" ht="15.6">
      <c r="A19" s="69" t="s">
        <v>13</v>
      </c>
      <c r="B19" s="70"/>
      <c r="C19" s="6" t="s">
        <v>87</v>
      </c>
      <c r="D19" s="71"/>
      <c r="E19" s="71"/>
      <c r="F19" s="71"/>
      <c r="G19" s="6"/>
      <c r="H19" s="5" t="s">
        <v>143</v>
      </c>
      <c r="I19" s="5"/>
      <c r="J19" s="72">
        <f>33487881+275238</f>
        <v>33763119</v>
      </c>
      <c r="K19" s="60"/>
      <c r="R19" s="4"/>
      <c r="S19" s="4"/>
      <c r="T19" s="13"/>
      <c r="U19" s="20"/>
      <c r="V19" s="20"/>
      <c r="W19" s="21"/>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row>
    <row r="20" spans="1:70">
      <c r="A20" s="26">
        <v>2</v>
      </c>
      <c r="C20" s="6" t="s">
        <v>27</v>
      </c>
      <c r="D20" s="6"/>
      <c r="E20" s="6"/>
      <c r="F20" s="6"/>
      <c r="G20" s="6"/>
      <c r="H20" s="5" t="s">
        <v>88</v>
      </c>
      <c r="I20" s="5"/>
      <c r="J20" s="73">
        <f>J18-J19</f>
        <v>81619989</v>
      </c>
      <c r="K20" s="55"/>
      <c r="R20" s="4"/>
      <c r="S20" s="4"/>
      <c r="T20" s="13"/>
      <c r="U20" s="20"/>
      <c r="V20" s="20"/>
      <c r="W20" s="21"/>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row>
    <row r="21" spans="1:70">
      <c r="A21" s="26"/>
      <c r="H21" s="5"/>
      <c r="I21" s="5"/>
      <c r="R21" s="4"/>
      <c r="S21" s="4"/>
      <c r="T21" s="13"/>
      <c r="U21" s="20"/>
      <c r="V21" s="20"/>
      <c r="W21" s="21"/>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row>
    <row r="22" spans="1:70">
      <c r="A22" s="26"/>
      <c r="C22" s="6" t="s">
        <v>89</v>
      </c>
      <c r="D22" s="6"/>
      <c r="E22" s="6"/>
      <c r="F22" s="6"/>
      <c r="G22" s="6"/>
      <c r="H22" s="5"/>
      <c r="I22" s="5"/>
      <c r="J22" s="4"/>
      <c r="K22" s="4"/>
      <c r="L22" s="4"/>
      <c r="R22" s="4"/>
      <c r="S22" s="4"/>
      <c r="T22" s="20"/>
      <c r="U22" s="20"/>
      <c r="V22" s="20"/>
      <c r="W22" s="21"/>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row>
    <row r="23" spans="1:70">
      <c r="A23" s="26">
        <v>3</v>
      </c>
      <c r="C23" s="6" t="s">
        <v>55</v>
      </c>
      <c r="D23" s="6"/>
      <c r="E23" s="6"/>
      <c r="F23" s="6"/>
      <c r="G23" s="6"/>
      <c r="H23" s="5" t="s">
        <v>54</v>
      </c>
      <c r="I23" s="5"/>
      <c r="J23" s="68">
        <v>5286842</v>
      </c>
      <c r="K23" s="4"/>
      <c r="R23" s="4"/>
      <c r="S23" s="4"/>
      <c r="T23" s="20"/>
      <c r="U23" s="20"/>
      <c r="V23" s="20"/>
      <c r="W23" s="21"/>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row>
    <row r="24" spans="1:70">
      <c r="A24" s="69" t="s">
        <v>93</v>
      </c>
      <c r="B24" s="74"/>
      <c r="C24" s="6" t="s">
        <v>90</v>
      </c>
      <c r="D24" s="6"/>
      <c r="E24" s="71"/>
      <c r="F24" s="71"/>
      <c r="G24" s="71"/>
      <c r="H24" s="5" t="s">
        <v>91</v>
      </c>
      <c r="I24" s="75"/>
      <c r="J24" s="68">
        <v>28430877</v>
      </c>
      <c r="K24" s="4"/>
      <c r="R24" s="4"/>
      <c r="S24" s="4"/>
      <c r="T24" s="20"/>
      <c r="U24" s="20"/>
      <c r="V24" s="20"/>
      <c r="W24" s="21"/>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row>
    <row r="25" spans="1:70">
      <c r="A25" s="69" t="s">
        <v>94</v>
      </c>
      <c r="B25" s="74"/>
      <c r="C25" s="6" t="s">
        <v>95</v>
      </c>
      <c r="D25" s="6"/>
      <c r="E25" s="71"/>
      <c r="F25" s="71"/>
      <c r="G25" s="71"/>
      <c r="H25" s="5" t="s">
        <v>168</v>
      </c>
      <c r="I25" s="75"/>
      <c r="J25" s="68">
        <v>0</v>
      </c>
      <c r="K25" s="4"/>
      <c r="R25" s="4"/>
      <c r="S25" s="4"/>
      <c r="T25" s="20"/>
      <c r="U25" s="20"/>
      <c r="V25" s="20"/>
      <c r="W25" s="21"/>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row>
    <row r="26" spans="1:70">
      <c r="A26" s="69" t="s">
        <v>98</v>
      </c>
      <c r="B26" s="74"/>
      <c r="C26" s="6" t="s">
        <v>96</v>
      </c>
      <c r="D26" s="6"/>
      <c r="E26" s="71"/>
      <c r="F26" s="71"/>
      <c r="G26" s="71"/>
      <c r="H26" s="5" t="s">
        <v>92</v>
      </c>
      <c r="I26" s="75"/>
      <c r="J26" s="72">
        <v>24771937</v>
      </c>
      <c r="K26" s="60"/>
      <c r="R26" s="4"/>
      <c r="S26" s="4"/>
      <c r="T26" s="20"/>
      <c r="U26" s="20"/>
      <c r="V26" s="20"/>
      <c r="W26" s="21"/>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row>
    <row r="27" spans="1:70">
      <c r="A27" s="69" t="s">
        <v>99</v>
      </c>
      <c r="B27" s="74"/>
      <c r="C27" s="6" t="s">
        <v>97</v>
      </c>
      <c r="D27" s="6"/>
      <c r="E27" s="71"/>
      <c r="F27" s="71"/>
      <c r="G27" s="71"/>
      <c r="H27" s="5" t="s">
        <v>101</v>
      </c>
      <c r="I27" s="75"/>
      <c r="J27" s="73">
        <f>+J24-J25-J26</f>
        <v>3658940</v>
      </c>
      <c r="K27" s="4"/>
      <c r="R27" s="4"/>
      <c r="S27" s="4"/>
      <c r="T27" s="20"/>
      <c r="U27" s="20"/>
      <c r="V27" s="20"/>
      <c r="W27" s="21"/>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row>
    <row r="28" spans="1:70">
      <c r="A28" s="26"/>
      <c r="C28" s="6"/>
      <c r="D28" s="6"/>
      <c r="E28" s="6"/>
      <c r="F28" s="6"/>
      <c r="G28" s="6"/>
      <c r="H28" s="5"/>
      <c r="I28" s="5"/>
      <c r="J28" s="4"/>
      <c r="K28" s="4"/>
      <c r="R28" s="4"/>
      <c r="S28" s="4"/>
      <c r="T28" s="20"/>
      <c r="U28" s="20"/>
      <c r="V28" s="20"/>
      <c r="W28" s="21"/>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row>
    <row r="29" spans="1:70" ht="15.6">
      <c r="A29" s="26">
        <v>4</v>
      </c>
      <c r="C29" s="7" t="s">
        <v>100</v>
      </c>
      <c r="D29" s="7"/>
      <c r="E29" s="7"/>
      <c r="F29" s="7"/>
      <c r="G29" s="6"/>
      <c r="H29" s="5" t="s">
        <v>109</v>
      </c>
      <c r="I29" s="5"/>
      <c r="J29" s="28">
        <f>IF(J27=0,0,J27/J19)</f>
        <v>0.10837091205939831</v>
      </c>
      <c r="K29" s="28"/>
      <c r="L29" s="76">
        <f>J29</f>
        <v>0.10837091205939831</v>
      </c>
      <c r="R29" s="4"/>
      <c r="S29" s="4"/>
      <c r="T29" s="20"/>
      <c r="U29" s="20"/>
      <c r="V29" s="20"/>
      <c r="W29" s="21"/>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row>
    <row r="30" spans="1:70">
      <c r="A30" s="26"/>
      <c r="C30" s="6"/>
      <c r="D30" s="6"/>
      <c r="E30" s="6"/>
      <c r="F30" s="6"/>
      <c r="G30" s="6"/>
      <c r="H30" s="5"/>
      <c r="I30" s="5"/>
      <c r="J30" s="4"/>
      <c r="K30" s="4"/>
      <c r="R30" s="4"/>
      <c r="S30" s="4"/>
      <c r="T30" s="20"/>
      <c r="U30" s="20"/>
      <c r="V30" s="20"/>
      <c r="W30" s="21"/>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row>
    <row r="31" spans="1:70">
      <c r="A31" s="26"/>
      <c r="C31" s="6"/>
      <c r="D31" s="6"/>
      <c r="E31" s="6"/>
      <c r="F31" s="6"/>
      <c r="G31" s="6"/>
      <c r="H31" s="5"/>
      <c r="I31" s="5"/>
      <c r="J31" s="4"/>
      <c r="K31" s="4"/>
      <c r="R31" s="4"/>
      <c r="S31" s="4"/>
      <c r="T31" s="20"/>
      <c r="U31" s="20"/>
      <c r="V31" s="20"/>
      <c r="W31" s="21"/>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1:70" ht="15.6">
      <c r="A32" s="69"/>
      <c r="B32" s="74"/>
      <c r="C32" s="6" t="s">
        <v>102</v>
      </c>
      <c r="D32" s="6"/>
      <c r="E32" s="6"/>
      <c r="F32" s="6"/>
      <c r="G32" s="6"/>
      <c r="H32" s="5"/>
      <c r="I32" s="75"/>
      <c r="J32" s="27"/>
      <c r="K32" s="27"/>
      <c r="L32" s="77"/>
      <c r="R32" s="4"/>
      <c r="S32" s="28"/>
      <c r="T32" s="29"/>
      <c r="U32" s="30"/>
      <c r="V32" s="20"/>
      <c r="W32" s="21"/>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1:70" ht="15.6">
      <c r="A33" s="69" t="s">
        <v>108</v>
      </c>
      <c r="B33" s="74"/>
      <c r="C33" s="6" t="s">
        <v>104</v>
      </c>
      <c r="D33" s="6"/>
      <c r="E33" s="6"/>
      <c r="F33" s="6"/>
      <c r="G33" s="6"/>
      <c r="H33" s="5" t="s">
        <v>136</v>
      </c>
      <c r="I33" s="75"/>
      <c r="J33" s="73">
        <f>J23-J27</f>
        <v>1627902</v>
      </c>
      <c r="K33" s="27"/>
      <c r="L33" s="78"/>
      <c r="R33" s="4"/>
      <c r="S33" s="28"/>
      <c r="T33" s="29"/>
      <c r="U33" s="30"/>
      <c r="V33" s="20"/>
      <c r="W33" s="21"/>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1:70" ht="15.6">
      <c r="A34" s="69" t="s">
        <v>103</v>
      </c>
      <c r="B34" s="74"/>
      <c r="C34" s="6" t="s">
        <v>105</v>
      </c>
      <c r="D34" s="6"/>
      <c r="E34" s="6"/>
      <c r="F34" s="6"/>
      <c r="G34" s="6"/>
      <c r="H34" s="5" t="s">
        <v>137</v>
      </c>
      <c r="I34" s="75"/>
      <c r="J34" s="27">
        <f>IF(J33=0,0,J33/J18)</f>
        <v>1.4108668315642876E-2</v>
      </c>
      <c r="K34" s="27"/>
      <c r="L34" s="78">
        <f>J34</f>
        <v>1.4108668315642876E-2</v>
      </c>
      <c r="R34" s="4"/>
      <c r="S34" s="28"/>
      <c r="T34" s="29"/>
      <c r="U34" s="30"/>
      <c r="V34" s="20"/>
      <c r="W34" s="21"/>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row>
    <row r="35" spans="1:70" ht="15.6">
      <c r="A35" s="26"/>
      <c r="C35" s="6"/>
      <c r="D35" s="6"/>
      <c r="E35" s="6"/>
      <c r="F35" s="6"/>
      <c r="G35" s="6"/>
      <c r="H35" s="5"/>
      <c r="I35" s="5"/>
      <c r="J35" s="27"/>
      <c r="K35" s="27"/>
      <c r="L35" s="77"/>
      <c r="R35" s="4"/>
      <c r="S35" s="28"/>
      <c r="T35" s="29"/>
      <c r="U35" s="30"/>
      <c r="V35" s="20"/>
      <c r="W35" s="21"/>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row>
    <row r="36" spans="1:70" ht="15.6">
      <c r="A36" s="36"/>
      <c r="B36" s="65"/>
      <c r="C36" s="6" t="s">
        <v>74</v>
      </c>
      <c r="D36" s="6"/>
      <c r="E36" s="6"/>
      <c r="F36" s="6"/>
      <c r="G36" s="6"/>
      <c r="H36" s="79"/>
      <c r="I36" s="79"/>
      <c r="J36" s="4"/>
      <c r="K36" s="4"/>
      <c r="L36" s="4"/>
      <c r="O36" s="65"/>
      <c r="P36" s="65"/>
      <c r="R36" s="4"/>
      <c r="S36" s="28"/>
      <c r="T36" s="29"/>
      <c r="U36" s="30"/>
      <c r="V36" s="20"/>
      <c r="W36" s="21"/>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row>
    <row r="37" spans="1:70" ht="15.6">
      <c r="A37" s="36" t="s">
        <v>42</v>
      </c>
      <c r="B37" s="65"/>
      <c r="C37" s="6" t="s">
        <v>71</v>
      </c>
      <c r="D37" s="6"/>
      <c r="E37" s="6"/>
      <c r="F37" s="6"/>
      <c r="G37" s="6"/>
      <c r="H37" s="5" t="s">
        <v>72</v>
      </c>
      <c r="I37" s="5"/>
      <c r="J37" s="68">
        <v>131152</v>
      </c>
      <c r="K37" s="4"/>
      <c r="L37" s="65"/>
      <c r="O37" s="65"/>
      <c r="P37" s="65"/>
      <c r="R37" s="4"/>
      <c r="S37" s="28"/>
      <c r="T37" s="29"/>
      <c r="U37" s="30"/>
      <c r="V37" s="20"/>
      <c r="W37" s="21"/>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row>
    <row r="38" spans="1:70" ht="15.6">
      <c r="A38" s="36" t="s">
        <v>29</v>
      </c>
      <c r="B38" s="65"/>
      <c r="C38" s="6" t="s">
        <v>73</v>
      </c>
      <c r="D38" s="6"/>
      <c r="E38" s="6"/>
      <c r="F38" s="6"/>
      <c r="G38" s="6"/>
      <c r="H38" s="5" t="s">
        <v>57</v>
      </c>
      <c r="I38" s="5"/>
      <c r="J38" s="27">
        <f>IF(J37=0,0,J37/J18)</f>
        <v>1.1366655160649686E-3</v>
      </c>
      <c r="K38" s="27"/>
      <c r="L38" s="78">
        <f>J38</f>
        <v>1.1366655160649686E-3</v>
      </c>
      <c r="O38" s="65"/>
      <c r="P38" s="65"/>
      <c r="R38" s="4"/>
      <c r="S38" s="28"/>
      <c r="T38" s="29"/>
      <c r="U38" s="30"/>
      <c r="V38" s="20"/>
      <c r="W38" s="21"/>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row>
    <row r="39" spans="1:70" ht="15.6">
      <c r="A39" s="26"/>
      <c r="C39" s="6"/>
      <c r="D39" s="6"/>
      <c r="E39" s="6"/>
      <c r="F39" s="6"/>
      <c r="G39" s="6"/>
      <c r="H39" s="5"/>
      <c r="I39" s="5"/>
      <c r="J39" s="27"/>
      <c r="K39" s="27"/>
      <c r="L39" s="77"/>
      <c r="R39" s="4"/>
      <c r="S39" s="28"/>
      <c r="T39" s="29"/>
      <c r="U39" s="30"/>
      <c r="V39" s="20"/>
      <c r="W39" s="21"/>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row>
    <row r="40" spans="1:70">
      <c r="A40" s="31"/>
      <c r="C40" s="6" t="s">
        <v>28</v>
      </c>
      <c r="D40" s="6"/>
      <c r="E40" s="6"/>
      <c r="F40" s="6"/>
      <c r="G40" s="6"/>
      <c r="H40" s="79"/>
      <c r="I40" s="79"/>
      <c r="J40" s="4"/>
      <c r="K40" s="4"/>
      <c r="L40" s="4"/>
      <c r="R40" s="4"/>
      <c r="S40" s="4"/>
      <c r="T40" s="20"/>
      <c r="U40" s="4"/>
      <c r="V40" s="20"/>
      <c r="W40" s="21"/>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row>
    <row r="41" spans="1:70" ht="15.6">
      <c r="A41" s="31" t="s">
        <v>31</v>
      </c>
      <c r="C41" s="6" t="s">
        <v>30</v>
      </c>
      <c r="D41" s="6"/>
      <c r="E41" s="6"/>
      <c r="F41" s="6"/>
      <c r="G41" s="6"/>
      <c r="H41" s="5" t="s">
        <v>56</v>
      </c>
      <c r="I41" s="5"/>
      <c r="J41" s="68">
        <v>333714</v>
      </c>
      <c r="K41" s="4"/>
      <c r="R41" s="4"/>
      <c r="S41" s="32"/>
      <c r="T41" s="20"/>
      <c r="U41" s="33"/>
      <c r="V41" s="22"/>
      <c r="W41" s="21"/>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row>
    <row r="42" spans="1:70" ht="15.6">
      <c r="A42" s="31" t="s">
        <v>32</v>
      </c>
      <c r="C42" s="6" t="s">
        <v>65</v>
      </c>
      <c r="D42" s="6"/>
      <c r="E42" s="6"/>
      <c r="F42" s="6"/>
      <c r="G42" s="6"/>
      <c r="H42" s="5" t="s">
        <v>77</v>
      </c>
      <c r="I42" s="5"/>
      <c r="J42" s="27">
        <f>IF(J41=0,0,J41/J18)</f>
        <v>2.8922257840376425E-3</v>
      </c>
      <c r="K42" s="27"/>
      <c r="L42" s="78">
        <f>J42</f>
        <v>2.8922257840376425E-3</v>
      </c>
      <c r="R42" s="4"/>
      <c r="S42" s="28"/>
      <c r="T42" s="20"/>
      <c r="U42" s="30"/>
      <c r="V42" s="22"/>
      <c r="W42" s="21"/>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row>
    <row r="43" spans="1:70">
      <c r="A43" s="31"/>
      <c r="C43" s="6"/>
      <c r="D43" s="6"/>
      <c r="E43" s="6"/>
      <c r="F43" s="6"/>
      <c r="G43" s="6"/>
      <c r="H43" s="5"/>
      <c r="I43" s="5"/>
      <c r="J43" s="4"/>
      <c r="K43" s="4"/>
      <c r="L43" s="4"/>
      <c r="R43" s="4"/>
      <c r="V43" s="20"/>
      <c r="W43" s="21"/>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row>
    <row r="44" spans="1:70" ht="15.6">
      <c r="A44" s="54" t="s">
        <v>33</v>
      </c>
      <c r="B44" s="80"/>
      <c r="C44" s="7" t="s">
        <v>106</v>
      </c>
      <c r="D44" s="7"/>
      <c r="E44" s="7"/>
      <c r="F44" s="7"/>
      <c r="G44" s="7"/>
      <c r="H44" s="8" t="s">
        <v>107</v>
      </c>
      <c r="I44" s="8"/>
      <c r="J44" s="81">
        <f>J34+J38+J42</f>
        <v>1.8137559615745487E-2</v>
      </c>
      <c r="K44" s="81"/>
      <c r="L44" s="81">
        <f>L34+L38+L42</f>
        <v>1.8137559615745487E-2</v>
      </c>
      <c r="R44" s="4"/>
      <c r="V44" s="20"/>
      <c r="W44" s="21"/>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row>
    <row r="45" spans="1:70">
      <c r="A45" s="31"/>
      <c r="C45" s="6"/>
      <c r="D45" s="6"/>
      <c r="E45" s="6"/>
      <c r="F45" s="6"/>
      <c r="G45" s="6"/>
      <c r="H45" s="5"/>
      <c r="I45" s="5"/>
      <c r="J45" s="4"/>
      <c r="K45" s="4"/>
      <c r="L45" s="4"/>
      <c r="R45" s="4"/>
      <c r="S45" s="4"/>
      <c r="T45" s="20"/>
      <c r="U45" s="35"/>
      <c r="V45" s="20"/>
      <c r="W45" s="21"/>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row>
    <row r="46" spans="1:70">
      <c r="A46" s="36"/>
      <c r="B46" s="82"/>
      <c r="C46" s="4" t="s">
        <v>35</v>
      </c>
      <c r="D46" s="4"/>
      <c r="E46" s="4"/>
      <c r="F46" s="4"/>
      <c r="G46" s="4"/>
      <c r="H46" s="5"/>
      <c r="I46" s="5"/>
      <c r="J46" s="4"/>
      <c r="K46" s="4"/>
      <c r="L46" s="4"/>
      <c r="R46" s="37"/>
      <c r="S46" s="82"/>
      <c r="V46" s="22"/>
      <c r="W46" s="20" t="s">
        <v>4</v>
      </c>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row>
    <row r="47" spans="1:70">
      <c r="A47" s="31" t="s">
        <v>36</v>
      </c>
      <c r="B47" s="82"/>
      <c r="C47" s="4" t="s">
        <v>14</v>
      </c>
      <c r="D47" s="4"/>
      <c r="E47" s="4"/>
      <c r="F47" s="4"/>
      <c r="G47" s="4"/>
      <c r="H47" s="5" t="s">
        <v>59</v>
      </c>
      <c r="I47" s="5"/>
      <c r="J47" s="68">
        <v>0</v>
      </c>
      <c r="K47" s="4"/>
      <c r="L47" s="4"/>
      <c r="R47" s="37"/>
      <c r="S47" s="82"/>
      <c r="V47" s="22"/>
      <c r="W47" s="20"/>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row>
    <row r="48" spans="1:70">
      <c r="A48" s="31" t="s">
        <v>37</v>
      </c>
      <c r="B48" s="82"/>
      <c r="C48" s="4" t="s">
        <v>66</v>
      </c>
      <c r="D48" s="4"/>
      <c r="E48" s="4"/>
      <c r="F48" s="4"/>
      <c r="G48" s="4"/>
      <c r="H48" s="5" t="s">
        <v>58</v>
      </c>
      <c r="I48" s="5"/>
      <c r="J48" s="27">
        <f>IF(J47=0,0,J47/J20)</f>
        <v>0</v>
      </c>
      <c r="K48" s="27"/>
      <c r="L48" s="78">
        <f>J48</f>
        <v>0</v>
      </c>
      <c r="R48" s="37"/>
      <c r="S48" s="82"/>
      <c r="T48" s="20"/>
      <c r="U48" s="20"/>
      <c r="V48" s="22"/>
      <c r="W48" s="20"/>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row>
    <row r="49" spans="1:70">
      <c r="A49" s="31"/>
      <c r="C49" s="4"/>
      <c r="D49" s="4"/>
      <c r="E49" s="4"/>
      <c r="F49" s="4"/>
      <c r="G49" s="4"/>
      <c r="H49" s="5"/>
      <c r="I49" s="5"/>
      <c r="J49" s="4"/>
      <c r="K49" s="4"/>
      <c r="L49" s="4"/>
      <c r="R49" s="4"/>
      <c r="T49" s="13"/>
      <c r="U49" s="20"/>
      <c r="V49" s="13"/>
      <c r="W49" s="21"/>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row>
    <row r="50" spans="1:70">
      <c r="A50" s="31"/>
      <c r="C50" s="6" t="s">
        <v>15</v>
      </c>
      <c r="D50" s="6"/>
      <c r="E50" s="6"/>
      <c r="F50" s="6"/>
      <c r="G50" s="6"/>
      <c r="H50" s="3"/>
      <c r="I50" s="3"/>
      <c r="R50" s="4"/>
      <c r="T50" s="20"/>
      <c r="U50" s="20"/>
      <c r="V50" s="20"/>
      <c r="W50" s="21"/>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row>
    <row r="51" spans="1:70">
      <c r="A51" s="31" t="s">
        <v>38</v>
      </c>
      <c r="C51" s="6" t="s">
        <v>144</v>
      </c>
      <c r="D51" s="6"/>
      <c r="E51" s="6"/>
      <c r="F51" s="6"/>
      <c r="G51" s="6"/>
      <c r="H51" s="5" t="s">
        <v>39</v>
      </c>
      <c r="I51" s="5"/>
      <c r="J51" s="131">
        <v>6748812</v>
      </c>
      <c r="K51" s="4"/>
      <c r="L51" s="4"/>
      <c r="R51" s="4"/>
      <c r="T51" s="20"/>
      <c r="U51" s="20"/>
      <c r="V51" s="20"/>
      <c r="W51" s="21"/>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row>
    <row r="52" spans="1:70">
      <c r="A52" s="31" t="s">
        <v>75</v>
      </c>
      <c r="B52" s="82"/>
      <c r="C52" s="4" t="s">
        <v>67</v>
      </c>
      <c r="D52" s="4"/>
      <c r="E52" s="4"/>
      <c r="F52" s="4"/>
      <c r="G52" s="4"/>
      <c r="H52" s="5" t="s">
        <v>78</v>
      </c>
      <c r="I52" s="5"/>
      <c r="J52" s="78">
        <f>IF(J51=0,0,J51/J20)</f>
        <v>8.268577443694583E-2</v>
      </c>
      <c r="K52" s="78"/>
      <c r="L52" s="78">
        <f>J52</f>
        <v>8.268577443694583E-2</v>
      </c>
      <c r="R52" s="4"/>
      <c r="U52" s="39"/>
      <c r="V52" s="22"/>
      <c r="W52" s="20"/>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row>
    <row r="53" spans="1:70">
      <c r="A53" s="31"/>
      <c r="C53" s="6"/>
      <c r="D53" s="6"/>
      <c r="E53" s="6"/>
      <c r="F53" s="6"/>
      <c r="G53" s="6"/>
      <c r="H53" s="5"/>
      <c r="I53" s="5"/>
      <c r="J53" s="4"/>
      <c r="K53" s="4"/>
      <c r="L53" s="4"/>
      <c r="R53" s="4"/>
      <c r="S53" s="3"/>
      <c r="T53" s="20"/>
      <c r="U53" s="20"/>
      <c r="V53" s="20"/>
      <c r="W53" s="21"/>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row>
    <row r="54" spans="1:70" ht="15.6">
      <c r="A54" s="54" t="s">
        <v>76</v>
      </c>
      <c r="B54" s="80"/>
      <c r="C54" s="7" t="s">
        <v>157</v>
      </c>
      <c r="D54" s="7"/>
      <c r="E54" s="7"/>
      <c r="F54" s="7"/>
      <c r="G54" s="7"/>
      <c r="H54" s="8" t="s">
        <v>79</v>
      </c>
      <c r="I54" s="8"/>
      <c r="J54" s="34"/>
      <c r="K54" s="34"/>
      <c r="L54" s="81">
        <f>L48+L52</f>
        <v>8.268577443694583E-2</v>
      </c>
      <c r="R54" s="4"/>
      <c r="S54" s="3"/>
      <c r="T54" s="20"/>
      <c r="U54" s="20"/>
      <c r="V54" s="20"/>
      <c r="W54" s="21"/>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row>
    <row r="55" spans="1:70">
      <c r="R55" s="40"/>
      <c r="S55" s="40"/>
      <c r="T55" s="20"/>
      <c r="U55" s="20"/>
      <c r="V55" s="20"/>
      <c r="W55" s="21"/>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row>
    <row r="56" spans="1:70">
      <c r="A56" s="83">
        <v>15</v>
      </c>
      <c r="B56" s="84"/>
      <c r="C56" s="85" t="s">
        <v>145</v>
      </c>
      <c r="D56" s="86"/>
      <c r="E56" s="86"/>
      <c r="F56" s="86"/>
      <c r="G56" s="87"/>
      <c r="H56" s="79" t="s">
        <v>158</v>
      </c>
      <c r="I56" s="87"/>
      <c r="J56" s="132">
        <v>7.1500000000000001E-3</v>
      </c>
      <c r="K56" s="88"/>
      <c r="L56" s="38">
        <f>J56</f>
        <v>7.1500000000000001E-3</v>
      </c>
      <c r="M56" s="85"/>
      <c r="N56" s="85"/>
      <c r="O56" s="85"/>
      <c r="P56" s="85"/>
      <c r="R56" s="4"/>
      <c r="S56" s="4"/>
      <c r="T56" s="20"/>
      <c r="U56" s="20"/>
      <c r="V56" s="22"/>
      <c r="W56" s="20" t="s">
        <v>4</v>
      </c>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row>
    <row r="57" spans="1:70">
      <c r="S57" s="64"/>
    </row>
    <row r="58" spans="1:70">
      <c r="S58" s="64"/>
    </row>
    <row r="60" spans="1:70">
      <c r="A60" s="16"/>
      <c r="C60" s="85"/>
      <c r="D60" s="85"/>
      <c r="E60" s="85"/>
      <c r="F60" s="85"/>
      <c r="G60" s="85"/>
      <c r="H60" s="85"/>
      <c r="I60" s="85"/>
      <c r="J60" s="4"/>
      <c r="K60" s="4"/>
      <c r="L60" s="85"/>
      <c r="M60" s="85"/>
      <c r="N60" s="85"/>
      <c r="O60" s="85"/>
      <c r="P60" s="85"/>
      <c r="R60" s="4"/>
      <c r="T60" s="20"/>
      <c r="U60" s="13"/>
      <c r="V60" s="20"/>
      <c r="W60" s="21"/>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row>
    <row r="61" spans="1:70">
      <c r="A61" s="16"/>
      <c r="C61" s="6" t="str">
        <f>C5</f>
        <v>Formula Rate calculation</v>
      </c>
      <c r="D61" s="6"/>
      <c r="E61" s="6"/>
      <c r="F61" s="6"/>
      <c r="G61" s="6"/>
      <c r="H61" s="85"/>
      <c r="I61" s="85"/>
      <c r="J61" s="85" t="str">
        <f>J5</f>
        <v xml:space="preserve">     Rate Formula Template</v>
      </c>
      <c r="K61" s="85"/>
      <c r="L61" s="85"/>
      <c r="M61" s="85"/>
      <c r="N61" s="85"/>
      <c r="O61" s="85"/>
      <c r="P61" s="85"/>
      <c r="R61" s="4"/>
      <c r="S61" s="64" t="str">
        <f>S4</f>
        <v>Attachment MM-MRES</v>
      </c>
      <c r="T61" s="20"/>
      <c r="U61" s="13"/>
      <c r="V61" s="20"/>
      <c r="W61" s="21"/>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row>
    <row r="62" spans="1:70">
      <c r="A62" s="16"/>
      <c r="C62" s="6"/>
      <c r="D62" s="6"/>
      <c r="E62" s="6"/>
      <c r="F62" s="6"/>
      <c r="G62" s="6"/>
      <c r="H62" s="85"/>
      <c r="I62" s="85"/>
      <c r="J62" s="85" t="str">
        <f>J6</f>
        <v xml:space="preserve"> Utilizing Attachment O-MRES Data</v>
      </c>
      <c r="K62" s="85"/>
      <c r="L62" s="85"/>
      <c r="M62" s="85"/>
      <c r="N62" s="85"/>
      <c r="O62" s="85"/>
      <c r="P62" s="85"/>
      <c r="Q62" s="4"/>
      <c r="R62" s="4"/>
      <c r="S62" s="89" t="str">
        <f>S5</f>
        <v>For  the 12 months ended 12/31/___</v>
      </c>
      <c r="T62" s="20"/>
      <c r="U62" s="13"/>
      <c r="V62" s="20"/>
      <c r="W62" s="21"/>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row>
    <row r="63" spans="1:70" ht="14.25" customHeight="1">
      <c r="A63" s="16"/>
      <c r="C63" s="85"/>
      <c r="D63" s="85"/>
      <c r="E63" s="85"/>
      <c r="F63" s="85"/>
      <c r="G63" s="85"/>
      <c r="H63" s="85"/>
      <c r="I63" s="85"/>
      <c r="J63" s="85"/>
      <c r="K63" s="85"/>
      <c r="L63" s="85"/>
      <c r="M63" s="85"/>
      <c r="N63" s="85"/>
      <c r="O63" s="85"/>
      <c r="P63" s="85"/>
      <c r="R63" s="4"/>
      <c r="S63" s="85" t="s">
        <v>40</v>
      </c>
      <c r="T63" s="20"/>
      <c r="U63" s="13"/>
      <c r="V63" s="20"/>
      <c r="W63" s="21"/>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row>
    <row r="64" spans="1:70">
      <c r="A64" s="16"/>
      <c r="H64" s="85"/>
      <c r="I64" s="85"/>
      <c r="J64" s="85" t="str">
        <f>J8</f>
        <v>MRES</v>
      </c>
      <c r="K64" s="85"/>
      <c r="L64" s="85"/>
      <c r="M64" s="85"/>
      <c r="N64" s="85"/>
      <c r="O64" s="85"/>
      <c r="P64" s="85"/>
      <c r="Q64" s="85"/>
      <c r="R64" s="4"/>
      <c r="S64" s="4"/>
      <c r="T64" s="20"/>
      <c r="U64" s="13"/>
      <c r="V64" s="20"/>
      <c r="W64" s="21"/>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c r="A65" s="16"/>
      <c r="H65" s="6"/>
      <c r="I65" s="6"/>
      <c r="J65" s="6"/>
      <c r="K65" s="6"/>
      <c r="L65" s="6"/>
      <c r="M65" s="6"/>
      <c r="N65" s="6"/>
      <c r="O65" s="6"/>
      <c r="P65" s="6"/>
      <c r="Q65" s="6"/>
      <c r="R65" s="6"/>
      <c r="S65" s="6"/>
      <c r="T65" s="20"/>
      <c r="U65" s="13"/>
      <c r="V65" s="20"/>
      <c r="W65" s="21"/>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ht="15.6">
      <c r="A66" s="16"/>
      <c r="C66" s="85"/>
      <c r="D66" s="85"/>
      <c r="E66" s="85"/>
      <c r="F66" s="85"/>
      <c r="G66" s="85"/>
      <c r="H66" s="7" t="s">
        <v>83</v>
      </c>
      <c r="I66" s="7"/>
      <c r="L66" s="12"/>
      <c r="M66" s="12"/>
      <c r="N66" s="12"/>
      <c r="O66" s="12"/>
      <c r="P66" s="12"/>
      <c r="Q66" s="12"/>
      <c r="R66" s="4"/>
      <c r="S66" s="4"/>
      <c r="T66" s="20"/>
      <c r="U66" s="13"/>
      <c r="V66" s="20"/>
      <c r="W66" s="21"/>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row>
    <row r="67" spans="1:70" ht="15.6">
      <c r="A67" s="16"/>
      <c r="C67" s="85"/>
      <c r="D67" s="85"/>
      <c r="E67" s="85"/>
      <c r="F67" s="85"/>
      <c r="G67" s="85"/>
      <c r="H67" s="7"/>
      <c r="I67" s="7"/>
      <c r="L67" s="12"/>
      <c r="M67" s="12"/>
      <c r="N67" s="12"/>
      <c r="O67" s="12"/>
      <c r="P67" s="12"/>
      <c r="Q67" s="12"/>
      <c r="R67" s="4"/>
      <c r="S67" s="4"/>
      <c r="T67" s="20"/>
      <c r="U67" s="13"/>
      <c r="V67" s="20"/>
      <c r="W67" s="21"/>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row>
    <row r="68" spans="1:70" ht="15.6">
      <c r="A68" s="56"/>
      <c r="C68" s="57" t="s">
        <v>7</v>
      </c>
      <c r="D68" s="57" t="s">
        <v>8</v>
      </c>
      <c r="E68" s="57" t="s">
        <v>9</v>
      </c>
      <c r="F68" s="57" t="s">
        <v>10</v>
      </c>
      <c r="G68" s="57" t="s">
        <v>112</v>
      </c>
      <c r="H68" s="57" t="s">
        <v>116</v>
      </c>
      <c r="I68" s="57" t="s">
        <v>117</v>
      </c>
      <c r="J68" s="57" t="s">
        <v>119</v>
      </c>
      <c r="K68" s="57" t="s">
        <v>121</v>
      </c>
      <c r="L68" s="57" t="s">
        <v>123</v>
      </c>
      <c r="M68" s="57" t="s">
        <v>124</v>
      </c>
      <c r="N68" s="57" t="s">
        <v>146</v>
      </c>
      <c r="O68" s="57" t="s">
        <v>125</v>
      </c>
      <c r="P68" s="57" t="s">
        <v>126</v>
      </c>
      <c r="Q68" s="57" t="s">
        <v>127</v>
      </c>
      <c r="R68" s="57" t="s">
        <v>129</v>
      </c>
      <c r="S68" s="57" t="s">
        <v>130</v>
      </c>
      <c r="T68" s="20"/>
      <c r="U68" s="13"/>
      <c r="V68" s="20"/>
      <c r="W68" s="21"/>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row>
    <row r="69" spans="1:70" ht="78.75" customHeight="1">
      <c r="A69" s="90" t="s">
        <v>46</v>
      </c>
      <c r="B69" s="91"/>
      <c r="C69" s="92" t="s">
        <v>41</v>
      </c>
      <c r="D69" s="92" t="s">
        <v>45</v>
      </c>
      <c r="E69" s="92" t="s">
        <v>110</v>
      </c>
      <c r="F69" s="92" t="s">
        <v>111</v>
      </c>
      <c r="G69" s="90" t="s">
        <v>113</v>
      </c>
      <c r="H69" s="137" t="s">
        <v>114</v>
      </c>
      <c r="I69" s="41" t="s">
        <v>118</v>
      </c>
      <c r="J69" s="93" t="s">
        <v>120</v>
      </c>
      <c r="K69" s="94" t="s">
        <v>47</v>
      </c>
      <c r="L69" s="41" t="s">
        <v>62</v>
      </c>
      <c r="M69" s="41" t="s">
        <v>68</v>
      </c>
      <c r="N69" s="41" t="s">
        <v>145</v>
      </c>
      <c r="O69" s="94" t="s">
        <v>48</v>
      </c>
      <c r="P69" s="41" t="s">
        <v>34</v>
      </c>
      <c r="Q69" s="42" t="s">
        <v>53</v>
      </c>
      <c r="R69" s="43" t="s">
        <v>52</v>
      </c>
      <c r="S69" s="42" t="s">
        <v>84</v>
      </c>
      <c r="T69" s="29"/>
      <c r="U69" s="13"/>
      <c r="V69" s="20"/>
      <c r="W69" s="21"/>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row>
    <row r="70" spans="1:70" ht="46.5" customHeight="1">
      <c r="A70" s="44"/>
      <c r="B70" s="45"/>
      <c r="C70" s="45" t="s">
        <v>159</v>
      </c>
      <c r="D70" s="45"/>
      <c r="E70" s="58" t="s">
        <v>6</v>
      </c>
      <c r="F70" s="95"/>
      <c r="G70" s="133" t="s">
        <v>160</v>
      </c>
      <c r="H70" s="138" t="s">
        <v>115</v>
      </c>
      <c r="I70" s="46" t="s">
        <v>161</v>
      </c>
      <c r="J70" s="58" t="s">
        <v>135</v>
      </c>
      <c r="K70" s="59" t="s">
        <v>122</v>
      </c>
      <c r="L70" s="143" t="s">
        <v>169</v>
      </c>
      <c r="M70" s="46" t="s">
        <v>81</v>
      </c>
      <c r="N70" s="96" t="s">
        <v>163</v>
      </c>
      <c r="O70" s="97" t="s">
        <v>147</v>
      </c>
      <c r="P70" s="46" t="s">
        <v>60</v>
      </c>
      <c r="Q70" s="97" t="s">
        <v>128</v>
      </c>
      <c r="R70" s="47" t="s">
        <v>61</v>
      </c>
      <c r="S70" s="51" t="s">
        <v>131</v>
      </c>
      <c r="T70" s="20"/>
      <c r="U70" s="13"/>
      <c r="V70" s="20"/>
      <c r="W70" s="21"/>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row>
    <row r="71" spans="1:70">
      <c r="A71" s="48" t="s">
        <v>82</v>
      </c>
      <c r="B71" s="12"/>
      <c r="C71" s="12"/>
      <c r="D71" s="12"/>
      <c r="E71" s="12"/>
      <c r="F71" s="12"/>
      <c r="G71" s="48"/>
      <c r="H71" s="139"/>
      <c r="I71" s="12"/>
      <c r="J71" s="12"/>
      <c r="K71" s="49"/>
      <c r="L71" s="12"/>
      <c r="M71" s="12"/>
      <c r="N71" s="12"/>
      <c r="O71" s="49"/>
      <c r="P71" s="12"/>
      <c r="Q71" s="49"/>
      <c r="R71" s="4"/>
      <c r="S71" s="50"/>
      <c r="T71" s="20"/>
      <c r="U71" s="13"/>
      <c r="V71" s="20"/>
      <c r="W71" s="21"/>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row>
    <row r="72" spans="1:70">
      <c r="A72" s="98" t="s">
        <v>13</v>
      </c>
      <c r="B72" s="99"/>
      <c r="C72" s="99" t="s">
        <v>170</v>
      </c>
      <c r="D72" s="100"/>
      <c r="E72" s="101">
        <v>16434398</v>
      </c>
      <c r="F72" s="101">
        <v>0</v>
      </c>
      <c r="G72" s="134">
        <f>$L$29</f>
        <v>0.10837091205939831</v>
      </c>
      <c r="H72" s="144">
        <f>F72*G72</f>
        <v>0</v>
      </c>
      <c r="I72" s="102">
        <f>$L$44</f>
        <v>1.8137559615745487E-2</v>
      </c>
      <c r="J72" s="99">
        <f>E72*I72</f>
        <v>298079.87347388838</v>
      </c>
      <c r="K72" s="103">
        <f>H72+J72</f>
        <v>298079.87347388838</v>
      </c>
      <c r="L72" s="145">
        <f>E72-F72</f>
        <v>16434398</v>
      </c>
      <c r="M72" s="102">
        <f>$L$54</f>
        <v>8.268577443694583E-2</v>
      </c>
      <c r="N72" s="78">
        <f>$L$56</f>
        <v>7.1500000000000001E-3</v>
      </c>
      <c r="O72" s="104">
        <f>L72*(M72+N72)</f>
        <v>1476396.8717349938</v>
      </c>
      <c r="P72" s="101">
        <v>0</v>
      </c>
      <c r="Q72" s="104">
        <f>K72+O72+P72</f>
        <v>1774476.7452088823</v>
      </c>
      <c r="R72" s="105">
        <v>0</v>
      </c>
      <c r="S72" s="106">
        <f>Q72+R72</f>
        <v>1774476.7452088823</v>
      </c>
      <c r="T72" s="107"/>
      <c r="U72" s="107"/>
      <c r="V72" s="107"/>
      <c r="W72" s="107"/>
      <c r="X72" s="107"/>
      <c r="Y72" s="107"/>
      <c r="Z72" s="107"/>
    </row>
    <row r="73" spans="1:70">
      <c r="A73" s="98" t="s">
        <v>43</v>
      </c>
      <c r="B73" s="99"/>
      <c r="C73" s="99" t="s">
        <v>49</v>
      </c>
      <c r="D73" s="100"/>
      <c r="E73" s="101">
        <v>0</v>
      </c>
      <c r="F73" s="101">
        <v>0</v>
      </c>
      <c r="G73" s="134">
        <f t="shared" ref="G73:G74" si="0">$L$29</f>
        <v>0.10837091205939831</v>
      </c>
      <c r="H73" s="144">
        <f>F73*G73</f>
        <v>0</v>
      </c>
      <c r="I73" s="102">
        <f t="shared" ref="I73:I74" si="1">$L$44</f>
        <v>1.8137559615745487E-2</v>
      </c>
      <c r="J73" s="99">
        <f>E73*I73</f>
        <v>0</v>
      </c>
      <c r="K73" s="103">
        <f>H73+J73</f>
        <v>0</v>
      </c>
      <c r="L73" s="145">
        <f>E73-F73</f>
        <v>0</v>
      </c>
      <c r="M73" s="102">
        <f t="shared" ref="M73:M74" si="2">$L$54</f>
        <v>8.268577443694583E-2</v>
      </c>
      <c r="N73" s="78">
        <f t="shared" ref="N73:N74" si="3">$L$56</f>
        <v>7.1500000000000001E-3</v>
      </c>
      <c r="O73" s="104">
        <f>L73*(M73+N73)</f>
        <v>0</v>
      </c>
      <c r="P73" s="101">
        <v>0</v>
      </c>
      <c r="Q73" s="104">
        <f>K73+O73+P73</f>
        <v>0</v>
      </c>
      <c r="R73" s="105">
        <v>0</v>
      </c>
      <c r="S73" s="106">
        <f>Q73+R73</f>
        <v>0</v>
      </c>
      <c r="T73" s="107"/>
      <c r="U73" s="107"/>
      <c r="V73" s="107"/>
      <c r="W73" s="107"/>
      <c r="X73" s="107"/>
      <c r="Y73" s="107"/>
      <c r="Z73" s="107"/>
    </row>
    <row r="74" spans="1:70">
      <c r="A74" s="98" t="s">
        <v>44</v>
      </c>
      <c r="B74" s="99"/>
      <c r="C74" s="99" t="s">
        <v>50</v>
      </c>
      <c r="D74" s="100"/>
      <c r="E74" s="101">
        <v>0</v>
      </c>
      <c r="F74" s="101">
        <v>0</v>
      </c>
      <c r="G74" s="134">
        <f t="shared" si="0"/>
        <v>0.10837091205939831</v>
      </c>
      <c r="H74" s="144">
        <f>F74*G74</f>
        <v>0</v>
      </c>
      <c r="I74" s="102">
        <f t="shared" si="1"/>
        <v>1.8137559615745487E-2</v>
      </c>
      <c r="J74" s="99">
        <f>E74*I74</f>
        <v>0</v>
      </c>
      <c r="K74" s="103">
        <f>H74+J74</f>
        <v>0</v>
      </c>
      <c r="L74" s="145">
        <f>E74-F74</f>
        <v>0</v>
      </c>
      <c r="M74" s="102">
        <f t="shared" si="2"/>
        <v>8.268577443694583E-2</v>
      </c>
      <c r="N74" s="78">
        <f t="shared" si="3"/>
        <v>7.1500000000000001E-3</v>
      </c>
      <c r="O74" s="104">
        <f>L74*(M74+N74)</f>
        <v>0</v>
      </c>
      <c r="P74" s="101">
        <v>0</v>
      </c>
      <c r="Q74" s="104">
        <f>K74+O74+P74</f>
        <v>0</v>
      </c>
      <c r="R74" s="101">
        <v>0</v>
      </c>
      <c r="S74" s="106">
        <f>Q74+R74</f>
        <v>0</v>
      </c>
      <c r="T74" s="107"/>
      <c r="U74" s="107"/>
      <c r="V74" s="107"/>
      <c r="W74" s="107"/>
      <c r="X74" s="107"/>
      <c r="Y74" s="107"/>
      <c r="Z74" s="107"/>
    </row>
    <row r="75" spans="1:70">
      <c r="A75" s="108"/>
      <c r="D75" s="61"/>
      <c r="G75" s="108"/>
      <c r="H75" s="140"/>
      <c r="K75" s="109"/>
      <c r="N75" s="84"/>
      <c r="O75" s="109"/>
      <c r="Q75" s="109"/>
      <c r="S75" s="109"/>
      <c r="T75" s="107"/>
      <c r="U75" s="107"/>
      <c r="V75" s="107"/>
      <c r="W75" s="107"/>
      <c r="X75" s="107"/>
      <c r="Y75" s="107"/>
      <c r="Z75" s="107"/>
    </row>
    <row r="76" spans="1:70">
      <c r="A76" s="108"/>
      <c r="D76" s="61"/>
      <c r="G76" s="108"/>
      <c r="H76" s="140"/>
      <c r="K76" s="109"/>
      <c r="N76" s="84"/>
      <c r="O76" s="109"/>
      <c r="Q76" s="109"/>
      <c r="S76" s="109"/>
      <c r="T76" s="107"/>
      <c r="U76" s="107"/>
      <c r="V76" s="107"/>
      <c r="W76" s="107"/>
      <c r="X76" s="107"/>
      <c r="Y76" s="107"/>
      <c r="Z76" s="107"/>
    </row>
    <row r="77" spans="1:70">
      <c r="A77" s="108"/>
      <c r="D77" s="61"/>
      <c r="G77" s="108"/>
      <c r="H77" s="140"/>
      <c r="K77" s="109"/>
      <c r="N77" s="84"/>
      <c r="O77" s="109"/>
      <c r="Q77" s="109"/>
      <c r="S77" s="109"/>
      <c r="T77" s="107"/>
      <c r="U77" s="107"/>
      <c r="V77" s="107"/>
      <c r="W77" s="107"/>
      <c r="X77" s="107"/>
      <c r="Y77" s="107"/>
      <c r="Z77" s="107"/>
    </row>
    <row r="78" spans="1:70">
      <c r="A78" s="108"/>
      <c r="D78" s="61"/>
      <c r="G78" s="108"/>
      <c r="H78" s="140"/>
      <c r="K78" s="109"/>
      <c r="N78" s="84"/>
      <c r="O78" s="109"/>
      <c r="Q78" s="109"/>
      <c r="S78" s="109"/>
      <c r="T78" s="107"/>
      <c r="U78" s="107"/>
      <c r="V78" s="107"/>
      <c r="W78" s="107"/>
      <c r="X78" s="107"/>
      <c r="Y78" s="107"/>
      <c r="Z78" s="107"/>
    </row>
    <row r="79" spans="1:70">
      <c r="A79" s="108"/>
      <c r="D79" s="61"/>
      <c r="G79" s="108"/>
      <c r="H79" s="140"/>
      <c r="K79" s="109"/>
      <c r="N79" s="84"/>
      <c r="O79" s="109"/>
      <c r="Q79" s="109"/>
      <c r="S79" s="109"/>
      <c r="T79" s="107"/>
      <c r="U79" s="107"/>
      <c r="V79" s="107"/>
      <c r="W79" s="107"/>
      <c r="X79" s="107"/>
      <c r="Y79" s="107"/>
      <c r="Z79" s="107"/>
    </row>
    <row r="80" spans="1:70">
      <c r="A80" s="108"/>
      <c r="C80" s="107"/>
      <c r="D80" s="62"/>
      <c r="E80" s="107"/>
      <c r="F80" s="107"/>
      <c r="G80" s="135"/>
      <c r="H80" s="141"/>
      <c r="I80" s="107"/>
      <c r="J80" s="107"/>
      <c r="K80" s="110"/>
      <c r="L80" s="107"/>
      <c r="M80" s="107"/>
      <c r="N80" s="111"/>
      <c r="O80" s="110"/>
      <c r="P80" s="107"/>
      <c r="Q80" s="110"/>
      <c r="R80" s="107"/>
      <c r="S80" s="110"/>
      <c r="T80" s="107"/>
      <c r="U80" s="107"/>
      <c r="V80" s="107"/>
      <c r="W80" s="107"/>
      <c r="X80" s="107"/>
      <c r="Y80" s="107"/>
      <c r="Z80" s="107"/>
    </row>
    <row r="81" spans="1:26">
      <c r="A81" s="108"/>
      <c r="C81" s="107"/>
      <c r="D81" s="62"/>
      <c r="E81" s="107"/>
      <c r="F81" s="107"/>
      <c r="G81" s="135"/>
      <c r="H81" s="141"/>
      <c r="I81" s="107"/>
      <c r="J81" s="107"/>
      <c r="K81" s="110"/>
      <c r="L81" s="107"/>
      <c r="M81" s="107"/>
      <c r="N81" s="111"/>
      <c r="O81" s="110"/>
      <c r="P81" s="107"/>
      <c r="Q81" s="110"/>
      <c r="R81" s="107"/>
      <c r="S81" s="110"/>
      <c r="T81" s="107"/>
      <c r="U81" s="107"/>
      <c r="V81" s="107"/>
      <c r="W81" s="107"/>
      <c r="X81" s="107"/>
      <c r="Y81" s="107"/>
      <c r="Z81" s="107"/>
    </row>
    <row r="82" spans="1:26">
      <c r="A82" s="108"/>
      <c r="C82" s="107"/>
      <c r="D82" s="62"/>
      <c r="E82" s="107"/>
      <c r="F82" s="107"/>
      <c r="G82" s="135"/>
      <c r="H82" s="141"/>
      <c r="I82" s="107"/>
      <c r="J82" s="107"/>
      <c r="K82" s="110"/>
      <c r="L82" s="107"/>
      <c r="M82" s="107"/>
      <c r="N82" s="111"/>
      <c r="O82" s="110"/>
      <c r="P82" s="107"/>
      <c r="Q82" s="110"/>
      <c r="R82" s="107"/>
      <c r="S82" s="110"/>
      <c r="T82" s="107"/>
      <c r="U82" s="107"/>
      <c r="V82" s="107"/>
      <c r="W82" s="107"/>
      <c r="X82" s="107"/>
      <c r="Y82" s="107"/>
      <c r="Z82" s="107"/>
    </row>
    <row r="83" spans="1:26">
      <c r="A83" s="108"/>
      <c r="C83" s="107"/>
      <c r="D83" s="62"/>
      <c r="E83" s="107"/>
      <c r="F83" s="107"/>
      <c r="G83" s="135"/>
      <c r="H83" s="141"/>
      <c r="I83" s="107"/>
      <c r="J83" s="107"/>
      <c r="K83" s="110"/>
      <c r="L83" s="107"/>
      <c r="M83" s="107"/>
      <c r="N83" s="111"/>
      <c r="O83" s="110"/>
      <c r="P83" s="107"/>
      <c r="Q83" s="110"/>
      <c r="R83" s="107"/>
      <c r="S83" s="110"/>
      <c r="T83" s="107"/>
      <c r="U83" s="107"/>
      <c r="V83" s="107"/>
      <c r="W83" s="107"/>
      <c r="X83" s="107"/>
      <c r="Y83" s="107"/>
      <c r="Z83" s="107"/>
    </row>
    <row r="84" spans="1:26">
      <c r="A84" s="108"/>
      <c r="C84" s="107"/>
      <c r="D84" s="62"/>
      <c r="E84" s="107"/>
      <c r="F84" s="107"/>
      <c r="G84" s="135"/>
      <c r="H84" s="141"/>
      <c r="I84" s="107"/>
      <c r="J84" s="107"/>
      <c r="K84" s="110"/>
      <c r="L84" s="107"/>
      <c r="M84" s="107"/>
      <c r="N84" s="111"/>
      <c r="O84" s="110"/>
      <c r="P84" s="107"/>
      <c r="Q84" s="110"/>
      <c r="R84" s="107"/>
      <c r="S84" s="110"/>
      <c r="T84" s="107"/>
      <c r="U84" s="107"/>
      <c r="V84" s="107"/>
      <c r="W84" s="107"/>
      <c r="X84" s="107"/>
      <c r="Y84" s="107"/>
      <c r="Z84" s="107"/>
    </row>
    <row r="85" spans="1:26">
      <c r="A85" s="108"/>
      <c r="C85" s="107"/>
      <c r="D85" s="62"/>
      <c r="E85" s="107"/>
      <c r="F85" s="107"/>
      <c r="G85" s="135"/>
      <c r="H85" s="141"/>
      <c r="I85" s="107"/>
      <c r="J85" s="107"/>
      <c r="K85" s="110"/>
      <c r="L85" s="107"/>
      <c r="M85" s="107"/>
      <c r="N85" s="111"/>
      <c r="O85" s="110"/>
      <c r="P85" s="107"/>
      <c r="Q85" s="110"/>
      <c r="R85" s="107"/>
      <c r="S85" s="110"/>
      <c r="T85" s="107"/>
      <c r="U85" s="107"/>
      <c r="V85" s="107"/>
      <c r="W85" s="107"/>
      <c r="X85" s="107"/>
      <c r="Y85" s="107"/>
      <c r="Z85" s="107"/>
    </row>
    <row r="86" spans="1:26">
      <c r="A86" s="108"/>
      <c r="C86" s="107"/>
      <c r="D86" s="62"/>
      <c r="E86" s="107"/>
      <c r="F86" s="107"/>
      <c r="G86" s="135"/>
      <c r="H86" s="141"/>
      <c r="I86" s="107"/>
      <c r="J86" s="107"/>
      <c r="K86" s="110"/>
      <c r="L86" s="107"/>
      <c r="M86" s="107"/>
      <c r="N86" s="111"/>
      <c r="O86" s="110"/>
      <c r="P86" s="107"/>
      <c r="Q86" s="110"/>
      <c r="R86" s="107"/>
      <c r="S86" s="110"/>
      <c r="T86" s="107"/>
      <c r="U86" s="107"/>
      <c r="V86" s="107"/>
      <c r="W86" s="107"/>
      <c r="X86" s="107"/>
      <c r="Y86" s="107"/>
      <c r="Z86" s="107"/>
    </row>
    <row r="87" spans="1:26">
      <c r="A87" s="108"/>
      <c r="C87" s="107"/>
      <c r="D87" s="62"/>
      <c r="E87" s="107"/>
      <c r="F87" s="107"/>
      <c r="G87" s="135"/>
      <c r="H87" s="141"/>
      <c r="I87" s="107"/>
      <c r="J87" s="107"/>
      <c r="K87" s="110"/>
      <c r="L87" s="107"/>
      <c r="M87" s="107"/>
      <c r="N87" s="111"/>
      <c r="O87" s="110"/>
      <c r="P87" s="107"/>
      <c r="Q87" s="110"/>
      <c r="R87" s="107"/>
      <c r="S87" s="110"/>
      <c r="T87" s="107"/>
      <c r="U87" s="107"/>
      <c r="V87" s="107"/>
      <c r="W87" s="107"/>
      <c r="X87" s="107"/>
      <c r="Y87" s="107"/>
      <c r="Z87" s="107"/>
    </row>
    <row r="88" spans="1:26">
      <c r="A88" s="108"/>
      <c r="C88" s="107"/>
      <c r="D88" s="62"/>
      <c r="E88" s="107"/>
      <c r="F88" s="107"/>
      <c r="G88" s="135"/>
      <c r="H88" s="141"/>
      <c r="I88" s="107"/>
      <c r="J88" s="107"/>
      <c r="K88" s="110"/>
      <c r="L88" s="107"/>
      <c r="M88" s="107"/>
      <c r="N88" s="111"/>
      <c r="O88" s="110"/>
      <c r="P88" s="107"/>
      <c r="Q88" s="110"/>
      <c r="R88" s="107"/>
      <c r="S88" s="110"/>
      <c r="T88" s="107"/>
      <c r="U88" s="107"/>
      <c r="V88" s="107"/>
      <c r="W88" s="107"/>
      <c r="X88" s="107"/>
      <c r="Y88" s="107"/>
      <c r="Z88" s="107"/>
    </row>
    <row r="89" spans="1:26">
      <c r="A89" s="108"/>
      <c r="C89" s="107"/>
      <c r="D89" s="62"/>
      <c r="E89" s="107"/>
      <c r="F89" s="107"/>
      <c r="G89" s="135"/>
      <c r="H89" s="141"/>
      <c r="I89" s="107"/>
      <c r="J89" s="107"/>
      <c r="K89" s="110"/>
      <c r="L89" s="107"/>
      <c r="M89" s="107"/>
      <c r="N89" s="111"/>
      <c r="O89" s="110"/>
      <c r="P89" s="107"/>
      <c r="Q89" s="110"/>
      <c r="R89" s="107"/>
      <c r="S89" s="110"/>
      <c r="T89" s="107"/>
      <c r="U89" s="107"/>
      <c r="V89" s="107"/>
      <c r="W89" s="107"/>
      <c r="X89" s="107"/>
      <c r="Y89" s="107"/>
      <c r="Z89" s="107"/>
    </row>
    <row r="90" spans="1:26">
      <c r="A90" s="108"/>
      <c r="C90" s="107"/>
      <c r="D90" s="62"/>
      <c r="E90" s="107"/>
      <c r="F90" s="107"/>
      <c r="G90" s="135"/>
      <c r="H90" s="141"/>
      <c r="I90" s="107"/>
      <c r="J90" s="107"/>
      <c r="K90" s="110"/>
      <c r="L90" s="107"/>
      <c r="M90" s="107"/>
      <c r="N90" s="111"/>
      <c r="O90" s="110"/>
      <c r="P90" s="107"/>
      <c r="Q90" s="110"/>
      <c r="R90" s="107"/>
      <c r="S90" s="110"/>
      <c r="T90" s="107"/>
      <c r="U90" s="107"/>
      <c r="V90" s="107"/>
      <c r="W90" s="107"/>
      <c r="X90" s="107"/>
      <c r="Y90" s="107"/>
      <c r="Z90" s="107"/>
    </row>
    <row r="91" spans="1:26">
      <c r="A91" s="112"/>
      <c r="B91" s="113"/>
      <c r="C91" s="114"/>
      <c r="D91" s="114"/>
      <c r="E91" s="114"/>
      <c r="F91" s="114"/>
      <c r="G91" s="136"/>
      <c r="H91" s="142"/>
      <c r="I91" s="114"/>
      <c r="J91" s="114"/>
      <c r="K91" s="115"/>
      <c r="L91" s="114"/>
      <c r="M91" s="114"/>
      <c r="N91" s="116"/>
      <c r="O91" s="115"/>
      <c r="P91" s="114"/>
      <c r="Q91" s="115"/>
      <c r="R91" s="114"/>
      <c r="S91" s="115"/>
      <c r="T91" s="107"/>
      <c r="U91" s="107"/>
      <c r="V91" s="107"/>
      <c r="W91" s="107"/>
      <c r="X91" s="107"/>
      <c r="Y91" s="107"/>
      <c r="Z91" s="107"/>
    </row>
    <row r="92" spans="1:26">
      <c r="A92" s="17" t="s">
        <v>51</v>
      </c>
      <c r="B92" s="82"/>
      <c r="C92" s="6" t="s">
        <v>85</v>
      </c>
      <c r="D92" s="6"/>
      <c r="E92" s="6"/>
      <c r="F92" s="6"/>
      <c r="G92" s="6"/>
      <c r="H92" s="79"/>
      <c r="I92" s="79"/>
      <c r="J92" s="4"/>
      <c r="K92" s="4"/>
      <c r="L92" s="4"/>
      <c r="M92" s="4"/>
      <c r="N92" s="4"/>
      <c r="O92" s="4"/>
      <c r="P92" s="4"/>
      <c r="Q92" s="53">
        <f>SUM(Q72:Q91)</f>
        <v>1774476.7452088823</v>
      </c>
      <c r="R92" s="53">
        <f>SUM(R72:R91)</f>
        <v>0</v>
      </c>
      <c r="S92" s="53">
        <f>SUM(S72:S91)</f>
        <v>1774476.7452088823</v>
      </c>
      <c r="T92" s="107"/>
      <c r="U92" s="107"/>
      <c r="V92" s="107"/>
      <c r="W92" s="107"/>
      <c r="X92" s="107"/>
      <c r="Y92" s="107"/>
      <c r="Z92" s="107"/>
    </row>
    <row r="93" spans="1:26">
      <c r="A93" s="11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row>
    <row r="94" spans="1:26">
      <c r="A94" s="118">
        <v>3</v>
      </c>
      <c r="B94" s="107"/>
      <c r="C94" s="85" t="s">
        <v>162</v>
      </c>
      <c r="D94" s="85"/>
      <c r="E94" s="85"/>
      <c r="F94" s="85"/>
      <c r="G94" s="107"/>
      <c r="H94" s="107"/>
      <c r="I94" s="107"/>
      <c r="J94" s="107"/>
      <c r="K94" s="107"/>
      <c r="L94" s="107"/>
      <c r="M94" s="107"/>
      <c r="N94" s="107"/>
      <c r="O94" s="107"/>
      <c r="P94" s="107"/>
      <c r="Q94" s="53">
        <f>Q92</f>
        <v>1774476.7452088823</v>
      </c>
      <c r="R94" s="107"/>
      <c r="S94" s="107"/>
      <c r="T94" s="107"/>
      <c r="U94" s="107"/>
      <c r="V94" s="107"/>
      <c r="W94" s="107"/>
      <c r="X94" s="107"/>
      <c r="Y94" s="107"/>
      <c r="Z94" s="107"/>
    </row>
    <row r="95" spans="1:26">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row>
    <row r="96" spans="1:26">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row>
    <row r="97" spans="1:26">
      <c r="A97" s="85" t="s">
        <v>16</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row>
    <row r="98" spans="1:26" ht="15.6" thickBot="1">
      <c r="A98" s="119" t="s">
        <v>17</v>
      </c>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row>
    <row r="99" spans="1:26">
      <c r="A99" s="120" t="s">
        <v>18</v>
      </c>
      <c r="B99" s="74"/>
      <c r="C99" s="147" t="s">
        <v>165</v>
      </c>
      <c r="D99" s="147"/>
      <c r="E99" s="147"/>
      <c r="F99" s="147"/>
      <c r="G99" s="147"/>
      <c r="H99" s="147"/>
      <c r="I99" s="147"/>
      <c r="J99" s="147"/>
      <c r="K99" s="147"/>
      <c r="L99" s="147"/>
      <c r="M99" s="147"/>
      <c r="N99" s="147"/>
      <c r="O99" s="147"/>
      <c r="P99" s="147"/>
      <c r="Q99" s="147"/>
      <c r="R99" s="147"/>
      <c r="S99" s="147"/>
      <c r="T99" s="107"/>
      <c r="U99" s="107"/>
      <c r="V99" s="107"/>
      <c r="W99" s="107"/>
      <c r="X99" s="107"/>
      <c r="Y99" s="107"/>
      <c r="Z99" s="107"/>
    </row>
    <row r="100" spans="1:26">
      <c r="A100" s="120"/>
      <c r="B100" s="74"/>
      <c r="C100" s="121" t="s">
        <v>164</v>
      </c>
      <c r="D100" s="122"/>
      <c r="E100" s="122"/>
      <c r="F100" s="122"/>
      <c r="G100" s="122"/>
      <c r="H100" s="122"/>
      <c r="I100" s="122"/>
      <c r="J100" s="122"/>
      <c r="K100" s="122"/>
      <c r="L100" s="122"/>
      <c r="M100" s="122"/>
      <c r="N100" s="122"/>
      <c r="O100" s="122"/>
      <c r="P100" s="122"/>
      <c r="Q100" s="122"/>
      <c r="R100" s="122"/>
      <c r="S100" s="122"/>
      <c r="T100" s="107"/>
      <c r="U100" s="107"/>
      <c r="V100" s="107"/>
      <c r="W100" s="107"/>
      <c r="X100" s="107"/>
      <c r="Y100" s="107"/>
      <c r="Z100" s="107"/>
    </row>
    <row r="101" spans="1:26">
      <c r="A101" s="120" t="s">
        <v>19</v>
      </c>
      <c r="B101" s="74"/>
      <c r="C101" s="147" t="s">
        <v>148</v>
      </c>
      <c r="D101" s="147"/>
      <c r="E101" s="147"/>
      <c r="F101" s="147"/>
      <c r="G101" s="147"/>
      <c r="H101" s="147"/>
      <c r="I101" s="147"/>
      <c r="J101" s="147"/>
      <c r="K101" s="147"/>
      <c r="L101" s="147"/>
      <c r="M101" s="147"/>
      <c r="N101" s="147"/>
      <c r="O101" s="147"/>
      <c r="P101" s="147"/>
      <c r="Q101" s="147"/>
      <c r="R101" s="147"/>
      <c r="S101" s="147"/>
      <c r="T101" s="107"/>
      <c r="U101" s="107"/>
      <c r="V101" s="107"/>
      <c r="W101" s="107"/>
      <c r="X101" s="107"/>
      <c r="Y101" s="107"/>
      <c r="Z101" s="107"/>
    </row>
    <row r="102" spans="1:26">
      <c r="A102" s="120" t="s">
        <v>20</v>
      </c>
      <c r="B102" s="74"/>
      <c r="C102" s="148" t="s">
        <v>167</v>
      </c>
      <c r="D102" s="148"/>
      <c r="E102" s="148"/>
      <c r="F102" s="148"/>
      <c r="G102" s="148"/>
      <c r="H102" s="148"/>
      <c r="I102" s="148"/>
      <c r="J102" s="148"/>
      <c r="K102" s="148"/>
      <c r="L102" s="148"/>
      <c r="M102" s="148"/>
      <c r="N102" s="148"/>
      <c r="O102" s="148"/>
      <c r="P102" s="148"/>
      <c r="Q102" s="148"/>
      <c r="R102" s="148"/>
      <c r="S102" s="148"/>
      <c r="T102" s="107"/>
      <c r="U102" s="107"/>
      <c r="V102" s="107"/>
      <c r="W102" s="107"/>
      <c r="X102" s="107"/>
      <c r="Y102" s="107"/>
      <c r="Z102" s="107"/>
    </row>
    <row r="103" spans="1:26">
      <c r="A103" s="120"/>
      <c r="B103" s="74"/>
      <c r="C103" s="123" t="s">
        <v>166</v>
      </c>
      <c r="D103" s="124"/>
      <c r="E103" s="124"/>
      <c r="F103" s="124"/>
      <c r="G103" s="124"/>
      <c r="H103" s="124"/>
      <c r="I103" s="124"/>
      <c r="J103" s="124"/>
      <c r="K103" s="124"/>
      <c r="L103" s="124"/>
      <c r="M103" s="124"/>
      <c r="N103" s="124"/>
      <c r="O103" s="124"/>
      <c r="P103" s="124"/>
      <c r="Q103" s="124"/>
      <c r="R103" s="124"/>
      <c r="S103" s="124"/>
      <c r="T103" s="107"/>
      <c r="U103" s="107"/>
      <c r="V103" s="107"/>
      <c r="W103" s="107"/>
      <c r="X103" s="107"/>
      <c r="Y103" s="107"/>
      <c r="Z103" s="107"/>
    </row>
    <row r="104" spans="1:26">
      <c r="A104" s="120" t="s">
        <v>21</v>
      </c>
      <c r="B104" s="74"/>
      <c r="C104" s="148" t="s">
        <v>132</v>
      </c>
      <c r="D104" s="148"/>
      <c r="E104" s="148"/>
      <c r="F104" s="148"/>
      <c r="G104" s="148"/>
      <c r="H104" s="148"/>
      <c r="I104" s="148"/>
      <c r="J104" s="148"/>
      <c r="K104" s="148"/>
      <c r="L104" s="148"/>
      <c r="M104" s="148"/>
      <c r="N104" s="148"/>
      <c r="O104" s="148"/>
      <c r="P104" s="148"/>
      <c r="Q104" s="148"/>
      <c r="R104" s="148"/>
      <c r="S104" s="148"/>
      <c r="T104" s="107"/>
      <c r="U104" s="107"/>
      <c r="V104" s="107"/>
      <c r="W104" s="107"/>
      <c r="X104" s="107"/>
      <c r="Y104" s="107"/>
      <c r="Z104" s="107"/>
    </row>
    <row r="105" spans="1:26">
      <c r="A105" s="125" t="s">
        <v>22</v>
      </c>
      <c r="B105" s="74"/>
      <c r="C105" s="146" t="s">
        <v>63</v>
      </c>
      <c r="D105" s="146"/>
      <c r="E105" s="146"/>
      <c r="F105" s="146"/>
      <c r="G105" s="146"/>
      <c r="H105" s="146"/>
      <c r="I105" s="146"/>
      <c r="J105" s="146"/>
      <c r="K105" s="146"/>
      <c r="L105" s="146"/>
      <c r="M105" s="146"/>
      <c r="N105" s="146"/>
      <c r="O105" s="146"/>
      <c r="P105" s="146"/>
      <c r="Q105" s="146"/>
      <c r="R105" s="146"/>
      <c r="S105" s="146"/>
      <c r="T105" s="107"/>
      <c r="U105" s="107"/>
      <c r="V105" s="107"/>
      <c r="W105" s="107"/>
      <c r="X105" s="107"/>
      <c r="Y105" s="107"/>
      <c r="Z105" s="107"/>
    </row>
    <row r="106" spans="1:26">
      <c r="A106" s="125" t="s">
        <v>23</v>
      </c>
      <c r="B106" s="74"/>
      <c r="C106" s="146" t="s">
        <v>64</v>
      </c>
      <c r="D106" s="146"/>
      <c r="E106" s="146"/>
      <c r="F106" s="146"/>
      <c r="G106" s="146"/>
      <c r="H106" s="146"/>
      <c r="I106" s="146"/>
      <c r="J106" s="146"/>
      <c r="K106" s="146"/>
      <c r="L106" s="146"/>
      <c r="M106" s="146"/>
      <c r="N106" s="146"/>
      <c r="O106" s="146"/>
      <c r="P106" s="146"/>
      <c r="Q106" s="146"/>
      <c r="R106" s="146"/>
      <c r="S106" s="146"/>
      <c r="T106" s="107"/>
      <c r="U106" s="107"/>
      <c r="V106" s="107"/>
      <c r="W106" s="107"/>
      <c r="X106" s="107"/>
      <c r="Y106" s="107"/>
      <c r="Z106" s="107"/>
    </row>
    <row r="107" spans="1:26">
      <c r="A107" s="125" t="s">
        <v>24</v>
      </c>
      <c r="B107" s="74"/>
      <c r="C107" s="146" t="s">
        <v>133</v>
      </c>
      <c r="D107" s="146"/>
      <c r="E107" s="146"/>
      <c r="F107" s="146"/>
      <c r="G107" s="146"/>
      <c r="H107" s="146"/>
      <c r="I107" s="146"/>
      <c r="J107" s="146"/>
      <c r="K107" s="146"/>
      <c r="L107" s="146"/>
      <c r="M107" s="146"/>
      <c r="N107" s="146"/>
      <c r="O107" s="146"/>
      <c r="P107" s="146"/>
      <c r="Q107" s="146"/>
      <c r="R107" s="146"/>
      <c r="S107" s="146"/>
      <c r="T107" s="107"/>
      <c r="U107" s="107"/>
      <c r="V107" s="107"/>
      <c r="W107" s="107"/>
      <c r="X107" s="107"/>
      <c r="Y107" s="107"/>
      <c r="Z107" s="107"/>
    </row>
    <row r="108" spans="1:26">
      <c r="A108" s="126" t="s">
        <v>80</v>
      </c>
      <c r="B108" s="65"/>
      <c r="C108" s="146" t="s">
        <v>134</v>
      </c>
      <c r="D108" s="146"/>
      <c r="E108" s="146"/>
      <c r="F108" s="146"/>
      <c r="G108" s="146"/>
      <c r="H108" s="146"/>
      <c r="I108" s="146"/>
      <c r="J108" s="146"/>
      <c r="K108" s="146"/>
      <c r="L108" s="146"/>
      <c r="M108" s="146"/>
      <c r="N108" s="146"/>
      <c r="O108" s="146"/>
      <c r="P108" s="146"/>
      <c r="Q108" s="146"/>
      <c r="R108" s="146"/>
      <c r="S108" s="146"/>
      <c r="T108" s="107"/>
      <c r="U108" s="107"/>
      <c r="V108" s="107"/>
      <c r="W108" s="107"/>
      <c r="X108" s="107"/>
      <c r="Y108" s="107"/>
      <c r="Z108" s="107"/>
    </row>
    <row r="109" spans="1:26">
      <c r="A109" s="79" t="s">
        <v>149</v>
      </c>
      <c r="B109" s="107"/>
      <c r="C109" s="127" t="s">
        <v>150</v>
      </c>
      <c r="D109" s="85"/>
      <c r="E109" s="85"/>
      <c r="F109" s="85"/>
      <c r="G109" s="85"/>
      <c r="H109" s="85"/>
      <c r="I109" s="85"/>
      <c r="J109" s="85"/>
      <c r="K109" s="85"/>
      <c r="L109" s="85"/>
      <c r="M109" s="85"/>
      <c r="N109" s="85"/>
      <c r="O109" s="85"/>
      <c r="P109" s="85"/>
      <c r="Q109" s="85"/>
      <c r="R109" s="85"/>
      <c r="S109" s="85"/>
      <c r="T109" s="107"/>
      <c r="U109" s="107"/>
      <c r="V109" s="107"/>
      <c r="W109" s="107"/>
      <c r="X109" s="107"/>
      <c r="Y109" s="107"/>
      <c r="Z109" s="107"/>
    </row>
    <row r="110" spans="1:26" ht="15.6">
      <c r="A110" s="79" t="s">
        <v>151</v>
      </c>
      <c r="B110" s="128"/>
      <c r="C110" s="127" t="s">
        <v>152</v>
      </c>
      <c r="D110" s="129"/>
      <c r="E110" s="67"/>
      <c r="F110" s="67"/>
      <c r="G110" s="34"/>
      <c r="H110" s="79"/>
      <c r="I110" s="79"/>
      <c r="J110" s="4"/>
      <c r="K110" s="4"/>
      <c r="L110" s="85"/>
      <c r="M110" s="85"/>
      <c r="N110" s="85"/>
      <c r="O110" s="27"/>
      <c r="P110" s="85"/>
      <c r="Q110" s="85"/>
      <c r="R110" s="4"/>
      <c r="S110" s="130"/>
      <c r="T110" s="107"/>
      <c r="U110" s="107"/>
      <c r="V110" s="107"/>
      <c r="W110" s="107"/>
      <c r="X110" s="107"/>
      <c r="Y110" s="107"/>
      <c r="Z110" s="107"/>
    </row>
    <row r="111" spans="1:26" ht="15.6">
      <c r="A111" s="79" t="s">
        <v>153</v>
      </c>
      <c r="B111" s="128"/>
      <c r="C111" s="127" t="s">
        <v>154</v>
      </c>
      <c r="D111" s="129"/>
      <c r="E111" s="67"/>
      <c r="F111" s="67"/>
      <c r="G111" s="34"/>
      <c r="H111" s="79"/>
      <c r="I111" s="79"/>
      <c r="J111" s="4"/>
      <c r="K111" s="4"/>
      <c r="L111" s="85"/>
      <c r="M111" s="85"/>
      <c r="N111" s="85"/>
      <c r="O111" s="27"/>
      <c r="P111" s="85"/>
      <c r="Q111" s="85"/>
      <c r="R111" s="4"/>
      <c r="S111" s="28"/>
      <c r="T111" s="107"/>
      <c r="U111" s="107"/>
      <c r="V111" s="107"/>
      <c r="W111" s="107"/>
      <c r="X111" s="107"/>
      <c r="Y111" s="107"/>
      <c r="Z111" s="107"/>
    </row>
    <row r="112" spans="1:26" ht="15.6">
      <c r="A112" s="79" t="s">
        <v>155</v>
      </c>
      <c r="B112" s="128"/>
      <c r="C112" s="127" t="s">
        <v>156</v>
      </c>
      <c r="D112" s="129"/>
      <c r="E112" s="67"/>
      <c r="F112" s="67"/>
      <c r="G112" s="34"/>
      <c r="H112" s="85"/>
      <c r="I112" s="85"/>
      <c r="J112" s="85"/>
      <c r="K112" s="85"/>
      <c r="L112" s="85"/>
      <c r="M112" s="85"/>
      <c r="N112" s="85"/>
      <c r="O112" s="85"/>
      <c r="P112" s="85"/>
      <c r="Q112" s="85"/>
      <c r="R112" s="85"/>
      <c r="S112" s="85"/>
      <c r="T112" s="107"/>
      <c r="U112" s="107"/>
      <c r="V112" s="107"/>
      <c r="W112" s="107"/>
      <c r="X112" s="107"/>
      <c r="Y112" s="107"/>
      <c r="Z112" s="107"/>
    </row>
    <row r="113" spans="3:26">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row>
    <row r="114" spans="3:26">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row>
    <row r="115" spans="3:26">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row>
    <row r="116" spans="3:26">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row>
    <row r="117" spans="3:26">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row>
    <row r="118" spans="3:26">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row>
    <row r="119" spans="3:26">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row>
    <row r="120" spans="3:26">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row>
    <row r="121" spans="3:26">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row>
    <row r="122" spans="3:26">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row>
    <row r="123" spans="3:26">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row>
    <row r="124" spans="3:26">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row>
    <row r="125" spans="3:26">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3:26">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row>
    <row r="127" spans="3:26">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3:26">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row>
    <row r="129" spans="3:26">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row>
    <row r="130" spans="3:26">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row>
    <row r="131" spans="3:26">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row>
    <row r="132" spans="3:26">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row>
    <row r="133" spans="3:26">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row>
    <row r="134" spans="3:26">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row>
    <row r="135" spans="3:26">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row>
    <row r="136" spans="3:26">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row>
    <row r="137" spans="3:26">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row>
    <row r="138" spans="3:26">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row>
    <row r="139" spans="3:26">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row>
    <row r="140" spans="3:26">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row>
    <row r="141" spans="3:26">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row>
    <row r="142" spans="3:26">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row>
    <row r="143" spans="3:26">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row>
    <row r="144" spans="3:26">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row>
    <row r="145" spans="3:26">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row>
    <row r="146" spans="3:26">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row>
    <row r="147" spans="3:26">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row>
    <row r="148" spans="3:26">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row>
    <row r="149" spans="3:26">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row>
    <row r="150" spans="3:26">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row>
    <row r="151" spans="3:26">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row>
    <row r="152" spans="3:26">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row>
    <row r="153" spans="3:26">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row>
    <row r="154" spans="3:26">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row>
    <row r="155" spans="3:26">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row>
    <row r="156" spans="3:26">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row>
    <row r="157" spans="3:26">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row>
    <row r="158" spans="3:26">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row>
    <row r="159" spans="3:26">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row>
    <row r="160" spans="3:26">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row>
    <row r="161" spans="3:26">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row>
    <row r="162" spans="3:26">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row>
    <row r="163" spans="3:26">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row>
    <row r="164" spans="3:26">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row>
    <row r="165" spans="3:26">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row>
    <row r="166" spans="3:26">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row>
    <row r="167" spans="3:26">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row>
    <row r="168" spans="3:26">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row>
    <row r="169" spans="3:26">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row>
    <row r="170" spans="3:26">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row>
    <row r="171" spans="3:26">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row>
    <row r="172" spans="3:26">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row>
    <row r="173" spans="3:26">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row>
    <row r="174" spans="3:26">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row>
    <row r="175" spans="3:26">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row>
    <row r="176" spans="3:26">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row>
    <row r="177" spans="3:26">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row>
    <row r="178" spans="3:26">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row>
    <row r="179" spans="3:26">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row>
    <row r="180" spans="3:26">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row>
    <row r="181" spans="3:26">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row>
    <row r="182" spans="3:26">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row>
    <row r="183" spans="3:26">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row>
    <row r="184" spans="3:26">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row>
    <row r="185" spans="3:26">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row>
    <row r="186" spans="3:26">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row>
    <row r="187" spans="3:26">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row>
    <row r="188" spans="3:26">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row>
    <row r="189" spans="3:26">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row>
    <row r="190" spans="3:26">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3:26">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spans="3:26">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row>
    <row r="193" spans="3:26">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row>
    <row r="194" spans="3:26">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row>
    <row r="195" spans="3:26">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row>
    <row r="196" spans="3:26">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row>
    <row r="197" spans="3:26">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row>
    <row r="198" spans="3:26">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row>
    <row r="199" spans="3:26">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row>
    <row r="200" spans="3:26">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row>
    <row r="201" spans="3:26">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row>
    <row r="202" spans="3:26">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row>
    <row r="203" spans="3:26">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row>
    <row r="204" spans="3:26">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row>
    <row r="205" spans="3:26">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row>
    <row r="206" spans="3:26">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row>
    <row r="207" spans="3:26">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row>
    <row r="208" spans="3:26">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row>
    <row r="209" spans="3:26">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row>
    <row r="210" spans="3:26">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row>
    <row r="211" spans="3:26">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row>
    <row r="212" spans="3:26">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row>
    <row r="213" spans="3:26">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row>
    <row r="214" spans="3:26">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row>
    <row r="215" spans="3:26">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row>
    <row r="216" spans="3:26">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row>
    <row r="217" spans="3:26">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row>
    <row r="218" spans="3:26">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row>
    <row r="219" spans="3:26">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row>
    <row r="220" spans="3:26">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row>
    <row r="221" spans="3:26">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row>
    <row r="222" spans="3:26">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row>
    <row r="223" spans="3:26">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row>
    <row r="224" spans="3:26">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row>
    <row r="225" spans="3:26">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row>
    <row r="226" spans="3:26">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row>
    <row r="227" spans="3:26">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row>
    <row r="228" spans="3:26">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row>
    <row r="229" spans="3:26">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row>
    <row r="230" spans="3:26">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row>
    <row r="231" spans="3:26">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row>
    <row r="232" spans="3:26">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row>
    <row r="233" spans="3:26">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row>
    <row r="234" spans="3:26">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row>
    <row r="235" spans="3:26">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row>
    <row r="236" spans="3:26">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row>
    <row r="237" spans="3:26">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row>
    <row r="238" spans="3:26">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row>
    <row r="239" spans="3:26">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row>
    <row r="240" spans="3:26">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row>
    <row r="241" spans="3:26">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row>
    <row r="242" spans="3:26">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row>
    <row r="243" spans="3:26">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row>
    <row r="244" spans="3:26">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row>
    <row r="245" spans="3:26">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row>
    <row r="246" spans="3:26">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row>
    <row r="247" spans="3:26">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row>
    <row r="248" spans="3:26">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row>
    <row r="249" spans="3:26">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row>
    <row r="250" spans="3:26">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row>
    <row r="251" spans="3:26">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row>
    <row r="252" spans="3:26">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row>
    <row r="253" spans="3:26">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row>
    <row r="254" spans="3:26">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row>
    <row r="255" spans="3:26">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row>
    <row r="256" spans="3:26">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row>
    <row r="257" spans="3:26">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row>
    <row r="258" spans="3:26">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row>
    <row r="259" spans="3:26">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row>
    <row r="260" spans="3:26">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row>
    <row r="261" spans="3:26">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row>
    <row r="262" spans="3:26">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row>
    <row r="263" spans="3:26">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row>
    <row r="264" spans="3:26">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row>
    <row r="265" spans="3:26">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row>
    <row r="266" spans="3:26">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row>
    <row r="267" spans="3:26">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row>
    <row r="268" spans="3:26">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row>
    <row r="269" spans="3:26">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row>
    <row r="270" spans="3:26">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row>
    <row r="271" spans="3:26">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row>
    <row r="272" spans="3:26">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row>
    <row r="273" spans="3:26">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row>
    <row r="274" spans="3:26">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row>
    <row r="275" spans="3:26">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row>
    <row r="276" spans="3:26">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row>
    <row r="277" spans="3:26">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row>
    <row r="278" spans="3:26">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row>
    <row r="279" spans="3:26">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row>
    <row r="280" spans="3:26">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row>
    <row r="281" spans="3:26">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row>
    <row r="282" spans="3:26">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row>
    <row r="283" spans="3:26">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row>
    <row r="284" spans="3:26">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row>
    <row r="285" spans="3:26">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row>
    <row r="286" spans="3:26">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row>
    <row r="287" spans="3:26">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row>
    <row r="288" spans="3:26">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row>
    <row r="289" spans="3:26">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row>
    <row r="290" spans="3:26">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row>
    <row r="291" spans="3:26">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row>
    <row r="292" spans="3:26">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row>
    <row r="293" spans="3:26">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row>
    <row r="294" spans="3:26">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row>
    <row r="295" spans="3:26">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row>
    <row r="296" spans="3:26">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row>
    <row r="297" spans="3:26">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row>
    <row r="298" spans="3:26">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row>
    <row r="299" spans="3:26">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row>
    <row r="300" spans="3:26">
      <c r="C300" s="107"/>
      <c r="D300" s="107"/>
      <c r="E300" s="107"/>
      <c r="F300" s="107"/>
      <c r="G300" s="107"/>
      <c r="H300" s="107"/>
      <c r="I300" s="107"/>
      <c r="J300" s="107"/>
      <c r="K300" s="107"/>
      <c r="L300" s="107"/>
      <c r="M300" s="107"/>
      <c r="N300" s="107"/>
      <c r="O300" s="107"/>
      <c r="P300" s="107"/>
      <c r="Q300" s="107"/>
      <c r="R300" s="107"/>
      <c r="S300" s="107"/>
    </row>
    <row r="301" spans="3:26">
      <c r="C301" s="107"/>
      <c r="D301" s="107"/>
      <c r="E301" s="107"/>
      <c r="F301" s="107"/>
      <c r="G301" s="107"/>
      <c r="H301" s="107"/>
      <c r="I301" s="107"/>
      <c r="J301" s="107"/>
      <c r="K301" s="107"/>
      <c r="L301" s="107"/>
      <c r="M301" s="107"/>
      <c r="N301" s="107"/>
      <c r="O301" s="107"/>
      <c r="P301" s="107"/>
      <c r="Q301" s="107"/>
      <c r="R301" s="107"/>
      <c r="S301" s="107"/>
    </row>
    <row r="302" spans="3:26">
      <c r="C302" s="107"/>
      <c r="D302" s="107"/>
      <c r="E302" s="107"/>
      <c r="F302" s="107"/>
      <c r="G302" s="107"/>
      <c r="H302" s="107"/>
      <c r="I302" s="107"/>
      <c r="J302" s="107"/>
      <c r="K302" s="107"/>
      <c r="L302" s="107"/>
      <c r="M302" s="107"/>
      <c r="N302" s="107"/>
      <c r="O302" s="107"/>
      <c r="P302" s="107"/>
      <c r="Q302" s="107"/>
      <c r="R302" s="107"/>
      <c r="S302" s="107"/>
    </row>
    <row r="303" spans="3:26">
      <c r="C303" s="107"/>
      <c r="D303" s="107"/>
      <c r="E303" s="107"/>
      <c r="F303" s="107"/>
      <c r="G303" s="107"/>
      <c r="H303" s="107"/>
      <c r="I303" s="107"/>
      <c r="J303" s="107"/>
      <c r="K303" s="107"/>
      <c r="L303" s="107"/>
      <c r="M303" s="107"/>
      <c r="N303" s="107"/>
      <c r="O303" s="107"/>
      <c r="P303" s="107"/>
      <c r="Q303" s="107"/>
      <c r="R303" s="107"/>
      <c r="S303" s="107"/>
    </row>
    <row r="304" spans="3:26">
      <c r="C304" s="107"/>
      <c r="D304" s="107"/>
      <c r="E304" s="107"/>
      <c r="F304" s="107"/>
      <c r="G304" s="107"/>
      <c r="H304" s="107"/>
      <c r="I304" s="107"/>
      <c r="J304" s="107"/>
      <c r="K304" s="107"/>
      <c r="L304" s="107"/>
      <c r="M304" s="107"/>
      <c r="N304" s="107"/>
      <c r="O304" s="107"/>
      <c r="P304" s="107"/>
      <c r="Q304" s="107"/>
      <c r="R304" s="107"/>
      <c r="S304" s="107"/>
    </row>
    <row r="305" spans="3:19">
      <c r="C305" s="107"/>
      <c r="D305" s="107"/>
      <c r="E305" s="107"/>
      <c r="F305" s="107"/>
      <c r="G305" s="107"/>
      <c r="H305" s="107"/>
      <c r="I305" s="107"/>
      <c r="J305" s="107"/>
      <c r="K305" s="107"/>
      <c r="L305" s="107"/>
      <c r="M305" s="107"/>
      <c r="N305" s="107"/>
      <c r="O305" s="107"/>
      <c r="P305" s="107"/>
      <c r="Q305" s="107"/>
      <c r="R305" s="107"/>
      <c r="S305" s="107"/>
    </row>
    <row r="306" spans="3:19">
      <c r="C306" s="107"/>
      <c r="D306" s="107"/>
      <c r="E306" s="107"/>
      <c r="F306" s="107"/>
      <c r="G306" s="107"/>
      <c r="H306" s="107"/>
      <c r="I306" s="107"/>
      <c r="J306" s="107"/>
      <c r="K306" s="107"/>
      <c r="L306" s="107"/>
      <c r="M306" s="107"/>
      <c r="N306" s="107"/>
      <c r="O306" s="107"/>
      <c r="P306" s="107"/>
      <c r="Q306" s="107"/>
      <c r="R306" s="107"/>
      <c r="S306" s="107"/>
    </row>
    <row r="307" spans="3:19">
      <c r="C307" s="107"/>
      <c r="D307" s="107"/>
      <c r="E307" s="107"/>
      <c r="F307" s="107"/>
      <c r="G307" s="107"/>
      <c r="H307" s="107"/>
      <c r="I307" s="107"/>
      <c r="J307" s="107"/>
      <c r="K307" s="107"/>
      <c r="L307" s="107"/>
      <c r="M307" s="107"/>
      <c r="N307" s="107"/>
      <c r="O307" s="107"/>
      <c r="P307" s="107"/>
      <c r="Q307" s="107"/>
      <c r="R307" s="107"/>
      <c r="S307" s="107"/>
    </row>
  </sheetData>
  <mergeCells count="8">
    <mergeCell ref="C107:S107"/>
    <mergeCell ref="C108:S108"/>
    <mergeCell ref="C99:S99"/>
    <mergeCell ref="C101:S101"/>
    <mergeCell ref="C102:S102"/>
    <mergeCell ref="C104:S104"/>
    <mergeCell ref="C105:S105"/>
    <mergeCell ref="C106:S106"/>
  </mergeCells>
  <printOptions horizontalCentered="1"/>
  <pageMargins left="0.2" right="0.2" top="0.75" bottom="0.75" header="0.3" footer="0.3"/>
  <pageSetup scale="50" orientation="landscape" r:id="rId1"/>
  <rowBreaks count="1" manualBreakCount="1">
    <brk id="5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Merlin Sawyer</cp:lastModifiedBy>
  <cp:lastPrinted>2012-02-15T11:50:40Z</cp:lastPrinted>
  <dcterms:created xsi:type="dcterms:W3CDTF">2009-07-01T14:12:33Z</dcterms:created>
  <dcterms:modified xsi:type="dcterms:W3CDTF">2014-09-24T18:33:30Z</dcterms:modified>
</cp:coreProperties>
</file>