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896" yWindow="84" windowWidth="9072" windowHeight="10140"/>
  </bookViews>
  <sheets>
    <sheet name="Attach MM_MRES" sheetId="2" r:id="rId1"/>
  </sheets>
  <externalReferences>
    <externalReference r:id="rId2"/>
  </externalReferences>
  <definedNames>
    <definedName name="CH_COS">#REF!</definedName>
    <definedName name="NSP_COS">#REF!</definedName>
    <definedName name="_xlnm.Print_Area" localSheetId="0">'Attach MM_MRES'!$A$1:$S$117</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44525"/>
</workbook>
</file>

<file path=xl/calcChain.xml><?xml version="1.0" encoding="utf-8"?>
<calcChain xmlns="http://schemas.openxmlformats.org/spreadsheetml/2006/main">
  <c r="G18" i="2" l="1"/>
  <c r="G27" i="2"/>
  <c r="G28" i="2" s="1"/>
  <c r="G20" i="2"/>
  <c r="G50" i="2" l="1"/>
  <c r="L80" i="2" l="1"/>
  <c r="L79" i="2"/>
  <c r="L78" i="2"/>
  <c r="G31" i="2"/>
  <c r="G32" i="2" s="1"/>
  <c r="M32" i="2" s="1"/>
  <c r="M54" i="2"/>
  <c r="N78" i="2" s="1"/>
  <c r="M28" i="2" l="1"/>
  <c r="G78" i="2" s="1"/>
  <c r="G36" i="2"/>
  <c r="M36" i="2" s="1"/>
  <c r="M50" i="2"/>
  <c r="G46" i="2"/>
  <c r="G40" i="2"/>
  <c r="M40" i="2" s="1"/>
  <c r="R98" i="2"/>
  <c r="C67" i="2"/>
  <c r="K67" i="2"/>
  <c r="S67" i="2"/>
  <c r="K69" i="2"/>
  <c r="G80" i="2" l="1"/>
  <c r="H80" i="2" s="1"/>
  <c r="H78" i="2"/>
  <c r="G79" i="2"/>
  <c r="H79" i="2" s="1"/>
  <c r="M42" i="2"/>
  <c r="M46" i="2"/>
  <c r="M52" i="2" l="1"/>
  <c r="M78" i="2" s="1"/>
  <c r="I80" i="2"/>
  <c r="J80" i="2" s="1"/>
  <c r="K80" i="2" s="1"/>
  <c r="I78" i="2"/>
  <c r="J78" i="2" s="1"/>
  <c r="I79" i="2"/>
  <c r="J79" i="2" s="1"/>
  <c r="K79" i="2" s="1"/>
  <c r="K78" i="2" l="1"/>
  <c r="M79" i="2"/>
  <c r="O79" i="2" s="1"/>
  <c r="Q79" i="2" s="1"/>
  <c r="S79" i="2" s="1"/>
  <c r="M80" i="2"/>
  <c r="O80" i="2" s="1"/>
  <c r="Q80" i="2" s="1"/>
  <c r="S80" i="2" s="1"/>
  <c r="O78" i="2"/>
  <c r="Q78" i="2" l="1"/>
  <c r="S78" i="2" s="1"/>
  <c r="S98" i="2" s="1"/>
  <c r="Q98" i="2" l="1"/>
  <c r="Q100" i="2" s="1"/>
</calcChain>
</file>

<file path=xl/sharedStrings.xml><?xml version="1.0" encoding="utf-8"?>
<sst xmlns="http://schemas.openxmlformats.org/spreadsheetml/2006/main" count="167" uniqueCount="163">
  <si>
    <t xml:space="preserve">     Rate Formula Template</t>
  </si>
  <si>
    <t>Line</t>
  </si>
  <si>
    <t>No.</t>
  </si>
  <si>
    <t xml:space="preserve"> </t>
  </si>
  <si>
    <t>Allocator</t>
  </si>
  <si>
    <t>(Note C)</t>
  </si>
  <si>
    <t>(1)</t>
  </si>
  <si>
    <t>(2)</t>
  </si>
  <si>
    <t>(3)</t>
  </si>
  <si>
    <t>(4)</t>
  </si>
  <si>
    <t>Transmission</t>
  </si>
  <si>
    <t>Page, Line, Col.</t>
  </si>
  <si>
    <t>1a</t>
  </si>
  <si>
    <t>Total Income Taxes</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</si>
  <si>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</si>
  <si>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</si>
  <si>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</si>
  <si>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</si>
  <si>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</si>
  <si>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</si>
  <si>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</si>
  <si>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</si>
  <si>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</si>
  <si>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</si>
  <si>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</si>
  <si>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</si>
  <si>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</si>
  <si>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</si>
  <si>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</si>
  <si>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</si>
  <si>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</si>
  <si>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</si>
  <si>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</si>
  <si>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</si>
  <si>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</si>
  <si>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</si>
  <si>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</si>
  <si>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Page 2 of 2</t>
  </si>
  <si>
    <t>Project Name</t>
  </si>
  <si>
    <t>5</t>
  </si>
  <si>
    <t>1b</t>
  </si>
  <si>
    <t>1c</t>
  </si>
  <si>
    <t>MTEP Project Number</t>
  </si>
  <si>
    <t>Line No.</t>
  </si>
  <si>
    <t>Annual Expense Charge</t>
  </si>
  <si>
    <t>P1</t>
  </si>
  <si>
    <t>Annual Return Charge</t>
  </si>
  <si>
    <t>Project 2</t>
  </si>
  <si>
    <t>Project 3</t>
  </si>
  <si>
    <t>P2</t>
  </si>
  <si>
    <t>P3</t>
  </si>
  <si>
    <t>2</t>
  </si>
  <si>
    <t>True-Up Adjustment</t>
  </si>
  <si>
    <t>Annual Revenue Requirement</t>
  </si>
  <si>
    <t>Total O&amp;M Allocated to Transmission</t>
  </si>
  <si>
    <t>(line 5 divided by line 1 col 3)</t>
  </si>
  <si>
    <t>(line 10 divided by line 2 col 3)</t>
  </si>
  <si>
    <t>(Note E)</t>
  </si>
  <si>
    <t>(Note F)</t>
  </si>
  <si>
    <t xml:space="preserve">Project Gross Plant </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</si>
  <si>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</si>
  <si>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</si>
  <si>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</si>
  <si>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</si>
  <si>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</si>
  <si>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</si>
  <si>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</si>
  <si>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</si>
  <si>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</si>
  <si>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Annual Allocation Factor for G&amp;C Depreciation Expense</t>
  </si>
  <si>
    <t>GENERAL AND COMMON (G&amp;C) DEPRECIATION EXPENSE</t>
  </si>
  <si>
    <t>13</t>
  </si>
  <si>
    <t>14</t>
  </si>
  <si>
    <t>(line 7 divided by line 1 col 3)</t>
  </si>
  <si>
    <t>H</t>
  </si>
  <si>
    <t>(Page 1 line 9)</t>
  </si>
  <si>
    <t>(Page 1 line 14)</t>
  </si>
  <si>
    <t>Multi-Value Projects (MVP)</t>
  </si>
  <si>
    <t>Multi-Value Project (MVP) Revenue Requirement Calculation</t>
  </si>
  <si>
    <t>MVP Annual Adjusted Revenue Requirement</t>
  </si>
  <si>
    <t>MVP Total Annual Revenue Requirements</t>
  </si>
  <si>
    <t>15</t>
  </si>
  <si>
    <t>J</t>
  </si>
  <si>
    <t>K</t>
  </si>
  <si>
    <t xml:space="preserve">The projects listed include projects that qualify for 100% CWIP recovery.  These projects do not include any AFUDC in the CWIP balances or plant in service balances. </t>
  </si>
  <si>
    <t xml:space="preserve">L </t>
  </si>
  <si>
    <t>The plant listed includes any unamortized balances related to the recovery of abandoned plant costs for the projects approved by FERC.  No abandoned plant costs will be included until approved by FERC under a separate docket.</t>
  </si>
  <si>
    <t>Note K &amp; L</t>
  </si>
  <si>
    <t>Annual Allocation Factor for Return for ACSR</t>
  </si>
  <si>
    <t>RETURN</t>
  </si>
  <si>
    <t>Transmission Accumulated Depreciation</t>
  </si>
  <si>
    <t>3a</t>
  </si>
  <si>
    <t>3b</t>
  </si>
  <si>
    <t>3c</t>
  </si>
  <si>
    <t>3d</t>
  </si>
  <si>
    <t>Transmission O&amp;M</t>
  </si>
  <si>
    <t>Less: LSE Expenses included in above, if any</t>
  </si>
  <si>
    <t>Less:  Account 565 included in above, if any</t>
  </si>
  <si>
    <t>Adjusted Transmission O&amp;M</t>
  </si>
  <si>
    <t>Line3a minus Line 3b minus Line 3c</t>
  </si>
  <si>
    <t>OTHER O&amp;M EXPENSE</t>
  </si>
  <si>
    <t>4a</t>
  </si>
  <si>
    <t>4b</t>
  </si>
  <si>
    <t>Other O&amp;M Allocated to Transmission</t>
  </si>
  <si>
    <t>Annual Allocation Factor for Other O&amp;M</t>
  </si>
  <si>
    <t>Line3 minus Line 3d</t>
  </si>
  <si>
    <t>Line 4a divided by line 1 col 3</t>
  </si>
  <si>
    <t>Project Accumulated Depreciation</t>
  </si>
  <si>
    <t>Transmission O&amp;M Annual Allocation Factor</t>
  </si>
  <si>
    <t>Annual Allocation for Transmission O&amp;M Expense</t>
  </si>
  <si>
    <t>(Page 1, Line 4)</t>
  </si>
  <si>
    <t>Annual Allocation for Other Expense</t>
  </si>
  <si>
    <t xml:space="preserve"> Utilizing Attachment O-MRES Data</t>
  </si>
  <si>
    <t>To be completed in conjunction with Attachment O-MRES.</t>
  </si>
  <si>
    <t>Attachment O-MRES</t>
  </si>
  <si>
    <t>Rev. Req. Adj For Attachment O-MRES</t>
  </si>
  <si>
    <t>Annual Allocation factor for Incentive Return</t>
  </si>
  <si>
    <t>Attach O-MRES, p 4, line 30, col 5</t>
  </si>
  <si>
    <t xml:space="preserve">Annual Allocation Factor for Incentive Return </t>
  </si>
  <si>
    <t>Equals the return using the MRES actual capital structure.</t>
  </si>
  <si>
    <t>This is the incentive return for projects receiving the hypothetical capital structure return (HCSR).</t>
  </si>
  <si>
    <t>(Page 1, line 15, Column 4) Note J</t>
  </si>
  <si>
    <r>
      <t>Attachment MM</t>
    </r>
    <r>
      <rPr>
        <sz val="12"/>
        <rFont val="Arial MT"/>
      </rPr>
      <t>-MRES</t>
    </r>
  </si>
  <si>
    <t>Return on Rate Base (Note I)</t>
  </si>
  <si>
    <t>Line 1 minus Line 1a (Note B)</t>
  </si>
  <si>
    <t>Attach O, p 2, lines 2+2a col 5 (Note A)</t>
  </si>
  <si>
    <t>(inputs from Attachment O are rounded to whole dollars)</t>
  </si>
  <si>
    <t>Attach O, p 2, lines 8+8a col 5 (Note A)</t>
  </si>
  <si>
    <t>Attach O, p 3, line 1 col 5</t>
  </si>
  <si>
    <t>Attach O, p 3, line 2 col 5</t>
  </si>
  <si>
    <t>Attach O, p 3, line 1a col 5, if any</t>
  </si>
  <si>
    <t>Attach O, p 3, lines 10 &amp; 11, col 5 (Note H)</t>
  </si>
  <si>
    <t>Attach O, p 3, line 20 col 5</t>
  </si>
  <si>
    <t>Attach O, p 3, line 27 col 5</t>
  </si>
  <si>
    <t>Attach O, p 3, line 28 col 5</t>
  </si>
  <si>
    <t>Sum of lines 11 and 13</t>
  </si>
  <si>
    <t>(11a)</t>
  </si>
  <si>
    <t>Note deliberately left blank.</t>
  </si>
  <si>
    <t>Project Gross Plant is the total capital investment for the project calculated in the same method as the gross plant value in line 1 and includes CWIP in rate base when authorized by FERC order.  This value includes subsequent capital investments required to maintain the facilities to their original capabilities.</t>
  </si>
  <si>
    <t>Gross Transmission Plant is that identified on page 2 line 2 of Attachment O and includes any sub lines 2a or 2b etc. and is inclusive of any CWIP included in rate base when authorized by FERC order.  Transmission Accumulated Depreciation comports with this Note A and Note B below</t>
  </si>
  <si>
    <t>Net Transmission Plant is that identified on page 2 line 14 of Attachment O and includes any sub lines 14a or 14b etc. and is inclusive of any CWIP included in rate base when authorized by FERC order.</t>
  </si>
  <si>
    <t xml:space="preserve">(Col. 4 * Col. 5) </t>
  </si>
  <si>
    <t xml:space="preserve">(Col. 3 * Col. 7) </t>
  </si>
  <si>
    <t>(Col. 6* Col. 8)</t>
  </si>
  <si>
    <t>(Col. 3  minus Col. 4)</t>
  </si>
  <si>
    <t>(Col. 10 * (Col. 11 +Col 11a))</t>
  </si>
  <si>
    <t>Sum Col. 14 &amp; 15
(Note G)</t>
  </si>
  <si>
    <t>Attach O, p 3, line 8 col 5</t>
  </si>
  <si>
    <t>Annual Allocation Factor for Transmission O&amp;M</t>
  </si>
  <si>
    <t>(line 3d divided by line 1a col 3)</t>
  </si>
  <si>
    <t>Annual Allocation Factor for Other Expense</t>
  </si>
  <si>
    <t>Sum of line 4b, 6, and 8</t>
  </si>
  <si>
    <t>(line 12 divided by line 2 col 3)</t>
  </si>
  <si>
    <r>
      <t>Attachment MM</t>
    </r>
    <r>
      <rPr>
        <sz val="12"/>
        <rFont val="Arial MT"/>
      </rPr>
      <t>-MRES</t>
    </r>
  </si>
  <si>
    <t xml:space="preserve">Other Expense Annual Allocation Factor </t>
  </si>
  <si>
    <r>
      <t xml:space="preserve">O&amp;M </t>
    </r>
    <r>
      <rPr>
        <sz val="12"/>
        <rFont val="Arial MT"/>
      </rPr>
      <t>TRANSMISSION EXPENSE</t>
    </r>
  </si>
  <si>
    <t>The MVP Annual Revenue Requirement is the value to be used in Schedule 26-A.</t>
  </si>
  <si>
    <r>
      <t xml:space="preserve">The Total General and Common Depreciation Expense excludes any depreciation expense directly associated with a project and thereby included in page 2 column </t>
    </r>
    <r>
      <rPr>
        <sz val="12"/>
        <rFont val="Arial MT"/>
      </rPr>
      <t>13.</t>
    </r>
  </si>
  <si>
    <t>I</t>
  </si>
  <si>
    <t>Brookings - Twin Cities</t>
  </si>
  <si>
    <t>(Sum Col. 9, 12 &amp; 13)</t>
  </si>
  <si>
    <t>Missouri River Energy Services</t>
  </si>
  <si>
    <t>For  the 12 months ended 12/31/2013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</si>
</sst>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29">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name val="Arial"/>
      <family val="2"/>
    </font>
    <font>
      <b/>
      <sz val="12"/>
      <name val="Arial MT"/>
    </font>
    <font>
      <sz val="10"/>
      <name val="Arial MT"/>
    </font>
    <font>
      <b/>
      <u/>
      <sz val="12"/>
      <name val="Arial MT"/>
    </font>
    <font>
      <sz val="12"/>
      <name val="Times New Roman"/>
      <family val="1"/>
    </font>
    <font>
      <b/>
      <sz val="12"/>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18">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3" fontId="22" fillId="24" borderId="0" xfId="0" applyNumberFormat="1" applyFont="1" applyFill="1" applyBorder="1" applyAlignment="1"/>
    <xf numFmtId="168" fontId="0" fillId="24" borderId="0" xfId="30" applyNumberFormat="1" applyFont="1" applyFill="1" applyBorder="1" applyAlignment="1"/>
    <xf numFmtId="168" fontId="22" fillId="24" borderId="0" xfId="30" applyNumberFormat="1" applyFont="1" applyFill="1" applyBorder="1" applyAlignment="1"/>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3" fillId="0" borderId="0" xfId="0" applyNumberFormat="1" applyFont="1" applyFill="1" applyBorder="1" applyAlignment="1"/>
    <xf numFmtId="3" fontId="23"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167" fontId="0" fillId="0" borderId="0" xfId="0" applyFont="1" applyFill="1" applyBorder="1" applyAlignment="1"/>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3" fillId="0" borderId="0" xfId="0" applyFont="1" applyFill="1" applyBorder="1" applyAlignment="1">
      <alignment horizontal="center"/>
    </xf>
    <xf numFmtId="0" fontId="23" fillId="0" borderId="0" xfId="0" applyNumberFormat="1" applyFont="1" applyFill="1" applyBorder="1" applyAlignment="1" applyProtection="1">
      <alignment horizontal="center"/>
      <protection locked="0"/>
    </xf>
    <xf numFmtId="0" fontId="24" fillId="0" borderId="0" xfId="0" applyNumberFormat="1" applyFont="1" applyFill="1" applyBorder="1" applyAlignment="1">
      <alignment horizontal="center"/>
    </xf>
    <xf numFmtId="0" fontId="26" fillId="0" borderId="0" xfId="0" applyNumberFormat="1" applyFont="1" applyFill="1" applyBorder="1" applyAlignment="1" applyProtection="1">
      <alignment horizontal="center"/>
      <protection locked="0"/>
    </xf>
    <xf numFmtId="10" fontId="22" fillId="0" borderId="0" xfId="0" applyNumberFormat="1" applyFont="1" applyFill="1" applyBorder="1" applyAlignment="1"/>
    <xf numFmtId="10" fontId="0" fillId="0" borderId="0" xfId="43" applyNumberFormat="1" applyFont="1" applyFill="1" applyBorder="1" applyAlignment="1"/>
    <xf numFmtId="10" fontId="23" fillId="0" borderId="0" xfId="0" applyNumberFormat="1" applyFont="1" applyFill="1" applyBorder="1" applyAlignment="1"/>
    <xf numFmtId="3" fontId="24" fillId="0" borderId="0" xfId="0" applyNumberFormat="1" applyFont="1" applyFill="1" applyBorder="1" applyAlignment="1"/>
    <xf numFmtId="165" fontId="23" fillId="0" borderId="0" xfId="0" applyNumberFormat="1" applyFont="1" applyFill="1" applyBorder="1" applyAlignment="1"/>
    <xf numFmtId="167" fontId="22" fillId="0" borderId="0" xfId="0" applyFont="1" applyFill="1" applyBorder="1" applyAlignment="1">
      <alignment horizontal="center"/>
    </xf>
    <xf numFmtId="0" fontId="23"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4" fillId="0" borderId="0" xfId="0" applyFont="1" applyFill="1" applyBorder="1" applyAlignment="1"/>
    <xf numFmtId="3" fontId="23" fillId="0" borderId="0" xfId="0" applyNumberFormat="1" applyFont="1" applyFill="1" applyBorder="1" applyAlignment="1"/>
    <xf numFmtId="10" fontId="23" fillId="0" borderId="0" xfId="43"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0" fontId="22" fillId="0" borderId="0" xfId="43" applyNumberFormat="1" applyFont="1" applyFill="1" applyBorder="1" applyAlignment="1"/>
    <xf numFmtId="167" fontId="22" fillId="0" borderId="0" xfId="0" applyFont="1" applyFill="1" applyBorder="1" applyAlignment="1"/>
    <xf numFmtId="0" fontId="0" fillId="0" borderId="0" xfId="0" applyNumberFormat="1" applyFont="1" applyFill="1" applyBorder="1" applyAlignment="1">
      <alignment horizontal="right"/>
    </xf>
    <xf numFmtId="167" fontId="22" fillId="0" borderId="0" xfId="0" applyFont="1" applyFill="1" applyBorder="1" applyAlignment="1">
      <alignment horizontal="right"/>
    </xf>
    <xf numFmtId="169" fontId="23" fillId="0" borderId="0" xfId="0" applyNumberFormat="1" applyFont="1" applyFill="1" applyBorder="1" applyAlignment="1">
      <alignment horizontal="center"/>
    </xf>
    <xf numFmtId="167" fontId="24" fillId="0" borderId="11" xfId="0" applyFont="1" applyFill="1" applyBorder="1" applyAlignment="1">
      <alignment horizontal="center" wrapText="1"/>
    </xf>
    <xf numFmtId="167" fontId="24" fillId="0" borderId="12" xfId="0" applyFont="1" applyFill="1" applyBorder="1" applyAlignment="1"/>
    <xf numFmtId="167" fontId="24" fillId="0" borderId="12" xfId="0" applyFont="1" applyFill="1" applyBorder="1" applyAlignment="1">
      <alignment horizontal="center" wrapText="1"/>
    </xf>
    <xf numFmtId="0" fontId="23" fillId="0" borderId="12" xfId="0" applyNumberFormat="1" applyFont="1" applyFill="1" applyBorder="1" applyAlignment="1">
      <alignment horizontal="center" wrapText="1"/>
    </xf>
    <xf numFmtId="3" fontId="23" fillId="0" borderId="13" xfId="0" applyNumberFormat="1" applyFont="1" applyFill="1" applyBorder="1" applyAlignment="1">
      <alignment horizontal="center" wrapText="1"/>
    </xf>
    <xf numFmtId="3" fontId="23" fillId="0" borderId="12" xfId="0" applyNumberFormat="1" applyFont="1" applyFill="1" applyBorder="1" applyAlignment="1">
      <alignment horizontal="center" wrapText="1"/>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167" fontId="25" fillId="0" borderId="0" xfId="0" applyFont="1" applyFill="1" applyBorder="1" applyAlignment="1"/>
    <xf numFmtId="167" fontId="25" fillId="0" borderId="15" xfId="0" applyFont="1" applyFill="1" applyBorder="1" applyAlignment="1"/>
    <xf numFmtId="167" fontId="25" fillId="0" borderId="10" xfId="0" applyFont="1" applyFill="1" applyBorder="1" applyAlignment="1"/>
    <xf numFmtId="167" fontId="25" fillId="0" borderId="17" xfId="0" applyFont="1" applyFill="1" applyBorder="1" applyAlignment="1"/>
    <xf numFmtId="3" fontId="22" fillId="0" borderId="13" xfId="0" applyNumberFormat="1" applyFont="1" applyFill="1" applyBorder="1" applyAlignment="1">
      <alignment horizontal="center" wrapText="1"/>
    </xf>
    <xf numFmtId="166" fontId="22" fillId="0" borderId="0" xfId="0" applyNumberFormat="1" applyFont="1" applyFill="1" applyBorder="1" applyAlignment="1"/>
    <xf numFmtId="167" fontId="6" fillId="0" borderId="0" xfId="0" applyFont="1" applyFill="1" applyBorder="1" applyAlignment="1"/>
    <xf numFmtId="1" fontId="22" fillId="0" borderId="0" xfId="28" applyNumberFormat="1" applyFont="1" applyFill="1" applyBorder="1" applyAlignment="1">
      <alignment horizontal="center"/>
    </xf>
    <xf numFmtId="167" fontId="22" fillId="0" borderId="18" xfId="0" applyFont="1" applyFill="1" applyBorder="1" applyAlignment="1"/>
    <xf numFmtId="49" fontId="27" fillId="0" borderId="0" xfId="0" applyNumberFormat="1" applyFont="1" applyFill="1" applyBorder="1" applyAlignment="1">
      <alignment horizontal="left"/>
    </xf>
    <xf numFmtId="0" fontId="27" fillId="0" borderId="0" xfId="0" applyNumberFormat="1" applyFont="1" applyFill="1" applyBorder="1" applyAlignment="1">
      <alignment horizontal="right"/>
    </xf>
    <xf numFmtId="49" fontId="24" fillId="0" borderId="0" xfId="0" applyNumberFormat="1" applyFont="1" applyFill="1" applyBorder="1" applyAlignment="1">
      <alignment horizontal="center"/>
    </xf>
    <xf numFmtId="0" fontId="22" fillId="0" borderId="0" xfId="0" applyNumberFormat="1" applyFont="1" applyFill="1" applyBorder="1" applyAlignment="1">
      <alignment wrapText="1"/>
    </xf>
    <xf numFmtId="10" fontId="22" fillId="24" borderId="0" xfId="43" applyNumberFormat="1" applyFont="1" applyFill="1" applyBorder="1" applyAlignment="1"/>
    <xf numFmtId="10" fontId="24" fillId="0" borderId="0" xfId="43" applyNumberFormat="1" applyFont="1" applyFill="1" applyBorder="1" applyAlignment="1"/>
    <xf numFmtId="3" fontId="22" fillId="0" borderId="0" xfId="0" applyNumberFormat="1" applyFont="1" applyFill="1" applyBorder="1" applyAlignment="1">
      <alignment wrapText="1"/>
    </xf>
    <xf numFmtId="0" fontId="23" fillId="0" borderId="0" xfId="0" applyNumberFormat="1" applyFont="1" applyFill="1" applyBorder="1" applyAlignment="1">
      <alignment wrapText="1"/>
    </xf>
    <xf numFmtId="170" fontId="22" fillId="0" borderId="0" xfId="28" applyNumberFormat="1" applyFont="1" applyFill="1" applyBorder="1" applyAlignment="1"/>
    <xf numFmtId="167" fontId="22" fillId="0" borderId="0" xfId="0" applyFont="1" applyFill="1" applyBorder="1" applyAlignment="1">
      <alignment horizontal="center" vertical="center"/>
    </xf>
    <xf numFmtId="3" fontId="22" fillId="0" borderId="0"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vertical="center"/>
      <protection locked="0"/>
    </xf>
    <xf numFmtId="49" fontId="27" fillId="24" borderId="0" xfId="0" applyNumberFormat="1" applyFont="1" applyFill="1" applyAlignment="1">
      <alignment horizontal="center" vertical="center"/>
    </xf>
    <xf numFmtId="0" fontId="22" fillId="0" borderId="11" xfId="0" applyNumberFormat="1" applyFont="1" applyFill="1" applyBorder="1" applyAlignment="1">
      <alignment horizontal="center" wrapText="1"/>
    </xf>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3" fontId="22" fillId="0" borderId="12" xfId="0" applyNumberFormat="1" applyFont="1" applyFill="1" applyBorder="1" applyAlignment="1">
      <alignment horizontal="center" wrapText="1"/>
    </xf>
    <xf numFmtId="3"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wrapText="1"/>
    </xf>
    <xf numFmtId="167" fontId="0" fillId="0" borderId="0" xfId="0" applyFont="1" applyFill="1" applyBorder="1" applyAlignment="1">
      <alignment horizontal="center" wrapText="1"/>
    </xf>
    <xf numFmtId="167" fontId="24" fillId="0" borderId="19" xfId="0" applyFont="1" applyFill="1" applyBorder="1" applyAlignment="1">
      <alignment horizontal="center" wrapText="1"/>
    </xf>
    <xf numFmtId="0" fontId="22" fillId="0" borderId="20" xfId="0" applyNumberFormat="1" applyFont="1" applyFill="1" applyBorder="1"/>
    <xf numFmtId="167" fontId="25" fillId="0" borderId="20" xfId="0" applyFont="1" applyFill="1" applyBorder="1" applyAlignment="1"/>
    <xf numFmtId="167" fontId="25" fillId="0" borderId="21" xfId="0" applyFont="1" applyFill="1" applyBorder="1" applyAlignment="1"/>
    <xf numFmtId="0" fontId="22" fillId="0" borderId="19" xfId="0" applyNumberFormat="1" applyFont="1" applyFill="1" applyBorder="1" applyAlignment="1">
      <alignment horizontal="center" wrapText="1"/>
    </xf>
    <xf numFmtId="168" fontId="0" fillId="24" borderId="20" xfId="30" applyNumberFormat="1" applyFont="1" applyFill="1" applyBorder="1" applyAlignment="1"/>
    <xf numFmtId="168" fontId="0" fillId="0" borderId="20" xfId="30" applyNumberFormat="1" applyFont="1" applyFill="1" applyBorder="1" applyAlignment="1"/>
    <xf numFmtId="0" fontId="23" fillId="0" borderId="13" xfId="0" applyNumberFormat="1" applyFont="1" applyFill="1" applyBorder="1" applyAlignment="1">
      <alignment horizontal="center" wrapText="1"/>
    </xf>
    <xf numFmtId="168" fontId="0" fillId="0" borderId="15" xfId="30" applyNumberFormat="1" applyFont="1" applyFill="1" applyBorder="1" applyAlignment="1"/>
    <xf numFmtId="3" fontId="24" fillId="0" borderId="0" xfId="0" applyNumberFormat="1" applyFont="1" applyFill="1" applyBorder="1" applyAlignment="1">
      <alignment horizontal="center"/>
    </xf>
    <xf numFmtId="0" fontId="24" fillId="0" borderId="0" xfId="0" applyNumberFormat="1" applyFont="1" applyFill="1" applyBorder="1" applyAlignment="1"/>
    <xf numFmtId="167" fontId="0" fillId="0" borderId="0" xfId="0" applyFont="1" applyFill="1" applyBorder="1" applyAlignment="1">
      <alignment horizontal="right"/>
    </xf>
    <xf numFmtId="0" fontId="22" fillId="0" borderId="12" xfId="0" applyNumberFormat="1" applyFont="1" applyFill="1" applyBorder="1" applyAlignment="1">
      <alignment horizontal="center" vertical="center" wrapText="1"/>
    </xf>
    <xf numFmtId="167" fontId="24" fillId="0" borderId="13" xfId="0" applyFont="1" applyFill="1" applyBorder="1" applyAlignment="1">
      <alignment horizontal="center" wrapText="1"/>
    </xf>
    <xf numFmtId="168" fontId="0" fillId="25" borderId="0" xfId="30" applyNumberFormat="1" applyFont="1" applyFill="1" applyBorder="1" applyAlignment="1"/>
    <xf numFmtId="10" fontId="0" fillId="25" borderId="0" xfId="43" applyNumberFormat="1" applyFont="1" applyFill="1" applyBorder="1" applyAlignment="1"/>
    <xf numFmtId="167" fontId="28" fillId="0" borderId="19" xfId="0" applyFont="1" applyFill="1" applyBorder="1" applyAlignment="1">
      <alignment horizontal="center" wrapText="1"/>
    </xf>
    <xf numFmtId="0" fontId="27" fillId="0" borderId="0" xfId="0" applyNumberFormat="1" applyFont="1" applyAlignment="1" applyProtection="1">
      <alignment vertical="center"/>
      <protection locked="0"/>
    </xf>
    <xf numFmtId="0"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xf numFmtId="167" fontId="0" fillId="0" borderId="0" xfId="0" applyFont="1" applyFill="1" applyBorder="1" applyAlignment="1">
      <alignment wrapText="1"/>
    </xf>
    <xf numFmtId="49" fontId="0" fillId="0" borderId="0" xfId="0" applyNumberFormat="1" applyFont="1" applyFill="1" applyBorder="1" applyAlignment="1">
      <alignment horizontal="left"/>
    </xf>
    <xf numFmtId="0" fontId="23" fillId="0" borderId="19" xfId="0" applyNumberFormat="1" applyFont="1" applyFill="1" applyBorder="1" applyAlignment="1">
      <alignment horizontal="center" wrapText="1"/>
    </xf>
    <xf numFmtId="167" fontId="0" fillId="0" borderId="14" xfId="0" applyFont="1" applyFill="1" applyBorder="1" applyAlignment="1"/>
    <xf numFmtId="166" fontId="0" fillId="0" borderId="20" xfId="0"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0" fillId="0" borderId="20" xfId="0" applyFont="1" applyFill="1" applyBorder="1" applyAlignment="1"/>
    <xf numFmtId="167" fontId="0" fillId="0" borderId="15" xfId="0" applyFont="1" applyFill="1" applyBorder="1" applyAlignment="1"/>
    <xf numFmtId="167" fontId="0" fillId="0" borderId="16" xfId="0" applyFont="1" applyFill="1" applyBorder="1" applyAlignment="1"/>
    <xf numFmtId="167" fontId="0" fillId="0" borderId="10" xfId="0" applyFont="1" applyFill="1" applyBorder="1" applyAlignment="1"/>
    <xf numFmtId="167" fontId="0" fillId="0" borderId="0" xfId="0" applyFont="1" applyFill="1" applyBorder="1" applyAlignment="1">
      <alignment horizontal="center" vertical="center"/>
    </xf>
    <xf numFmtId="167" fontId="0" fillId="0" borderId="0" xfId="0" applyFont="1" applyFill="1" applyBorder="1" applyAlignment="1">
      <alignment vertical="center"/>
    </xf>
    <xf numFmtId="167" fontId="0" fillId="0" borderId="0" xfId="0" applyFill="1" applyBorder="1" applyAlignment="1"/>
    <xf numFmtId="167" fontId="0" fillId="0" borderId="0" xfId="0" applyFont="1" applyFill="1" applyBorder="1" applyAlignment="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Z311"/>
  <sheetViews>
    <sheetView showGridLines="0" tabSelected="1" topLeftCell="C40" zoomScale="70" zoomScaleNormal="70" workbookViewId="0">
      <selection activeCell="N6" sqref="N6"/>
    </sheetView>
  </sheetViews>
  <sheetFormatPr defaultColWidth="8.90625" defaultRowHeight="15"/>
  <cols>
    <col min="1" max="1" width="6" style="16" customWidth="1"/>
    <col min="2" max="2" width="1.453125" style="16" customWidth="1"/>
    <col min="3" max="3" width="51.36328125" style="16" customWidth="1"/>
    <col min="4" max="4" width="12" style="16" customWidth="1"/>
    <col min="5" max="5" width="20" style="16" customWidth="1"/>
    <col min="6" max="8" width="15.1796875" style="16" customWidth="1"/>
    <col min="9" max="10" width="12.36328125" style="16" customWidth="1"/>
    <col min="11" max="11" width="14.08984375" style="16" customWidth="1"/>
    <col min="12" max="12" width="13.90625" style="16" customWidth="1"/>
    <col min="13" max="15" width="12.81640625" style="16" customWidth="1"/>
    <col min="16" max="16" width="13.54296875" style="16" customWidth="1"/>
    <col min="17" max="17" width="16" style="16" customWidth="1"/>
    <col min="18" max="18" width="12.81640625" style="16" customWidth="1"/>
    <col min="19" max="19" width="13.90625" style="16" customWidth="1"/>
    <col min="20" max="20" width="1.90625" style="16" customWidth="1"/>
    <col min="21" max="21" width="13" style="16" customWidth="1"/>
    <col min="22" max="16384" width="8.90625" style="16"/>
  </cols>
  <sheetData>
    <row r="1" spans="1:23">
      <c r="S1" s="94"/>
    </row>
    <row r="2" spans="1:23">
      <c r="S2" s="94"/>
    </row>
    <row r="4" spans="1:23" ht="15.6">
      <c r="C4" s="100"/>
      <c r="N4" s="94" t="s">
        <v>122</v>
      </c>
    </row>
    <row r="5" spans="1:23">
      <c r="C5" s="12" t="s">
        <v>67</v>
      </c>
      <c r="D5" s="12"/>
      <c r="E5" s="12"/>
      <c r="F5" s="12"/>
      <c r="G5" s="74" t="s">
        <v>0</v>
      </c>
      <c r="H5" s="12"/>
      <c r="I5" s="12"/>
      <c r="J5" s="12"/>
      <c r="K5" s="12"/>
      <c r="L5" s="13"/>
      <c r="N5" s="2" t="s">
        <v>162</v>
      </c>
      <c r="T5" s="15"/>
      <c r="U5" s="15"/>
      <c r="V5" s="15"/>
      <c r="W5" s="15"/>
    </row>
    <row r="6" spans="1:23">
      <c r="C6" s="12"/>
      <c r="D6" s="12"/>
      <c r="E6" s="7" t="s">
        <v>3</v>
      </c>
      <c r="F6" s="7"/>
      <c r="G6" s="73" t="s">
        <v>112</v>
      </c>
      <c r="H6" s="7"/>
      <c r="I6" s="7"/>
      <c r="J6" s="7"/>
      <c r="K6" s="7"/>
      <c r="L6" s="13"/>
      <c r="N6" s="13"/>
      <c r="T6" s="15"/>
      <c r="U6" s="22"/>
      <c r="V6" s="15"/>
      <c r="W6" s="15"/>
    </row>
    <row r="7" spans="1:23" ht="15.6">
      <c r="C7" s="14"/>
      <c r="D7" s="14"/>
      <c r="E7" s="14"/>
      <c r="F7" s="14"/>
      <c r="G7" s="75" t="s">
        <v>161</v>
      </c>
      <c r="H7" s="14"/>
      <c r="I7" s="14"/>
      <c r="J7" s="14"/>
      <c r="K7" s="14"/>
      <c r="L7" s="14"/>
      <c r="N7" s="14" t="s">
        <v>23</v>
      </c>
      <c r="T7" s="15"/>
      <c r="U7" s="15"/>
      <c r="V7" s="15"/>
      <c r="W7" s="15"/>
    </row>
    <row r="8" spans="1:23">
      <c r="A8" s="101"/>
      <c r="C8" s="14"/>
      <c r="D8" s="14"/>
      <c r="E8" s="14"/>
      <c r="F8" s="14"/>
      <c r="H8" s="14"/>
      <c r="I8" s="14"/>
      <c r="J8" s="14"/>
      <c r="K8" s="14"/>
      <c r="L8" s="14"/>
      <c r="M8" s="14"/>
      <c r="N8" s="14"/>
      <c r="O8" s="14"/>
      <c r="T8" s="15"/>
      <c r="U8" s="15"/>
      <c r="V8" s="15"/>
      <c r="W8" s="15"/>
    </row>
    <row r="9" spans="1:23">
      <c r="A9" s="101"/>
      <c r="C9" s="14"/>
      <c r="D9" s="14"/>
      <c r="E9" s="14"/>
      <c r="F9" s="14"/>
      <c r="G9" s="18"/>
      <c r="H9" s="14"/>
      <c r="I9" s="14"/>
      <c r="J9" s="14"/>
      <c r="K9" s="14"/>
      <c r="L9" s="14"/>
      <c r="M9" s="14"/>
      <c r="N9" s="14"/>
      <c r="O9" s="14"/>
      <c r="T9" s="15"/>
      <c r="U9" s="15"/>
      <c r="V9" s="15"/>
      <c r="W9" s="15"/>
    </row>
    <row r="10" spans="1:23">
      <c r="A10" s="101"/>
      <c r="C10" s="14" t="s">
        <v>113</v>
      </c>
      <c r="D10" s="14"/>
      <c r="E10" s="14"/>
      <c r="F10" s="14"/>
      <c r="G10" s="18"/>
      <c r="H10" s="14"/>
      <c r="I10" s="14"/>
      <c r="J10" s="14"/>
      <c r="K10" s="14"/>
      <c r="L10" s="14"/>
      <c r="M10" s="14"/>
      <c r="N10" s="14"/>
      <c r="O10" s="14"/>
      <c r="T10" s="15"/>
      <c r="U10" s="15"/>
      <c r="V10" s="15"/>
      <c r="W10" s="15"/>
    </row>
    <row r="11" spans="1:23">
      <c r="A11" s="101"/>
      <c r="C11" s="14" t="s">
        <v>126</v>
      </c>
      <c r="D11" s="14"/>
      <c r="E11" s="14"/>
      <c r="F11" s="14"/>
      <c r="G11" s="18"/>
      <c r="M11" s="14"/>
      <c r="N11" s="14"/>
      <c r="O11" s="14"/>
      <c r="T11" s="15"/>
      <c r="U11" s="15"/>
      <c r="V11" s="15"/>
      <c r="W11" s="15"/>
    </row>
    <row r="12" spans="1:23">
      <c r="A12" s="101"/>
      <c r="C12" s="14"/>
      <c r="D12" s="14"/>
      <c r="E12" s="14"/>
      <c r="F12" s="14"/>
      <c r="G12" s="14"/>
      <c r="M12" s="1"/>
      <c r="N12" s="14"/>
      <c r="O12" s="14"/>
      <c r="T12" s="15"/>
      <c r="U12" s="15"/>
      <c r="V12" s="15"/>
      <c r="W12" s="15"/>
    </row>
    <row r="13" spans="1:23">
      <c r="C13" s="19" t="s">
        <v>6</v>
      </c>
      <c r="D13" s="19"/>
      <c r="E13" s="19" t="s">
        <v>7</v>
      </c>
      <c r="F13" s="19"/>
      <c r="G13" s="19" t="s">
        <v>8</v>
      </c>
      <c r="M13" s="17" t="s">
        <v>9</v>
      </c>
      <c r="N13" s="7"/>
      <c r="O13" s="17"/>
      <c r="T13" s="20"/>
      <c r="U13" s="17"/>
      <c r="V13" s="20"/>
      <c r="W13" s="21"/>
    </row>
    <row r="14" spans="1:23" ht="15.6">
      <c r="C14" s="9"/>
      <c r="D14" s="9"/>
      <c r="E14" s="11" t="s">
        <v>114</v>
      </c>
      <c r="F14" s="11"/>
      <c r="G14" s="7"/>
      <c r="N14" s="7"/>
      <c r="T14" s="20"/>
      <c r="U14" s="22"/>
      <c r="V14" s="22"/>
      <c r="W14" s="21"/>
    </row>
    <row r="15" spans="1:23" ht="15.6">
      <c r="A15" s="101" t="s">
        <v>1</v>
      </c>
      <c r="C15" s="9"/>
      <c r="D15" s="9"/>
      <c r="E15" s="23" t="s">
        <v>11</v>
      </c>
      <c r="F15" s="23"/>
      <c r="G15" s="24" t="s">
        <v>10</v>
      </c>
      <c r="M15" s="24" t="s">
        <v>4</v>
      </c>
      <c r="N15" s="7"/>
      <c r="T15" s="15"/>
      <c r="U15" s="25"/>
      <c r="V15" s="22"/>
      <c r="W15" s="21"/>
    </row>
    <row r="16" spans="1:23" ht="15.6">
      <c r="A16" s="101" t="s">
        <v>2</v>
      </c>
      <c r="C16" s="10"/>
      <c r="D16" s="10"/>
      <c r="E16" s="7"/>
      <c r="F16" s="7"/>
      <c r="G16" s="7"/>
      <c r="M16" s="7"/>
      <c r="N16" s="7"/>
      <c r="O16" s="7"/>
      <c r="T16" s="15"/>
      <c r="U16" s="20"/>
      <c r="V16" s="20"/>
      <c r="W16" s="21"/>
    </row>
    <row r="17" spans="1:23" ht="15.6">
      <c r="A17" s="26"/>
      <c r="C17" s="9"/>
      <c r="D17" s="9"/>
      <c r="E17" s="7"/>
      <c r="F17" s="7"/>
      <c r="G17" s="7"/>
      <c r="M17" s="7"/>
      <c r="N17" s="7"/>
      <c r="O17" s="7"/>
      <c r="T17" s="15"/>
      <c r="U17" s="20"/>
      <c r="V17" s="20"/>
      <c r="W17" s="21"/>
    </row>
    <row r="18" spans="1:23">
      <c r="A18" s="34">
        <v>1</v>
      </c>
      <c r="C18" s="9" t="s">
        <v>24</v>
      </c>
      <c r="D18" s="9"/>
      <c r="E18" s="8" t="s">
        <v>125</v>
      </c>
      <c r="F18" s="8"/>
      <c r="G18" s="3">
        <f>67969988+47377921</f>
        <v>115347909</v>
      </c>
      <c r="N18" s="7"/>
      <c r="O18" s="7"/>
      <c r="T18" s="15"/>
      <c r="U18" s="20"/>
      <c r="V18" s="20"/>
      <c r="W18" s="21"/>
    </row>
    <row r="19" spans="1:23">
      <c r="A19" s="34" t="s">
        <v>12</v>
      </c>
      <c r="C19" s="9" t="s">
        <v>90</v>
      </c>
      <c r="D19" s="9"/>
      <c r="E19" s="8" t="s">
        <v>127</v>
      </c>
      <c r="F19" s="8"/>
      <c r="G19" s="3">
        <v>34416716</v>
      </c>
      <c r="N19" s="7"/>
      <c r="O19" s="7"/>
      <c r="T19" s="15"/>
      <c r="U19" s="20"/>
      <c r="V19" s="20"/>
      <c r="W19" s="21"/>
    </row>
    <row r="20" spans="1:23">
      <c r="A20" s="34">
        <v>2</v>
      </c>
      <c r="C20" s="9" t="s">
        <v>25</v>
      </c>
      <c r="D20" s="9"/>
      <c r="E20" s="8" t="s">
        <v>124</v>
      </c>
      <c r="F20" s="8"/>
      <c r="G20" s="3">
        <f>G18-G19</f>
        <v>80931193</v>
      </c>
      <c r="N20" s="7"/>
      <c r="O20" s="7"/>
      <c r="T20" s="15"/>
      <c r="U20" s="20"/>
      <c r="V20" s="20"/>
      <c r="W20" s="21"/>
    </row>
    <row r="21" spans="1:23">
      <c r="A21" s="34"/>
      <c r="E21" s="8"/>
      <c r="F21" s="8"/>
      <c r="N21" s="7"/>
      <c r="O21" s="7"/>
      <c r="T21" s="15"/>
      <c r="U21" s="20"/>
      <c r="V21" s="20"/>
      <c r="W21" s="21"/>
    </row>
    <row r="22" spans="1:23">
      <c r="A22" s="34"/>
      <c r="C22" s="9" t="s">
        <v>155</v>
      </c>
      <c r="D22" s="9"/>
      <c r="E22" s="8"/>
      <c r="F22" s="8"/>
      <c r="G22" s="7"/>
      <c r="M22" s="7"/>
      <c r="N22" s="7"/>
      <c r="O22" s="7"/>
      <c r="T22" s="20"/>
      <c r="U22" s="20"/>
      <c r="V22" s="20"/>
      <c r="W22" s="21"/>
    </row>
    <row r="23" spans="1:23">
      <c r="A23" s="34">
        <v>3</v>
      </c>
      <c r="C23" s="9" t="s">
        <v>54</v>
      </c>
      <c r="D23" s="9"/>
      <c r="E23" s="8" t="s">
        <v>147</v>
      </c>
      <c r="F23" s="8"/>
      <c r="G23" s="3">
        <v>5133693</v>
      </c>
      <c r="N23" s="7"/>
      <c r="O23" s="7"/>
      <c r="T23" s="20"/>
      <c r="U23" s="20"/>
      <c r="V23" s="20"/>
      <c r="W23" s="21"/>
    </row>
    <row r="24" spans="1:23">
      <c r="A24" s="34" t="s">
        <v>91</v>
      </c>
      <c r="C24" s="9" t="s">
        <v>95</v>
      </c>
      <c r="D24" s="9"/>
      <c r="E24" s="8" t="s">
        <v>128</v>
      </c>
      <c r="F24" s="8"/>
      <c r="G24" s="3">
        <v>29800449</v>
      </c>
      <c r="N24" s="7"/>
      <c r="O24" s="7"/>
      <c r="T24" s="20"/>
      <c r="U24" s="20"/>
      <c r="V24" s="20"/>
      <c r="W24" s="21"/>
    </row>
    <row r="25" spans="1:23">
      <c r="A25" s="34" t="s">
        <v>92</v>
      </c>
      <c r="C25" s="9" t="s">
        <v>96</v>
      </c>
      <c r="D25" s="9"/>
      <c r="E25" s="8" t="s">
        <v>130</v>
      </c>
      <c r="F25" s="8"/>
      <c r="G25" s="3">
        <v>0</v>
      </c>
      <c r="N25" s="7"/>
      <c r="O25" s="7"/>
      <c r="T25" s="20"/>
      <c r="U25" s="20"/>
      <c r="V25" s="20"/>
      <c r="W25" s="21"/>
    </row>
    <row r="26" spans="1:23">
      <c r="A26" s="34" t="s">
        <v>93</v>
      </c>
      <c r="C26" s="9" t="s">
        <v>97</v>
      </c>
      <c r="D26" s="9"/>
      <c r="E26" s="8" t="s">
        <v>129</v>
      </c>
      <c r="F26" s="8"/>
      <c r="G26" s="3">
        <v>26084776</v>
      </c>
      <c r="N26" s="7"/>
      <c r="O26" s="7"/>
      <c r="T26" s="20"/>
      <c r="U26" s="20"/>
      <c r="V26" s="20"/>
      <c r="W26" s="21"/>
    </row>
    <row r="27" spans="1:23">
      <c r="A27" s="34" t="s">
        <v>94</v>
      </c>
      <c r="C27" s="9" t="s">
        <v>98</v>
      </c>
      <c r="D27" s="9"/>
      <c r="E27" s="8" t="s">
        <v>99</v>
      </c>
      <c r="F27" s="8"/>
      <c r="G27" s="7">
        <f>G24-G25-G26</f>
        <v>3715673</v>
      </c>
      <c r="N27" s="7"/>
      <c r="O27" s="7"/>
      <c r="T27" s="20"/>
      <c r="U27" s="20"/>
      <c r="V27" s="20"/>
      <c r="W27" s="21"/>
    </row>
    <row r="28" spans="1:23" s="35" customFormat="1" ht="15.6">
      <c r="A28" s="92">
        <v>4</v>
      </c>
      <c r="C28" s="10" t="s">
        <v>148</v>
      </c>
      <c r="D28" s="10"/>
      <c r="E28" s="11" t="s">
        <v>149</v>
      </c>
      <c r="F28" s="11"/>
      <c r="G28" s="29">
        <f>IF(G27=0,0,G27/G19)</f>
        <v>0.10796128834604674</v>
      </c>
      <c r="M28" s="68">
        <f>G28</f>
        <v>0.10796128834604674</v>
      </c>
      <c r="N28" s="36"/>
      <c r="O28" s="29"/>
      <c r="T28" s="30"/>
      <c r="U28" s="31"/>
      <c r="V28" s="30"/>
      <c r="W28" s="93"/>
    </row>
    <row r="29" spans="1:23" ht="15.6">
      <c r="A29" s="34"/>
      <c r="C29" s="9"/>
      <c r="D29" s="9"/>
      <c r="E29" s="8"/>
      <c r="F29" s="8"/>
      <c r="G29" s="27"/>
      <c r="M29" s="28"/>
      <c r="N29" s="7"/>
      <c r="O29" s="29"/>
      <c r="T29" s="30"/>
      <c r="U29" s="31"/>
      <c r="V29" s="20"/>
      <c r="W29" s="21"/>
    </row>
    <row r="30" spans="1:23" ht="15.6">
      <c r="A30" s="34"/>
      <c r="C30" s="9" t="s">
        <v>100</v>
      </c>
      <c r="D30" s="9"/>
      <c r="E30" s="8"/>
      <c r="F30" s="8"/>
      <c r="G30" s="27"/>
      <c r="M30" s="28"/>
      <c r="N30" s="7"/>
      <c r="O30" s="29"/>
      <c r="T30" s="30"/>
      <c r="U30" s="31"/>
      <c r="V30" s="20"/>
      <c r="W30" s="21"/>
    </row>
    <row r="31" spans="1:23" ht="15.6">
      <c r="A31" s="34" t="s">
        <v>101</v>
      </c>
      <c r="C31" s="9" t="s">
        <v>103</v>
      </c>
      <c r="D31" s="9"/>
      <c r="E31" s="8" t="s">
        <v>105</v>
      </c>
      <c r="F31" s="8"/>
      <c r="G31" s="71">
        <f>G23-G27</f>
        <v>1418020</v>
      </c>
      <c r="M31" s="28"/>
      <c r="N31" s="7"/>
      <c r="O31" s="29"/>
      <c r="T31" s="30"/>
      <c r="U31" s="31"/>
      <c r="V31" s="20"/>
      <c r="W31" s="21"/>
    </row>
    <row r="32" spans="1:23" ht="15.6">
      <c r="A32" s="34" t="s">
        <v>102</v>
      </c>
      <c r="C32" s="9" t="s">
        <v>104</v>
      </c>
      <c r="D32" s="9"/>
      <c r="E32" s="8" t="s">
        <v>106</v>
      </c>
      <c r="F32" s="8"/>
      <c r="G32" s="40">
        <f>IF(G31=0,0,G31/G18)</f>
        <v>1.2293417473220082E-2</v>
      </c>
      <c r="M32" s="28">
        <f>G32</f>
        <v>1.2293417473220082E-2</v>
      </c>
      <c r="N32" s="7"/>
      <c r="O32" s="29"/>
      <c r="T32" s="30"/>
      <c r="U32" s="31"/>
      <c r="V32" s="20"/>
      <c r="W32" s="21"/>
    </row>
    <row r="33" spans="1:23" ht="15.6">
      <c r="A33" s="34"/>
      <c r="C33" s="9"/>
      <c r="D33" s="9"/>
      <c r="E33" s="8"/>
      <c r="F33" s="8"/>
      <c r="G33" s="27"/>
      <c r="M33" s="28"/>
      <c r="N33" s="7"/>
      <c r="O33" s="29"/>
      <c r="T33" s="30"/>
      <c r="U33" s="31"/>
      <c r="V33" s="20"/>
      <c r="W33" s="21"/>
    </row>
    <row r="34" spans="1:23" ht="15.6">
      <c r="A34" s="39"/>
      <c r="C34" s="9" t="s">
        <v>70</v>
      </c>
      <c r="D34" s="9"/>
      <c r="E34" s="32"/>
      <c r="F34" s="32"/>
      <c r="G34" s="7"/>
      <c r="M34" s="7"/>
      <c r="N34" s="7"/>
      <c r="O34" s="29"/>
      <c r="T34" s="30"/>
      <c r="U34" s="31"/>
      <c r="V34" s="20"/>
      <c r="W34" s="21"/>
    </row>
    <row r="35" spans="1:23" ht="15.6">
      <c r="A35" s="39" t="s">
        <v>39</v>
      </c>
      <c r="C35" s="9" t="s">
        <v>68</v>
      </c>
      <c r="D35" s="9"/>
      <c r="E35" s="8" t="s">
        <v>131</v>
      </c>
      <c r="F35" s="8"/>
      <c r="G35" s="3">
        <v>108497</v>
      </c>
      <c r="N35" s="7"/>
      <c r="O35" s="29"/>
      <c r="T35" s="30"/>
      <c r="U35" s="31"/>
      <c r="V35" s="20"/>
      <c r="W35" s="21"/>
    </row>
    <row r="36" spans="1:23" ht="15.6">
      <c r="A36" s="39" t="s">
        <v>27</v>
      </c>
      <c r="C36" s="9" t="s">
        <v>69</v>
      </c>
      <c r="D36" s="9"/>
      <c r="E36" s="8" t="s">
        <v>55</v>
      </c>
      <c r="F36" s="8"/>
      <c r="G36" s="27">
        <f>IF(G35=0,0,G35/G18)</f>
        <v>9.4060656097372339E-4</v>
      </c>
      <c r="M36" s="28">
        <f>G36</f>
        <v>9.4060656097372339E-4</v>
      </c>
      <c r="N36" s="7"/>
      <c r="O36" s="29"/>
      <c r="T36" s="30"/>
      <c r="U36" s="31"/>
      <c r="V36" s="20"/>
      <c r="W36" s="21"/>
    </row>
    <row r="37" spans="1:23" ht="15.6">
      <c r="A37" s="34"/>
      <c r="C37" s="9"/>
      <c r="D37" s="9"/>
      <c r="E37" s="8"/>
      <c r="F37" s="8"/>
      <c r="G37" s="27"/>
      <c r="M37" s="28"/>
      <c r="N37" s="7"/>
      <c r="O37" s="29"/>
      <c r="T37" s="30"/>
      <c r="U37" s="31"/>
      <c r="V37" s="20"/>
      <c r="W37" s="21"/>
    </row>
    <row r="38" spans="1:23">
      <c r="A38" s="39"/>
      <c r="C38" s="9" t="s">
        <v>26</v>
      </c>
      <c r="D38" s="9"/>
      <c r="E38" s="32"/>
      <c r="F38" s="32"/>
      <c r="G38" s="7"/>
      <c r="M38" s="7"/>
      <c r="N38" s="7"/>
      <c r="O38" s="7"/>
      <c r="T38" s="20"/>
      <c r="U38" s="7"/>
      <c r="V38" s="20"/>
      <c r="W38" s="21"/>
    </row>
    <row r="39" spans="1:23" ht="15.6">
      <c r="A39" s="39" t="s">
        <v>29</v>
      </c>
      <c r="C39" s="9" t="s">
        <v>28</v>
      </c>
      <c r="D39" s="9"/>
      <c r="E39" s="8" t="s">
        <v>132</v>
      </c>
      <c r="F39" s="8"/>
      <c r="G39" s="3">
        <v>304013</v>
      </c>
      <c r="N39" s="7"/>
      <c r="O39" s="33"/>
      <c r="T39" s="20"/>
      <c r="U39" s="34"/>
      <c r="V39" s="22"/>
      <c r="W39" s="21"/>
    </row>
    <row r="40" spans="1:23" ht="15.6">
      <c r="A40" s="39" t="s">
        <v>30</v>
      </c>
      <c r="C40" s="9" t="s">
        <v>63</v>
      </c>
      <c r="D40" s="9"/>
      <c r="E40" s="8" t="s">
        <v>73</v>
      </c>
      <c r="F40" s="8"/>
      <c r="G40" s="27">
        <f>IF(G39=0,0,G39/G18)</f>
        <v>2.6356177813331664E-3</v>
      </c>
      <c r="M40" s="28">
        <f>G40</f>
        <v>2.6356177813331664E-3</v>
      </c>
      <c r="N40" s="7"/>
      <c r="O40" s="29"/>
      <c r="T40" s="20"/>
      <c r="U40" s="31"/>
      <c r="V40" s="22"/>
      <c r="W40" s="21"/>
    </row>
    <row r="41" spans="1:23">
      <c r="A41" s="39"/>
      <c r="C41" s="9"/>
      <c r="D41" s="9"/>
      <c r="E41" s="8"/>
      <c r="F41" s="8"/>
      <c r="G41" s="7"/>
      <c r="M41" s="7"/>
      <c r="N41" s="7"/>
      <c r="V41" s="20"/>
      <c r="W41" s="21"/>
    </row>
    <row r="42" spans="1:23" ht="15.6">
      <c r="A42" s="65" t="s">
        <v>31</v>
      </c>
      <c r="B42" s="35"/>
      <c r="C42" s="10" t="s">
        <v>150</v>
      </c>
      <c r="D42" s="10"/>
      <c r="E42" s="11" t="s">
        <v>151</v>
      </c>
      <c r="F42" s="11"/>
      <c r="G42" s="36"/>
      <c r="M42" s="37">
        <f>M32+M36+M40</f>
        <v>1.5869641815526973E-2</v>
      </c>
      <c r="N42" s="7"/>
      <c r="V42" s="20"/>
      <c r="W42" s="21"/>
    </row>
    <row r="43" spans="1:23">
      <c r="A43" s="39"/>
      <c r="C43" s="9"/>
      <c r="D43" s="9"/>
      <c r="E43" s="8"/>
      <c r="F43" s="8"/>
      <c r="G43" s="7"/>
      <c r="M43" s="7"/>
      <c r="N43" s="7"/>
      <c r="O43" s="7"/>
      <c r="T43" s="20"/>
      <c r="U43" s="38"/>
      <c r="V43" s="20"/>
      <c r="W43" s="21"/>
    </row>
    <row r="44" spans="1:23">
      <c r="A44" s="39"/>
      <c r="C44" s="7" t="s">
        <v>33</v>
      </c>
      <c r="D44" s="7"/>
      <c r="E44" s="8"/>
      <c r="F44" s="8"/>
      <c r="G44" s="7"/>
      <c r="M44" s="7"/>
      <c r="N44" s="7"/>
      <c r="V44" s="22"/>
      <c r="W44" s="20" t="s">
        <v>3</v>
      </c>
    </row>
    <row r="45" spans="1:23">
      <c r="A45" s="39" t="s">
        <v>34</v>
      </c>
      <c r="C45" s="7" t="s">
        <v>13</v>
      </c>
      <c r="D45" s="7"/>
      <c r="E45" s="8" t="s">
        <v>133</v>
      </c>
      <c r="F45" s="8"/>
      <c r="G45" s="3">
        <v>0</v>
      </c>
      <c r="M45" s="7"/>
      <c r="N45" s="7"/>
      <c r="V45" s="22"/>
      <c r="W45" s="20"/>
    </row>
    <row r="46" spans="1:23">
      <c r="A46" s="39" t="s">
        <v>35</v>
      </c>
      <c r="C46" s="7" t="s">
        <v>64</v>
      </c>
      <c r="D46" s="7"/>
      <c r="E46" s="8" t="s">
        <v>56</v>
      </c>
      <c r="F46" s="8"/>
      <c r="G46" s="27">
        <f>IF(G45=0,0,G45/G20)</f>
        <v>0</v>
      </c>
      <c r="M46" s="28">
        <f>G46</f>
        <v>0</v>
      </c>
      <c r="N46" s="7"/>
      <c r="T46" s="20"/>
      <c r="U46" s="20"/>
      <c r="V46" s="22"/>
      <c r="W46" s="20"/>
    </row>
    <row r="47" spans="1:23">
      <c r="A47" s="39"/>
      <c r="C47" s="7"/>
      <c r="D47" s="7"/>
      <c r="E47" s="8"/>
      <c r="F47" s="8"/>
      <c r="G47" s="7"/>
      <c r="M47" s="7"/>
      <c r="N47" s="7"/>
      <c r="T47" s="15"/>
      <c r="U47" s="20"/>
      <c r="V47" s="15"/>
      <c r="W47" s="21"/>
    </row>
    <row r="48" spans="1:23">
      <c r="A48" s="39"/>
      <c r="C48" s="66" t="s">
        <v>89</v>
      </c>
      <c r="D48" s="9"/>
      <c r="E48" s="6"/>
      <c r="F48" s="6"/>
      <c r="N48" s="7"/>
      <c r="T48" s="20"/>
      <c r="U48" s="20"/>
      <c r="V48" s="20"/>
      <c r="W48" s="21"/>
    </row>
    <row r="49" spans="1:23">
      <c r="A49" s="39" t="s">
        <v>36</v>
      </c>
      <c r="C49" s="66" t="s">
        <v>123</v>
      </c>
      <c r="D49" s="9"/>
      <c r="E49" s="8" t="s">
        <v>134</v>
      </c>
      <c r="F49" s="8"/>
      <c r="G49" s="3">
        <v>6144901</v>
      </c>
      <c r="M49" s="7"/>
      <c r="N49" s="7"/>
      <c r="T49" s="20"/>
      <c r="U49" s="20"/>
      <c r="V49" s="20"/>
      <c r="W49" s="21"/>
    </row>
    <row r="50" spans="1:23">
      <c r="A50" s="39" t="s">
        <v>71</v>
      </c>
      <c r="C50" s="69" t="s">
        <v>65</v>
      </c>
      <c r="D50" s="7"/>
      <c r="E50" s="8" t="s">
        <v>152</v>
      </c>
      <c r="F50" s="8"/>
      <c r="G50" s="40">
        <f>IF(G49=0,0,G49/G20)</f>
        <v>7.59274733538155E-2</v>
      </c>
      <c r="M50" s="28">
        <f>G50</f>
        <v>7.59274733538155E-2</v>
      </c>
      <c r="N50" s="7"/>
      <c r="U50" s="102"/>
      <c r="V50" s="22"/>
      <c r="W50" s="20"/>
    </row>
    <row r="51" spans="1:23">
      <c r="A51" s="39"/>
      <c r="C51" s="66"/>
      <c r="D51" s="9"/>
      <c r="E51" s="8"/>
      <c r="F51" s="8"/>
      <c r="G51" s="7"/>
      <c r="M51" s="7"/>
      <c r="N51" s="7"/>
      <c r="O51" s="6"/>
      <c r="T51" s="20"/>
      <c r="U51" s="20"/>
      <c r="V51" s="20"/>
      <c r="W51" s="21"/>
    </row>
    <row r="52" spans="1:23" ht="15.6">
      <c r="A52" s="65" t="s">
        <v>72</v>
      </c>
      <c r="B52" s="35"/>
      <c r="C52" s="70" t="s">
        <v>88</v>
      </c>
      <c r="D52" s="10"/>
      <c r="E52" s="11" t="s">
        <v>135</v>
      </c>
      <c r="F52" s="11"/>
      <c r="G52" s="36"/>
      <c r="M52" s="37">
        <f>M46+M50</f>
        <v>7.59274733538155E-2</v>
      </c>
      <c r="N52" s="7"/>
      <c r="O52" s="6"/>
      <c r="T52" s="20"/>
      <c r="U52" s="20"/>
      <c r="V52" s="20"/>
      <c r="W52" s="21"/>
    </row>
    <row r="53" spans="1:23">
      <c r="C53" s="103"/>
      <c r="N53" s="14"/>
      <c r="O53" s="14"/>
      <c r="T53" s="20"/>
      <c r="U53" s="20"/>
      <c r="V53" s="20"/>
      <c r="W53" s="21"/>
    </row>
    <row r="54" spans="1:23">
      <c r="A54" s="39" t="s">
        <v>81</v>
      </c>
      <c r="C54" s="69" t="s">
        <v>116</v>
      </c>
      <c r="D54" s="9"/>
      <c r="E54" s="8" t="s">
        <v>117</v>
      </c>
      <c r="F54" s="8"/>
      <c r="G54" s="67">
        <v>1.238E-2</v>
      </c>
      <c r="M54" s="28">
        <f>G54</f>
        <v>1.238E-2</v>
      </c>
      <c r="N54" s="14"/>
      <c r="O54" s="14"/>
      <c r="T54" s="21"/>
      <c r="U54" s="21"/>
      <c r="V54" s="21"/>
      <c r="W54" s="21"/>
    </row>
    <row r="55" spans="1:23" ht="15.6">
      <c r="N55" s="7"/>
      <c r="O55" s="29"/>
      <c r="T55" s="20"/>
      <c r="U55" s="20"/>
      <c r="V55" s="34"/>
      <c r="W55" s="20"/>
    </row>
    <row r="56" spans="1:23" ht="15.6">
      <c r="N56" s="7"/>
      <c r="O56" s="29"/>
      <c r="T56" s="20"/>
      <c r="U56" s="20"/>
      <c r="V56" s="34"/>
      <c r="W56" s="20"/>
    </row>
    <row r="57" spans="1:23" ht="15.6">
      <c r="A57" s="39"/>
      <c r="C57" s="41"/>
      <c r="D57" s="41"/>
      <c r="E57" s="32"/>
      <c r="F57" s="32"/>
      <c r="G57" s="7"/>
      <c r="H57" s="41"/>
      <c r="I57" s="41"/>
      <c r="J57" s="41"/>
      <c r="K57" s="27"/>
      <c r="L57" s="41"/>
      <c r="M57" s="7"/>
      <c r="N57" s="7"/>
      <c r="O57" s="29"/>
      <c r="T57" s="20"/>
      <c r="U57" s="20"/>
      <c r="V57" s="34"/>
      <c r="W57" s="20"/>
    </row>
    <row r="58" spans="1:23" ht="15.6">
      <c r="A58" s="39"/>
      <c r="C58" s="41"/>
      <c r="D58" s="41"/>
      <c r="E58" s="32"/>
      <c r="F58" s="32"/>
      <c r="G58" s="7"/>
      <c r="H58" s="41"/>
      <c r="I58" s="41"/>
      <c r="J58" s="41"/>
      <c r="K58" s="27"/>
      <c r="L58" s="41"/>
      <c r="M58" s="7"/>
      <c r="N58" s="7"/>
      <c r="O58" s="29"/>
      <c r="T58" s="20"/>
      <c r="U58" s="20"/>
      <c r="V58" s="34"/>
      <c r="W58" s="20"/>
    </row>
    <row r="59" spans="1:23" ht="15.6">
      <c r="A59" s="63"/>
      <c r="C59" s="39"/>
      <c r="D59" s="39"/>
      <c r="E59" s="32"/>
      <c r="F59" s="32"/>
      <c r="G59" s="32"/>
      <c r="H59" s="32"/>
      <c r="I59" s="32"/>
      <c r="J59" s="32"/>
      <c r="K59" s="7"/>
      <c r="L59" s="41"/>
      <c r="M59" s="41"/>
      <c r="N59" s="41"/>
      <c r="O59" s="27"/>
      <c r="P59" s="41"/>
      <c r="R59" s="7"/>
      <c r="S59" s="64"/>
      <c r="T59" s="42"/>
      <c r="U59" s="20"/>
      <c r="V59" s="34"/>
      <c r="W59" s="20"/>
    </row>
    <row r="60" spans="1:23" ht="15.6">
      <c r="A60" s="63"/>
      <c r="C60" s="39"/>
      <c r="D60" s="39"/>
      <c r="E60" s="32"/>
      <c r="F60" s="32"/>
      <c r="G60" s="32"/>
      <c r="H60" s="32"/>
      <c r="I60" s="32"/>
      <c r="J60" s="32"/>
      <c r="K60" s="7"/>
      <c r="L60" s="41"/>
      <c r="M60" s="41"/>
      <c r="N60" s="41"/>
      <c r="O60" s="27"/>
      <c r="P60" s="41"/>
      <c r="R60" s="7"/>
      <c r="S60" s="29"/>
      <c r="T60" s="42"/>
      <c r="U60" s="20"/>
      <c r="V60" s="34"/>
      <c r="W60" s="20"/>
    </row>
    <row r="61" spans="1:23" ht="15.6">
      <c r="A61" s="104"/>
      <c r="C61" s="39"/>
      <c r="D61" s="39"/>
      <c r="E61" s="32"/>
      <c r="F61" s="32"/>
      <c r="G61" s="32"/>
      <c r="H61" s="32"/>
      <c r="I61" s="32"/>
      <c r="J61" s="32"/>
      <c r="K61" s="7"/>
      <c r="L61" s="41"/>
      <c r="M61" s="41"/>
      <c r="N61" s="41"/>
      <c r="O61" s="27"/>
      <c r="P61" s="41"/>
      <c r="R61" s="7"/>
      <c r="S61" s="29"/>
      <c r="T61" s="42"/>
      <c r="U61" s="20"/>
      <c r="V61" s="34"/>
      <c r="W61" s="20"/>
    </row>
    <row r="62" spans="1:23">
      <c r="A62" s="101"/>
      <c r="C62" s="41"/>
      <c r="D62" s="41"/>
      <c r="E62" s="41"/>
      <c r="F62" s="41"/>
      <c r="G62" s="41"/>
      <c r="H62" s="41"/>
      <c r="I62" s="41"/>
      <c r="J62" s="41"/>
      <c r="K62" s="7"/>
      <c r="L62" s="41"/>
      <c r="M62" s="41"/>
      <c r="N62" s="41"/>
      <c r="O62" s="41"/>
      <c r="P62" s="41"/>
      <c r="R62" s="7"/>
      <c r="S62" s="7"/>
      <c r="T62" s="20"/>
      <c r="U62" s="20"/>
      <c r="V62" s="22"/>
      <c r="W62" s="20" t="s">
        <v>3</v>
      </c>
    </row>
    <row r="63" spans="1:23">
      <c r="S63" s="94"/>
    </row>
    <row r="64" spans="1:23">
      <c r="S64" s="94"/>
    </row>
    <row r="66" spans="1:26">
      <c r="A66" s="101"/>
      <c r="C66" s="41"/>
      <c r="D66" s="41"/>
      <c r="E66" s="41"/>
      <c r="F66" s="41"/>
      <c r="G66" s="41"/>
      <c r="H66" s="41"/>
      <c r="I66" s="41"/>
      <c r="J66" s="41"/>
      <c r="K66" s="7"/>
      <c r="L66" s="41"/>
      <c r="M66" s="41"/>
      <c r="N66" s="41"/>
      <c r="O66" s="41"/>
      <c r="P66" s="41"/>
      <c r="R66" s="7"/>
      <c r="S66" s="94" t="s">
        <v>153</v>
      </c>
      <c r="T66" s="20"/>
      <c r="U66" s="15"/>
      <c r="V66" s="20"/>
      <c r="W66" s="21"/>
    </row>
    <row r="67" spans="1:26">
      <c r="A67" s="101"/>
      <c r="C67" s="9" t="str">
        <f>C5</f>
        <v>Formula Rate calculation</v>
      </c>
      <c r="D67" s="9"/>
      <c r="E67" s="41"/>
      <c r="F67" s="41"/>
      <c r="G67" s="41"/>
      <c r="H67" s="41"/>
      <c r="I67" s="41"/>
      <c r="J67" s="41"/>
      <c r="K67" s="72" t="str">
        <f>G5</f>
        <v xml:space="preserve">     Rate Formula Template</v>
      </c>
      <c r="L67" s="41"/>
      <c r="M67" s="41"/>
      <c r="N67" s="41"/>
      <c r="O67" s="41"/>
      <c r="P67" s="41"/>
      <c r="R67" s="7"/>
      <c r="S67" s="43" t="str">
        <f>N5</f>
        <v>For  the 12 months ended 12/31/2013</v>
      </c>
      <c r="T67" s="20"/>
      <c r="U67" s="15"/>
      <c r="V67" s="20"/>
      <c r="W67" s="21"/>
    </row>
    <row r="68" spans="1:26">
      <c r="A68" s="101"/>
      <c r="C68" s="9"/>
      <c r="D68" s="9"/>
      <c r="E68" s="41"/>
      <c r="F68" s="41"/>
      <c r="G68" s="41"/>
      <c r="H68" s="41"/>
      <c r="I68" s="41"/>
      <c r="J68" s="41"/>
      <c r="K68" s="73" t="s">
        <v>112</v>
      </c>
      <c r="L68" s="41"/>
      <c r="M68" s="41"/>
      <c r="N68" s="41"/>
      <c r="O68" s="41"/>
      <c r="P68" s="41"/>
      <c r="Q68" s="7"/>
      <c r="R68" s="7"/>
      <c r="T68" s="20"/>
      <c r="U68" s="15"/>
      <c r="V68" s="20"/>
      <c r="W68" s="21"/>
    </row>
    <row r="69" spans="1:26" ht="14.25" customHeight="1">
      <c r="A69" s="101"/>
      <c r="C69" s="41"/>
      <c r="D69" s="41"/>
      <c r="E69" s="41"/>
      <c r="F69" s="41"/>
      <c r="G69" s="41"/>
      <c r="H69" s="41"/>
      <c r="I69" s="41"/>
      <c r="J69" s="41"/>
      <c r="K69" s="72" t="str">
        <f>G7</f>
        <v>Missouri River Energy Services</v>
      </c>
      <c r="L69" s="41"/>
      <c r="M69" s="41"/>
      <c r="N69" s="41"/>
      <c r="O69" s="41"/>
      <c r="P69" s="41"/>
      <c r="R69" s="7"/>
      <c r="S69" s="41" t="s">
        <v>37</v>
      </c>
      <c r="T69" s="20"/>
      <c r="U69" s="15"/>
      <c r="V69" s="20"/>
      <c r="W69" s="21"/>
    </row>
    <row r="70" spans="1:26">
      <c r="A70" s="101"/>
      <c r="E70" s="41"/>
      <c r="F70" s="41"/>
      <c r="G70" s="41"/>
      <c r="H70" s="41"/>
      <c r="I70" s="41"/>
      <c r="J70" s="41"/>
      <c r="L70" s="41"/>
      <c r="M70" s="41"/>
      <c r="N70" s="41"/>
      <c r="O70" s="41"/>
      <c r="P70" s="41"/>
      <c r="Q70" s="41"/>
      <c r="R70" s="7"/>
      <c r="S70" s="7"/>
      <c r="T70" s="20"/>
      <c r="U70" s="15"/>
      <c r="V70" s="20"/>
      <c r="W70" s="21"/>
    </row>
    <row r="71" spans="1:26">
      <c r="A71" s="101"/>
      <c r="E71" s="9"/>
      <c r="F71" s="9"/>
      <c r="G71" s="9"/>
      <c r="H71" s="9"/>
      <c r="I71" s="9"/>
      <c r="J71" s="9"/>
      <c r="K71" s="9"/>
      <c r="L71" s="9"/>
      <c r="M71" s="9"/>
      <c r="N71" s="9"/>
      <c r="O71" s="9"/>
      <c r="P71" s="9"/>
      <c r="Q71" s="9"/>
      <c r="R71" s="9"/>
      <c r="S71" s="9"/>
      <c r="T71" s="20"/>
      <c r="U71" s="15"/>
      <c r="V71" s="20"/>
      <c r="W71" s="21"/>
    </row>
    <row r="72" spans="1:26" ht="15.6">
      <c r="A72" s="101"/>
      <c r="C72" s="41"/>
      <c r="D72" s="41"/>
      <c r="E72" s="10" t="s">
        <v>78</v>
      </c>
      <c r="F72" s="10"/>
      <c r="G72" s="10"/>
      <c r="H72" s="10"/>
      <c r="I72" s="10"/>
      <c r="J72" s="10"/>
      <c r="L72" s="14"/>
      <c r="M72" s="14"/>
      <c r="N72" s="14"/>
      <c r="O72" s="14"/>
      <c r="P72" s="14"/>
      <c r="Q72" s="14"/>
      <c r="R72" s="7"/>
      <c r="S72" s="7"/>
      <c r="T72" s="20"/>
      <c r="U72" s="15"/>
      <c r="V72" s="20"/>
      <c r="W72" s="21"/>
    </row>
    <row r="73" spans="1:26" ht="15.6">
      <c r="A73" s="101"/>
      <c r="C73" s="41"/>
      <c r="D73" s="41"/>
      <c r="E73" s="10"/>
      <c r="F73" s="10"/>
      <c r="G73" s="10"/>
      <c r="H73" s="10"/>
      <c r="I73" s="10"/>
      <c r="J73" s="10"/>
      <c r="L73" s="14"/>
      <c r="M73" s="14"/>
      <c r="N73" s="14"/>
      <c r="O73" s="14"/>
      <c r="P73" s="14"/>
      <c r="Q73" s="14"/>
      <c r="R73" s="7"/>
      <c r="S73" s="7"/>
      <c r="T73" s="20"/>
      <c r="U73" s="15"/>
      <c r="V73" s="20"/>
      <c r="W73" s="21"/>
    </row>
    <row r="74" spans="1:26" ht="15.6">
      <c r="A74" s="101"/>
      <c r="C74" s="44">
        <v>-1</v>
      </c>
      <c r="D74" s="44">
        <v>-2</v>
      </c>
      <c r="E74" s="44">
        <v>-3</v>
      </c>
      <c r="F74" s="44">
        <v>-4</v>
      </c>
      <c r="G74" s="44">
        <v>-5</v>
      </c>
      <c r="H74" s="44">
        <v>-6</v>
      </c>
      <c r="I74" s="44">
        <v>-7</v>
      </c>
      <c r="J74" s="44">
        <v>-8</v>
      </c>
      <c r="K74" s="44">
        <v>-9</v>
      </c>
      <c r="L74" s="44">
        <v>-10</v>
      </c>
      <c r="M74" s="44">
        <v>-11</v>
      </c>
      <c r="N74" s="44" t="s">
        <v>136</v>
      </c>
      <c r="O74" s="44">
        <v>-12</v>
      </c>
      <c r="P74" s="44">
        <v>-13</v>
      </c>
      <c r="Q74" s="44">
        <v>-14</v>
      </c>
      <c r="R74" s="44">
        <v>-15</v>
      </c>
      <c r="S74" s="44">
        <v>-16</v>
      </c>
      <c r="T74" s="20"/>
      <c r="U74" s="15"/>
      <c r="V74" s="20"/>
      <c r="W74" s="21"/>
    </row>
    <row r="75" spans="1:26" ht="135" customHeight="1">
      <c r="A75" s="45" t="s">
        <v>43</v>
      </c>
      <c r="B75" s="46"/>
      <c r="C75" s="46" t="s">
        <v>38</v>
      </c>
      <c r="D75" s="47" t="s">
        <v>42</v>
      </c>
      <c r="E75" s="48" t="s">
        <v>59</v>
      </c>
      <c r="F75" s="105" t="s">
        <v>107</v>
      </c>
      <c r="G75" s="48" t="s">
        <v>108</v>
      </c>
      <c r="H75" s="105" t="s">
        <v>109</v>
      </c>
      <c r="I75" s="48" t="s">
        <v>154</v>
      </c>
      <c r="J75" s="105" t="s">
        <v>111</v>
      </c>
      <c r="K75" s="83" t="s">
        <v>44</v>
      </c>
      <c r="L75" s="90" t="s">
        <v>60</v>
      </c>
      <c r="M75" s="48" t="s">
        <v>66</v>
      </c>
      <c r="N75" s="99" t="s">
        <v>118</v>
      </c>
      <c r="O75" s="96" t="s">
        <v>46</v>
      </c>
      <c r="P75" s="48" t="s">
        <v>32</v>
      </c>
      <c r="Q75" s="49" t="s">
        <v>53</v>
      </c>
      <c r="R75" s="50" t="s">
        <v>52</v>
      </c>
      <c r="S75" s="49" t="s">
        <v>79</v>
      </c>
      <c r="T75" s="30"/>
      <c r="U75" s="15"/>
      <c r="V75" s="20"/>
      <c r="W75" s="21"/>
    </row>
    <row r="76" spans="1:26" s="82" customFormat="1" ht="55.5" customHeight="1">
      <c r="A76" s="76"/>
      <c r="B76" s="77"/>
      <c r="C76" s="77" t="s">
        <v>87</v>
      </c>
      <c r="D76" s="77"/>
      <c r="E76" s="77" t="s">
        <v>5</v>
      </c>
      <c r="F76" s="87"/>
      <c r="G76" s="77" t="s">
        <v>110</v>
      </c>
      <c r="H76" s="87" t="s">
        <v>141</v>
      </c>
      <c r="I76" s="77" t="s">
        <v>75</v>
      </c>
      <c r="J76" s="87" t="s">
        <v>142</v>
      </c>
      <c r="K76" s="87" t="s">
        <v>143</v>
      </c>
      <c r="L76" s="78" t="s">
        <v>144</v>
      </c>
      <c r="M76" s="77" t="s">
        <v>76</v>
      </c>
      <c r="N76" s="95" t="s">
        <v>121</v>
      </c>
      <c r="O76" s="78" t="s">
        <v>145</v>
      </c>
      <c r="P76" s="77" t="s">
        <v>57</v>
      </c>
      <c r="Q76" s="78" t="s">
        <v>160</v>
      </c>
      <c r="R76" s="79" t="s">
        <v>58</v>
      </c>
      <c r="S76" s="58" t="s">
        <v>146</v>
      </c>
      <c r="T76" s="80"/>
      <c r="U76" s="81"/>
      <c r="V76" s="80"/>
      <c r="W76" s="81"/>
    </row>
    <row r="77" spans="1:26">
      <c r="A77" s="51" t="s">
        <v>77</v>
      </c>
      <c r="B77" s="14"/>
      <c r="C77" s="14"/>
      <c r="D77" s="14"/>
      <c r="E77" s="14"/>
      <c r="F77" s="84"/>
      <c r="G77" s="14"/>
      <c r="H77" s="84"/>
      <c r="I77" s="14"/>
      <c r="J77" s="84"/>
      <c r="K77" s="84"/>
      <c r="L77" s="52"/>
      <c r="M77" s="14"/>
      <c r="N77" s="14"/>
      <c r="O77" s="52"/>
      <c r="P77" s="14"/>
      <c r="Q77" s="52"/>
      <c r="R77" s="7"/>
      <c r="S77" s="53"/>
      <c r="T77" s="20"/>
      <c r="U77" s="15"/>
      <c r="V77" s="20"/>
      <c r="W77" s="21"/>
    </row>
    <row r="78" spans="1:26">
      <c r="A78" s="106" t="s">
        <v>12</v>
      </c>
      <c r="C78" s="116" t="s">
        <v>159</v>
      </c>
      <c r="D78" s="16" t="s">
        <v>45</v>
      </c>
      <c r="E78" s="4">
        <v>15497152</v>
      </c>
      <c r="F78" s="88">
        <v>0</v>
      </c>
      <c r="G78" s="28">
        <f>$M$28</f>
        <v>0.10796128834604674</v>
      </c>
      <c r="H78" s="89">
        <f>F78*G78</f>
        <v>0</v>
      </c>
      <c r="I78" s="28">
        <f>$M$42</f>
        <v>1.5869641815526973E-2</v>
      </c>
      <c r="J78" s="88">
        <f>I78*E78</f>
        <v>245934.25140077746</v>
      </c>
      <c r="K78" s="107">
        <f>J78+H78</f>
        <v>245934.25140077746</v>
      </c>
      <c r="L78" s="91">
        <f>E78-F78</f>
        <v>15497152</v>
      </c>
      <c r="M78" s="28">
        <f>$M$52</f>
        <v>7.59274733538155E-2</v>
      </c>
      <c r="N78" s="98">
        <f>M54</f>
        <v>1.238E-2</v>
      </c>
      <c r="O78" s="108">
        <f>L78*(M78+N78)</f>
        <v>1368514.3373000287</v>
      </c>
      <c r="P78" s="109">
        <v>0</v>
      </c>
      <c r="Q78" s="108">
        <f>K78+O78+P78</f>
        <v>1614448.588700806</v>
      </c>
      <c r="R78" s="5">
        <v>0</v>
      </c>
      <c r="S78" s="53">
        <f>Q78+R78</f>
        <v>1614448.588700806</v>
      </c>
      <c r="T78" s="54"/>
      <c r="U78" s="54"/>
      <c r="V78" s="54"/>
      <c r="W78" s="54"/>
      <c r="X78" s="54"/>
      <c r="Y78" s="54"/>
      <c r="Z78" s="54"/>
    </row>
    <row r="79" spans="1:26">
      <c r="A79" s="106" t="s">
        <v>40</v>
      </c>
      <c r="C79" s="16" t="s">
        <v>47</v>
      </c>
      <c r="D79" s="16" t="s">
        <v>49</v>
      </c>
      <c r="E79" s="4">
        <v>0</v>
      </c>
      <c r="F79" s="88">
        <v>0</v>
      </c>
      <c r="G79" s="28">
        <f t="shared" ref="G79:G80" si="0">$M$28</f>
        <v>0.10796128834604674</v>
      </c>
      <c r="H79" s="89">
        <f t="shared" ref="H79:H80" si="1">F79*G79</f>
        <v>0</v>
      </c>
      <c r="I79" s="28">
        <f t="shared" ref="I79:I80" si="2">$M$42</f>
        <v>1.5869641815526973E-2</v>
      </c>
      <c r="J79" s="88">
        <f t="shared" ref="J79:J80" si="3">I79*E79</f>
        <v>0</v>
      </c>
      <c r="K79" s="107">
        <f t="shared" ref="K79:K80" si="4">J79+H79</f>
        <v>0</v>
      </c>
      <c r="L79" s="91">
        <f t="shared" ref="L79:L80" si="5">E79-F79</f>
        <v>0</v>
      </c>
      <c r="M79" s="28">
        <f>$M$52</f>
        <v>7.59274733538155E-2</v>
      </c>
      <c r="N79" s="98">
        <v>0</v>
      </c>
      <c r="O79" s="108">
        <f t="shared" ref="O79:O80" si="6">L79*(M79+N79)</f>
        <v>0</v>
      </c>
      <c r="P79" s="109">
        <v>0</v>
      </c>
      <c r="Q79" s="108">
        <f>K79+O79+P79</f>
        <v>0</v>
      </c>
      <c r="R79" s="5">
        <v>0</v>
      </c>
      <c r="S79" s="53">
        <f>Q79+R79</f>
        <v>0</v>
      </c>
      <c r="T79" s="54"/>
      <c r="U79" s="54"/>
      <c r="V79" s="54"/>
      <c r="W79" s="54"/>
      <c r="X79" s="54"/>
      <c r="Y79" s="54"/>
      <c r="Z79" s="54"/>
    </row>
    <row r="80" spans="1:26">
      <c r="A80" s="106" t="s">
        <v>41</v>
      </c>
      <c r="C80" s="16" t="s">
        <v>48</v>
      </c>
      <c r="D80" s="16" t="s">
        <v>50</v>
      </c>
      <c r="E80" s="97">
        <v>0</v>
      </c>
      <c r="F80" s="88">
        <v>0</v>
      </c>
      <c r="G80" s="28">
        <f t="shared" si="0"/>
        <v>0.10796128834604674</v>
      </c>
      <c r="H80" s="89">
        <f t="shared" si="1"/>
        <v>0</v>
      </c>
      <c r="I80" s="28">
        <f t="shared" si="2"/>
        <v>1.5869641815526973E-2</v>
      </c>
      <c r="J80" s="88">
        <f t="shared" si="3"/>
        <v>0</v>
      </c>
      <c r="K80" s="107">
        <f t="shared" si="4"/>
        <v>0</v>
      </c>
      <c r="L80" s="91">
        <f t="shared" si="5"/>
        <v>0</v>
      </c>
      <c r="M80" s="28">
        <f>$M$52</f>
        <v>7.59274733538155E-2</v>
      </c>
      <c r="N80" s="98">
        <v>0</v>
      </c>
      <c r="O80" s="108">
        <f t="shared" si="6"/>
        <v>0</v>
      </c>
      <c r="P80" s="109">
        <v>0</v>
      </c>
      <c r="Q80" s="108">
        <f>K80+O80+P80</f>
        <v>0</v>
      </c>
      <c r="R80" s="4">
        <v>0</v>
      </c>
      <c r="S80" s="53">
        <f>Q80+R80</f>
        <v>0</v>
      </c>
      <c r="T80" s="54"/>
      <c r="U80" s="54"/>
      <c r="V80" s="54"/>
      <c r="W80" s="54"/>
      <c r="X80" s="54"/>
      <c r="Y80" s="54"/>
      <c r="Z80" s="54"/>
    </row>
    <row r="81" spans="1:26">
      <c r="A81" s="106"/>
      <c r="F81" s="110"/>
      <c r="H81" s="110"/>
      <c r="J81" s="110"/>
      <c r="K81" s="110"/>
      <c r="L81" s="111"/>
      <c r="O81" s="111"/>
      <c r="Q81" s="111"/>
      <c r="S81" s="111"/>
      <c r="T81" s="54"/>
      <c r="U81" s="54"/>
      <c r="V81" s="54"/>
      <c r="W81" s="54"/>
      <c r="X81" s="54"/>
      <c r="Y81" s="54"/>
      <c r="Z81" s="54"/>
    </row>
    <row r="82" spans="1:26">
      <c r="A82" s="106"/>
      <c r="F82" s="110"/>
      <c r="H82" s="110"/>
      <c r="J82" s="110"/>
      <c r="K82" s="110"/>
      <c r="L82" s="111"/>
      <c r="O82" s="111"/>
      <c r="Q82" s="111"/>
      <c r="S82" s="111"/>
      <c r="T82" s="54"/>
      <c r="U82" s="54"/>
      <c r="V82" s="54"/>
      <c r="W82" s="54"/>
      <c r="X82" s="54"/>
      <c r="Y82" s="54"/>
      <c r="Z82" s="54"/>
    </row>
    <row r="83" spans="1:26">
      <c r="A83" s="106"/>
      <c r="F83" s="110"/>
      <c r="H83" s="110"/>
      <c r="J83" s="110"/>
      <c r="K83" s="110"/>
      <c r="L83" s="111"/>
      <c r="O83" s="111"/>
      <c r="Q83" s="111"/>
      <c r="S83" s="111"/>
      <c r="T83" s="54"/>
      <c r="U83" s="54"/>
      <c r="V83" s="54"/>
      <c r="W83" s="54"/>
      <c r="X83" s="54"/>
      <c r="Y83" s="54"/>
      <c r="Z83" s="54"/>
    </row>
    <row r="84" spans="1:26">
      <c r="A84" s="106"/>
      <c r="F84" s="110"/>
      <c r="H84" s="110"/>
      <c r="J84" s="110"/>
      <c r="K84" s="110"/>
      <c r="L84" s="111"/>
      <c r="O84" s="111"/>
      <c r="Q84" s="111"/>
      <c r="S84" s="111"/>
      <c r="T84" s="54"/>
      <c r="U84" s="54"/>
      <c r="V84" s="54"/>
      <c r="W84" s="54"/>
      <c r="X84" s="54"/>
      <c r="Y84" s="54"/>
      <c r="Z84" s="54"/>
    </row>
    <row r="85" spans="1:26">
      <c r="A85" s="106"/>
      <c r="F85" s="110"/>
      <c r="H85" s="110"/>
      <c r="J85" s="110"/>
      <c r="K85" s="110"/>
      <c r="L85" s="111"/>
      <c r="O85" s="111"/>
      <c r="Q85" s="111"/>
      <c r="S85" s="111"/>
      <c r="T85" s="54"/>
      <c r="U85" s="54"/>
      <c r="V85" s="54"/>
      <c r="W85" s="54"/>
      <c r="X85" s="54"/>
      <c r="Y85" s="54"/>
      <c r="Z85" s="54"/>
    </row>
    <row r="86" spans="1:26">
      <c r="A86" s="106"/>
      <c r="C86" s="54"/>
      <c r="D86" s="54"/>
      <c r="E86" s="54"/>
      <c r="F86" s="85"/>
      <c r="G86" s="54"/>
      <c r="H86" s="85"/>
      <c r="I86" s="54"/>
      <c r="J86" s="85"/>
      <c r="K86" s="85"/>
      <c r="L86" s="55"/>
      <c r="M86" s="54"/>
      <c r="N86" s="54"/>
      <c r="O86" s="55"/>
      <c r="P86" s="54"/>
      <c r="Q86" s="55"/>
      <c r="R86" s="54"/>
      <c r="S86" s="55"/>
      <c r="T86" s="54"/>
      <c r="U86" s="54"/>
      <c r="V86" s="54"/>
      <c r="W86" s="54"/>
      <c r="X86" s="54"/>
      <c r="Y86" s="54"/>
      <c r="Z86" s="54"/>
    </row>
    <row r="87" spans="1:26">
      <c r="A87" s="106"/>
      <c r="C87" s="54"/>
      <c r="D87" s="54"/>
      <c r="E87" s="54"/>
      <c r="F87" s="85"/>
      <c r="G87" s="54"/>
      <c r="H87" s="85"/>
      <c r="I87" s="54"/>
      <c r="J87" s="85"/>
      <c r="K87" s="85"/>
      <c r="L87" s="55"/>
      <c r="M87" s="54"/>
      <c r="N87" s="54"/>
      <c r="O87" s="55"/>
      <c r="P87" s="54"/>
      <c r="Q87" s="55"/>
      <c r="R87" s="54"/>
      <c r="S87" s="55"/>
      <c r="T87" s="54"/>
      <c r="U87" s="54"/>
      <c r="V87" s="54"/>
      <c r="W87" s="54"/>
      <c r="X87" s="54"/>
      <c r="Y87" s="54"/>
      <c r="Z87" s="54"/>
    </row>
    <row r="88" spans="1:26">
      <c r="A88" s="106"/>
      <c r="C88" s="54"/>
      <c r="D88" s="54"/>
      <c r="E88" s="54"/>
      <c r="F88" s="85"/>
      <c r="G88" s="54"/>
      <c r="H88" s="85"/>
      <c r="I88" s="54"/>
      <c r="J88" s="85"/>
      <c r="K88" s="85"/>
      <c r="L88" s="55"/>
      <c r="M88" s="54"/>
      <c r="N88" s="54"/>
      <c r="O88" s="55"/>
      <c r="P88" s="54"/>
      <c r="Q88" s="55"/>
      <c r="R88" s="54"/>
      <c r="S88" s="55"/>
      <c r="T88" s="54"/>
      <c r="U88" s="54"/>
      <c r="V88" s="54"/>
      <c r="W88" s="54"/>
      <c r="X88" s="54"/>
      <c r="Y88" s="54"/>
      <c r="Z88" s="54"/>
    </row>
    <row r="89" spans="1:26">
      <c r="A89" s="106"/>
      <c r="C89" s="54"/>
      <c r="D89" s="54"/>
      <c r="E89" s="54"/>
      <c r="F89" s="85"/>
      <c r="G89" s="54"/>
      <c r="H89" s="85"/>
      <c r="I89" s="54"/>
      <c r="J89" s="85"/>
      <c r="K89" s="85"/>
      <c r="L89" s="55"/>
      <c r="M89" s="54"/>
      <c r="N89" s="54"/>
      <c r="O89" s="55"/>
      <c r="P89" s="54"/>
      <c r="Q89" s="55"/>
      <c r="R89" s="54"/>
      <c r="S89" s="55"/>
      <c r="T89" s="54"/>
      <c r="U89" s="54"/>
      <c r="V89" s="54"/>
      <c r="W89" s="54"/>
      <c r="X89" s="54"/>
      <c r="Y89" s="54"/>
      <c r="Z89" s="54"/>
    </row>
    <row r="90" spans="1:26">
      <c r="A90" s="106"/>
      <c r="C90" s="54"/>
      <c r="D90" s="54"/>
      <c r="E90" s="54"/>
      <c r="F90" s="85"/>
      <c r="G90" s="54"/>
      <c r="H90" s="85"/>
      <c r="I90" s="54"/>
      <c r="J90" s="85"/>
      <c r="K90" s="85"/>
      <c r="L90" s="55"/>
      <c r="M90" s="54"/>
      <c r="N90" s="54"/>
      <c r="O90" s="55"/>
      <c r="P90" s="54"/>
      <c r="Q90" s="55"/>
      <c r="R90" s="54"/>
      <c r="S90" s="55"/>
      <c r="T90" s="54"/>
      <c r="U90" s="54"/>
      <c r="V90" s="54"/>
      <c r="W90" s="54"/>
      <c r="X90" s="54"/>
      <c r="Y90" s="54"/>
      <c r="Z90" s="54"/>
    </row>
    <row r="91" spans="1:26">
      <c r="A91" s="106"/>
      <c r="C91" s="54"/>
      <c r="D91" s="54"/>
      <c r="E91" s="54"/>
      <c r="F91" s="85"/>
      <c r="G91" s="54"/>
      <c r="H91" s="85"/>
      <c r="I91" s="54"/>
      <c r="J91" s="85"/>
      <c r="K91" s="85"/>
      <c r="L91" s="55"/>
      <c r="M91" s="54"/>
      <c r="N91" s="54"/>
      <c r="O91" s="55"/>
      <c r="P91" s="54"/>
      <c r="Q91" s="55"/>
      <c r="R91" s="54"/>
      <c r="S91" s="55"/>
      <c r="T91" s="54"/>
      <c r="U91" s="54"/>
      <c r="V91" s="54"/>
      <c r="W91" s="54"/>
      <c r="X91" s="54"/>
      <c r="Y91" s="54"/>
      <c r="Z91" s="54"/>
    </row>
    <row r="92" spans="1:26">
      <c r="A92" s="106"/>
      <c r="C92" s="54"/>
      <c r="D92" s="54"/>
      <c r="E92" s="54"/>
      <c r="F92" s="85"/>
      <c r="G92" s="54"/>
      <c r="H92" s="85"/>
      <c r="I92" s="54"/>
      <c r="J92" s="85"/>
      <c r="K92" s="85"/>
      <c r="L92" s="55"/>
      <c r="M92" s="54"/>
      <c r="N92" s="54"/>
      <c r="O92" s="55"/>
      <c r="P92" s="54"/>
      <c r="Q92" s="55"/>
      <c r="R92" s="54"/>
      <c r="S92" s="55"/>
      <c r="T92" s="54"/>
      <c r="U92" s="54"/>
      <c r="V92" s="54"/>
      <c r="W92" s="54"/>
      <c r="X92" s="54"/>
      <c r="Y92" s="54"/>
      <c r="Z92" s="54"/>
    </row>
    <row r="93" spans="1:26">
      <c r="A93" s="106"/>
      <c r="C93" s="54"/>
      <c r="D93" s="54"/>
      <c r="E93" s="54"/>
      <c r="F93" s="85"/>
      <c r="G93" s="54"/>
      <c r="H93" s="85"/>
      <c r="I93" s="54"/>
      <c r="J93" s="85"/>
      <c r="K93" s="85"/>
      <c r="L93" s="55"/>
      <c r="M93" s="54"/>
      <c r="N93" s="54"/>
      <c r="O93" s="55"/>
      <c r="P93" s="54"/>
      <c r="Q93" s="55"/>
      <c r="R93" s="54"/>
      <c r="S93" s="55"/>
      <c r="T93" s="54"/>
      <c r="U93" s="54"/>
      <c r="V93" s="54"/>
      <c r="W93" s="54"/>
      <c r="X93" s="54"/>
      <c r="Y93" s="54"/>
      <c r="Z93" s="54"/>
    </row>
    <row r="94" spans="1:26">
      <c r="A94" s="106"/>
      <c r="C94" s="54"/>
      <c r="D94" s="54"/>
      <c r="E94" s="54"/>
      <c r="F94" s="85"/>
      <c r="G94" s="54"/>
      <c r="H94" s="85"/>
      <c r="I94" s="54"/>
      <c r="J94" s="85"/>
      <c r="K94" s="85"/>
      <c r="L94" s="55"/>
      <c r="M94" s="54"/>
      <c r="N94" s="54"/>
      <c r="O94" s="55"/>
      <c r="P94" s="54"/>
      <c r="Q94" s="55"/>
      <c r="R94" s="54"/>
      <c r="S94" s="55"/>
      <c r="T94" s="54"/>
      <c r="U94" s="54"/>
      <c r="V94" s="54"/>
      <c r="W94" s="54"/>
      <c r="X94" s="54"/>
      <c r="Y94" s="54"/>
      <c r="Z94" s="54"/>
    </row>
    <row r="95" spans="1:26">
      <c r="A95" s="106"/>
      <c r="C95" s="54"/>
      <c r="D95" s="54"/>
      <c r="E95" s="54"/>
      <c r="F95" s="85"/>
      <c r="G95" s="54"/>
      <c r="H95" s="85"/>
      <c r="I95" s="54"/>
      <c r="J95" s="85"/>
      <c r="K95" s="85"/>
      <c r="L95" s="55"/>
      <c r="M95" s="54"/>
      <c r="N95" s="54"/>
      <c r="O95" s="55"/>
      <c r="P95" s="54"/>
      <c r="Q95" s="55"/>
      <c r="R95" s="54"/>
      <c r="S95" s="55"/>
      <c r="T95" s="54"/>
      <c r="U95" s="54"/>
      <c r="V95" s="54"/>
      <c r="W95" s="54"/>
      <c r="X95" s="54"/>
      <c r="Y95" s="54"/>
      <c r="Z95" s="54"/>
    </row>
    <row r="96" spans="1:26">
      <c r="A96" s="106"/>
      <c r="C96" s="54"/>
      <c r="D96" s="54"/>
      <c r="E96" s="54"/>
      <c r="F96" s="85"/>
      <c r="G96" s="54"/>
      <c r="H96" s="85"/>
      <c r="I96" s="54"/>
      <c r="J96" s="85"/>
      <c r="K96" s="85"/>
      <c r="L96" s="55"/>
      <c r="M96" s="54"/>
      <c r="N96" s="54"/>
      <c r="O96" s="55"/>
      <c r="P96" s="54"/>
      <c r="Q96" s="55"/>
      <c r="R96" s="54"/>
      <c r="S96" s="55"/>
      <c r="T96" s="54"/>
      <c r="U96" s="54"/>
      <c r="V96" s="54"/>
      <c r="W96" s="54"/>
      <c r="X96" s="54"/>
      <c r="Y96" s="54"/>
      <c r="Z96" s="54"/>
    </row>
    <row r="97" spans="1:26">
      <c r="A97" s="112"/>
      <c r="B97" s="113"/>
      <c r="C97" s="56"/>
      <c r="D97" s="56"/>
      <c r="E97" s="56"/>
      <c r="F97" s="86"/>
      <c r="G97" s="56"/>
      <c r="H97" s="86"/>
      <c r="I97" s="56"/>
      <c r="J97" s="86"/>
      <c r="K97" s="86"/>
      <c r="L97" s="57"/>
      <c r="M97" s="56"/>
      <c r="N97" s="56"/>
      <c r="O97" s="57"/>
      <c r="P97" s="56"/>
      <c r="Q97" s="57"/>
      <c r="R97" s="56"/>
      <c r="S97" s="57"/>
      <c r="T97" s="54"/>
      <c r="U97" s="54"/>
      <c r="V97" s="54"/>
      <c r="W97" s="54"/>
      <c r="X97" s="54"/>
      <c r="Y97" s="54"/>
      <c r="Z97" s="54"/>
    </row>
    <row r="98" spans="1:26">
      <c r="A98" s="17" t="s">
        <v>51</v>
      </c>
      <c r="C98" s="9" t="s">
        <v>80</v>
      </c>
      <c r="D98" s="9"/>
      <c r="E98" s="32"/>
      <c r="F98" s="32"/>
      <c r="G98" s="32"/>
      <c r="H98" s="32"/>
      <c r="I98" s="32"/>
      <c r="J98" s="32"/>
      <c r="K98" s="7"/>
      <c r="L98" s="7"/>
      <c r="M98" s="7"/>
      <c r="N98" s="7"/>
      <c r="O98" s="7"/>
      <c r="P98" s="7"/>
      <c r="Q98" s="59">
        <f>SUM(Q78:Q97)</f>
        <v>1614448.588700806</v>
      </c>
      <c r="R98" s="59">
        <f>SUM(R78:R97)</f>
        <v>0</v>
      </c>
      <c r="S98" s="59">
        <f>SUM(S78:S97)</f>
        <v>1614448.588700806</v>
      </c>
      <c r="T98" s="54"/>
      <c r="U98" s="54"/>
      <c r="V98" s="54"/>
      <c r="W98" s="54"/>
      <c r="X98" s="54"/>
      <c r="Y98" s="54"/>
      <c r="Z98" s="54"/>
    </row>
    <row r="99" spans="1:26">
      <c r="A99" s="60"/>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c r="A100" s="61">
        <v>3</v>
      </c>
      <c r="B100" s="54"/>
      <c r="C100" s="41" t="s">
        <v>115</v>
      </c>
      <c r="D100" s="54"/>
      <c r="E100" s="54"/>
      <c r="F100" s="54"/>
      <c r="G100" s="54"/>
      <c r="H100" s="54"/>
      <c r="I100" s="54"/>
      <c r="J100" s="54"/>
      <c r="K100" s="54"/>
      <c r="L100" s="54"/>
      <c r="M100" s="54"/>
      <c r="N100" s="54"/>
      <c r="O100" s="54"/>
      <c r="P100" s="54"/>
      <c r="Q100" s="59">
        <f>Q98</f>
        <v>1614448.588700806</v>
      </c>
      <c r="R100" s="54"/>
      <c r="S100" s="54"/>
      <c r="T100" s="54"/>
      <c r="U100" s="54"/>
      <c r="V100" s="54"/>
      <c r="W100" s="54"/>
      <c r="X100" s="54"/>
      <c r="Y100" s="54"/>
      <c r="Z100" s="54"/>
    </row>
    <row r="101" spans="1:26">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c r="A103" s="41" t="s">
        <v>14</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5.6" thickBot="1">
      <c r="A104" s="62" t="s">
        <v>15</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25.5" customHeight="1">
      <c r="A105" s="114" t="s">
        <v>16</v>
      </c>
      <c r="B105" s="115"/>
      <c r="C105" s="117" t="s">
        <v>139</v>
      </c>
      <c r="D105" s="117"/>
      <c r="E105" s="117"/>
      <c r="F105" s="117"/>
      <c r="G105" s="117"/>
      <c r="H105" s="117"/>
      <c r="I105" s="117"/>
      <c r="J105" s="117"/>
      <c r="K105" s="117"/>
      <c r="L105" s="117"/>
      <c r="M105" s="117"/>
      <c r="N105" s="117"/>
      <c r="O105" s="117"/>
      <c r="P105" s="117"/>
      <c r="Q105" s="117"/>
      <c r="R105" s="117"/>
      <c r="S105" s="117"/>
      <c r="T105" s="54"/>
      <c r="U105" s="54"/>
      <c r="V105" s="54"/>
      <c r="W105" s="54"/>
      <c r="X105" s="54"/>
      <c r="Y105" s="54"/>
      <c r="Z105" s="54"/>
    </row>
    <row r="106" spans="1:26" ht="25.5" customHeight="1">
      <c r="A106" s="114" t="s">
        <v>17</v>
      </c>
      <c r="B106" s="115"/>
      <c r="C106" s="117" t="s">
        <v>140</v>
      </c>
      <c r="D106" s="117"/>
      <c r="E106" s="117"/>
      <c r="F106" s="117"/>
      <c r="G106" s="117"/>
      <c r="H106" s="117"/>
      <c r="I106" s="117"/>
      <c r="J106" s="117"/>
      <c r="K106" s="117"/>
      <c r="L106" s="117"/>
      <c r="M106" s="117"/>
      <c r="N106" s="117"/>
      <c r="O106" s="117"/>
      <c r="P106" s="117"/>
      <c r="Q106" s="117"/>
      <c r="R106" s="117"/>
      <c r="S106" s="117"/>
      <c r="T106" s="54"/>
      <c r="U106" s="54"/>
      <c r="V106" s="54"/>
      <c r="W106" s="54"/>
      <c r="X106" s="54"/>
      <c r="Y106" s="54"/>
      <c r="Z106" s="54"/>
    </row>
    <row r="107" spans="1:26" ht="25.5" customHeight="1">
      <c r="A107" s="114" t="s">
        <v>18</v>
      </c>
      <c r="B107" s="115"/>
      <c r="C107" s="117" t="s">
        <v>138</v>
      </c>
      <c r="D107" s="117"/>
      <c r="E107" s="117"/>
      <c r="F107" s="117"/>
      <c r="G107" s="117"/>
      <c r="H107" s="117"/>
      <c r="I107" s="117"/>
      <c r="J107" s="117"/>
      <c r="K107" s="117"/>
      <c r="L107" s="117"/>
      <c r="M107" s="117"/>
      <c r="N107" s="117"/>
      <c r="O107" s="117"/>
      <c r="P107" s="117"/>
      <c r="Q107" s="117"/>
      <c r="R107" s="117"/>
      <c r="S107" s="117"/>
      <c r="T107" s="54"/>
      <c r="U107" s="54"/>
      <c r="V107" s="54"/>
      <c r="W107" s="54"/>
      <c r="X107" s="54"/>
      <c r="Y107" s="54"/>
      <c r="Z107" s="54"/>
    </row>
    <row r="108" spans="1:26" ht="25.5" customHeight="1">
      <c r="A108" s="114" t="s">
        <v>19</v>
      </c>
      <c r="B108" s="115"/>
      <c r="C108" s="117" t="s">
        <v>137</v>
      </c>
      <c r="D108" s="117"/>
      <c r="E108" s="117"/>
      <c r="F108" s="117"/>
      <c r="G108" s="117"/>
      <c r="H108" s="117"/>
      <c r="I108" s="117"/>
      <c r="J108" s="117"/>
      <c r="K108" s="117"/>
      <c r="L108" s="117"/>
      <c r="M108" s="117"/>
      <c r="N108" s="117"/>
      <c r="O108" s="117"/>
      <c r="P108" s="117"/>
      <c r="Q108" s="117"/>
      <c r="R108" s="117"/>
      <c r="S108" s="117"/>
      <c r="T108" s="54"/>
      <c r="U108" s="54"/>
      <c r="V108" s="54"/>
      <c r="W108" s="54"/>
      <c r="X108" s="54"/>
      <c r="Y108" s="54"/>
      <c r="Z108" s="54"/>
    </row>
    <row r="109" spans="1:26" ht="25.5" customHeight="1">
      <c r="A109" s="114" t="s">
        <v>20</v>
      </c>
      <c r="B109" s="115"/>
      <c r="C109" s="117" t="s">
        <v>61</v>
      </c>
      <c r="D109" s="117"/>
      <c r="E109" s="117"/>
      <c r="F109" s="117"/>
      <c r="G109" s="117"/>
      <c r="H109" s="117"/>
      <c r="I109" s="117"/>
      <c r="J109" s="117"/>
      <c r="K109" s="117"/>
      <c r="L109" s="117"/>
      <c r="M109" s="117"/>
      <c r="N109" s="117"/>
      <c r="O109" s="117"/>
      <c r="P109" s="117"/>
      <c r="Q109" s="117"/>
      <c r="R109" s="117"/>
      <c r="S109" s="117"/>
      <c r="T109" s="54"/>
      <c r="U109" s="54"/>
      <c r="V109" s="54"/>
      <c r="W109" s="54"/>
      <c r="X109" s="54"/>
      <c r="Y109" s="54"/>
      <c r="Z109" s="54"/>
    </row>
    <row r="110" spans="1:26" ht="25.5" customHeight="1">
      <c r="A110" s="114" t="s">
        <v>21</v>
      </c>
      <c r="B110" s="115"/>
      <c r="C110" s="117" t="s">
        <v>62</v>
      </c>
      <c r="D110" s="117"/>
      <c r="E110" s="117"/>
      <c r="F110" s="117"/>
      <c r="G110" s="117"/>
      <c r="H110" s="117"/>
      <c r="I110" s="117"/>
      <c r="J110" s="117"/>
      <c r="K110" s="117"/>
      <c r="L110" s="117"/>
      <c r="M110" s="117"/>
      <c r="N110" s="117"/>
      <c r="O110" s="117"/>
      <c r="P110" s="117"/>
      <c r="Q110" s="117"/>
      <c r="R110" s="117"/>
      <c r="S110" s="117"/>
      <c r="T110" s="54"/>
      <c r="U110" s="54"/>
      <c r="V110" s="54"/>
      <c r="W110" s="54"/>
      <c r="X110" s="54"/>
      <c r="Y110" s="54"/>
      <c r="Z110" s="54"/>
    </row>
    <row r="111" spans="1:26" ht="25.5" customHeight="1">
      <c r="A111" s="114" t="s">
        <v>22</v>
      </c>
      <c r="B111" s="115"/>
      <c r="C111" s="117" t="s">
        <v>156</v>
      </c>
      <c r="D111" s="117"/>
      <c r="E111" s="117"/>
      <c r="F111" s="117"/>
      <c r="G111" s="117"/>
      <c r="H111" s="117"/>
      <c r="I111" s="117"/>
      <c r="J111" s="117"/>
      <c r="K111" s="117"/>
      <c r="L111" s="117"/>
      <c r="M111" s="117"/>
      <c r="N111" s="117"/>
      <c r="O111" s="117"/>
      <c r="P111" s="117"/>
      <c r="Q111" s="117"/>
      <c r="R111" s="117"/>
      <c r="S111" s="117"/>
      <c r="T111" s="54"/>
      <c r="U111" s="54"/>
      <c r="V111" s="54"/>
      <c r="W111" s="54"/>
      <c r="X111" s="54"/>
      <c r="Y111" s="54"/>
      <c r="Z111" s="54"/>
    </row>
    <row r="112" spans="1:26" ht="36.75" customHeight="1">
      <c r="A112" s="114" t="s">
        <v>74</v>
      </c>
      <c r="B112" s="115"/>
      <c r="C112" s="117" t="s">
        <v>157</v>
      </c>
      <c r="D112" s="117"/>
      <c r="E112" s="117"/>
      <c r="F112" s="117"/>
      <c r="G112" s="117"/>
      <c r="H112" s="117"/>
      <c r="I112" s="117"/>
      <c r="J112" s="117"/>
      <c r="K112" s="117"/>
      <c r="L112" s="117"/>
      <c r="M112" s="117"/>
      <c r="N112" s="117"/>
      <c r="O112" s="117"/>
      <c r="P112" s="117"/>
      <c r="Q112" s="117"/>
      <c r="R112" s="117"/>
      <c r="S112" s="117"/>
      <c r="T112" s="54"/>
      <c r="U112" s="54"/>
      <c r="V112" s="54"/>
      <c r="W112" s="54"/>
      <c r="X112" s="54"/>
      <c r="Y112" s="54"/>
      <c r="Z112" s="54"/>
    </row>
    <row r="113" spans="1:26" ht="25.5" customHeight="1">
      <c r="A113" s="114" t="s">
        <v>158</v>
      </c>
      <c r="B113" s="115"/>
      <c r="C113" s="117" t="s">
        <v>119</v>
      </c>
      <c r="D113" s="117"/>
      <c r="E113" s="117"/>
      <c r="F113" s="117"/>
      <c r="G113" s="117"/>
      <c r="H113" s="117"/>
      <c r="I113" s="117"/>
      <c r="J113" s="117"/>
      <c r="K113" s="117"/>
      <c r="L113" s="117"/>
      <c r="M113" s="117"/>
      <c r="N113" s="117"/>
      <c r="O113" s="117"/>
      <c r="P113" s="117"/>
      <c r="Q113" s="117"/>
      <c r="R113" s="117"/>
      <c r="S113" s="117"/>
      <c r="T113" s="54"/>
      <c r="U113" s="54"/>
      <c r="V113" s="54"/>
      <c r="W113" s="54"/>
      <c r="X113" s="54"/>
      <c r="Y113" s="54"/>
      <c r="Z113" s="54"/>
    </row>
    <row r="114" spans="1:26" ht="25.5" customHeight="1">
      <c r="A114" s="114" t="s">
        <v>82</v>
      </c>
      <c r="B114" s="115"/>
      <c r="C114" s="117" t="s">
        <v>120</v>
      </c>
      <c r="D114" s="117"/>
      <c r="E114" s="117"/>
      <c r="F114" s="117"/>
      <c r="G114" s="117"/>
      <c r="H114" s="117"/>
      <c r="I114" s="117"/>
      <c r="J114" s="117"/>
      <c r="K114" s="117"/>
      <c r="L114" s="117"/>
      <c r="M114" s="117"/>
      <c r="N114" s="117"/>
      <c r="O114" s="117"/>
      <c r="P114" s="117"/>
      <c r="Q114" s="117"/>
      <c r="R114" s="117"/>
      <c r="S114" s="117"/>
      <c r="T114" s="54"/>
      <c r="U114" s="54"/>
      <c r="V114" s="54"/>
      <c r="W114" s="54"/>
      <c r="X114" s="54"/>
      <c r="Y114" s="54"/>
      <c r="Z114" s="54"/>
    </row>
    <row r="115" spans="1:26" ht="25.5" customHeight="1">
      <c r="A115" s="114" t="s">
        <v>83</v>
      </c>
      <c r="B115" s="115"/>
      <c r="C115" s="117" t="s">
        <v>84</v>
      </c>
      <c r="D115" s="117"/>
      <c r="E115" s="117"/>
      <c r="F115" s="117"/>
      <c r="G115" s="117"/>
      <c r="H115" s="117"/>
      <c r="I115" s="117"/>
      <c r="J115" s="117"/>
      <c r="K115" s="117"/>
      <c r="L115" s="117"/>
      <c r="M115" s="117"/>
      <c r="N115" s="117"/>
      <c r="O115" s="117"/>
      <c r="P115" s="117"/>
      <c r="Q115" s="117"/>
      <c r="R115" s="117"/>
      <c r="S115" s="117"/>
      <c r="T115" s="54"/>
      <c r="U115" s="54"/>
      <c r="V115" s="54"/>
      <c r="W115" s="54"/>
      <c r="X115" s="54"/>
      <c r="Y115" s="54"/>
      <c r="Z115" s="54"/>
    </row>
    <row r="116" spans="1:26" ht="25.5" customHeight="1">
      <c r="A116" s="114" t="s">
        <v>85</v>
      </c>
      <c r="B116" s="115"/>
      <c r="C116" s="117" t="s">
        <v>86</v>
      </c>
      <c r="D116" s="117"/>
      <c r="E116" s="117"/>
      <c r="F116" s="117"/>
      <c r="G116" s="117"/>
      <c r="H116" s="117"/>
      <c r="I116" s="117"/>
      <c r="J116" s="117"/>
      <c r="K116" s="117"/>
      <c r="L116" s="117"/>
      <c r="M116" s="117"/>
      <c r="N116" s="117"/>
      <c r="O116" s="117"/>
      <c r="P116" s="117"/>
      <c r="Q116" s="117"/>
      <c r="R116" s="117"/>
      <c r="S116" s="117"/>
      <c r="T116" s="54"/>
      <c r="U116" s="54"/>
      <c r="V116" s="54"/>
      <c r="W116" s="54"/>
      <c r="X116" s="54"/>
      <c r="Y116" s="54"/>
      <c r="Z116" s="54"/>
    </row>
    <row r="117" spans="1:26" ht="35.25" customHeight="1">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3:26">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3:26">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3:26">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3:26">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3:26">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3:26">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3:26">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3:26">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3:26">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3:26">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3:26">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3:26">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3:26">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3:26">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3:26">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3:26">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3:26">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3:26">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3:26">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3:26">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3:26">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3:26">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3:26">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3:26">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3:26">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3:26">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3:26">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3:2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3:2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3:26">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3:26">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3:26">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3:26">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3:26">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3:26">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3:26">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3:26">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3:26">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3:26">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3:26">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3:26">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3:26">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3:26">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3:26">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3:26">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3:26">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3:26">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3:26">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3:26">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3:26">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3:26">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3:26">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3:26">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3:26">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3:26">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3:26">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3:26">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3:26">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3:26">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3:26">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3:26">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3:26">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3:26">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3:26">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3:26">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3:26">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3:26">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3:26">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3:26">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3:26">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3:26">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3:26">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3:26">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3:26">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3:26">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3:26">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3:26">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3:26">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3:26">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3:26">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3:26">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3:26">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3:26">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3:26">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3:26">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3:26">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3:26">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3:26">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3:26">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3:26">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3:26">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3:26">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3:26">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3:26">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3:26">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3:26">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3:26">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3:26">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3:26">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3:26">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3:26">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3:26">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3:26">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3:26">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3:26">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3:26">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3:26">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3:26">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3:26">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3:26">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3:26">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3:26">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3:26">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3:26">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3:26">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3:26">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3:26">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3:26">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3:26">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3:26">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3:26">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3:26">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3:26">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3:26">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3:26">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3:26">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3:26">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3:26">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3:26">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3:26">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3:26">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3:26">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3:26">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3:26">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3:26">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3:26">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3:26">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3:26">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3:26">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3:26">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3:26">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3:26">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3:26">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3:26">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3:26">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3:26">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3:26">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3:26">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3:26">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3:26">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3:26">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3:26">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3:26">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3:26">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3:26">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3:26">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3:26">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3:26">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3:26">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3:26">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3:26">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3:26">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3:26">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3:26">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3:26">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3:26">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3:26">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3:26">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3:26">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3:26">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3:26">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3:26">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3:26">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3:26">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3:26">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3:26">
      <c r="C304" s="54"/>
      <c r="D304" s="54"/>
      <c r="E304" s="54"/>
      <c r="F304" s="54"/>
      <c r="G304" s="54"/>
      <c r="H304" s="54"/>
      <c r="I304" s="54"/>
      <c r="J304" s="54"/>
      <c r="K304" s="54"/>
      <c r="L304" s="54"/>
      <c r="M304" s="54"/>
      <c r="N304" s="54"/>
      <c r="O304" s="54"/>
      <c r="P304" s="54"/>
      <c r="Q304" s="54"/>
      <c r="R304" s="54"/>
      <c r="S304" s="54"/>
    </row>
    <row r="305" spans="3:19">
      <c r="C305" s="54"/>
      <c r="D305" s="54"/>
      <c r="E305" s="54"/>
      <c r="F305" s="54"/>
      <c r="G305" s="54"/>
      <c r="H305" s="54"/>
      <c r="I305" s="54"/>
      <c r="J305" s="54"/>
      <c r="K305" s="54"/>
      <c r="L305" s="54"/>
      <c r="M305" s="54"/>
      <c r="N305" s="54"/>
      <c r="O305" s="54"/>
      <c r="P305" s="54"/>
      <c r="Q305" s="54"/>
      <c r="R305" s="54"/>
      <c r="S305" s="54"/>
    </row>
    <row r="306" spans="3:19">
      <c r="C306" s="54"/>
      <c r="D306" s="54"/>
      <c r="E306" s="54"/>
      <c r="F306" s="54"/>
      <c r="G306" s="54"/>
      <c r="H306" s="54"/>
      <c r="I306" s="54"/>
      <c r="J306" s="54"/>
      <c r="K306" s="54"/>
      <c r="L306" s="54"/>
      <c r="M306" s="54"/>
      <c r="N306" s="54"/>
      <c r="O306" s="54"/>
      <c r="P306" s="54"/>
      <c r="Q306" s="54"/>
      <c r="R306" s="54"/>
      <c r="S306" s="54"/>
    </row>
    <row r="307" spans="3:19">
      <c r="C307" s="54"/>
      <c r="D307" s="54"/>
      <c r="E307" s="54"/>
      <c r="F307" s="54"/>
      <c r="G307" s="54"/>
      <c r="H307" s="54"/>
      <c r="I307" s="54"/>
      <c r="J307" s="54"/>
      <c r="K307" s="54"/>
      <c r="L307" s="54"/>
      <c r="M307" s="54"/>
      <c r="N307" s="54"/>
      <c r="O307" s="54"/>
      <c r="P307" s="54"/>
      <c r="Q307" s="54"/>
      <c r="R307" s="54"/>
      <c r="S307" s="54"/>
    </row>
    <row r="308" spans="3:19">
      <c r="C308" s="54"/>
      <c r="D308" s="54"/>
      <c r="E308" s="54"/>
      <c r="F308" s="54"/>
      <c r="G308" s="54"/>
      <c r="H308" s="54"/>
      <c r="I308" s="54"/>
      <c r="J308" s="54"/>
      <c r="K308" s="54"/>
      <c r="L308" s="54"/>
      <c r="M308" s="54"/>
      <c r="N308" s="54"/>
      <c r="O308" s="54"/>
      <c r="P308" s="54"/>
      <c r="Q308" s="54"/>
      <c r="R308" s="54"/>
      <c r="S308" s="54"/>
    </row>
    <row r="309" spans="3:19">
      <c r="C309" s="54"/>
      <c r="D309" s="54"/>
      <c r="E309" s="54"/>
      <c r="F309" s="54"/>
      <c r="G309" s="54"/>
      <c r="H309" s="54"/>
      <c r="I309" s="54"/>
      <c r="J309" s="54"/>
      <c r="K309" s="54"/>
      <c r="L309" s="54"/>
      <c r="M309" s="54"/>
      <c r="N309" s="54"/>
      <c r="O309" s="54"/>
      <c r="P309" s="54"/>
      <c r="Q309" s="54"/>
      <c r="R309" s="54"/>
      <c r="S309" s="54"/>
    </row>
    <row r="310" spans="3:19">
      <c r="C310" s="54"/>
      <c r="D310" s="54"/>
      <c r="E310" s="54"/>
      <c r="F310" s="54"/>
      <c r="G310" s="54"/>
      <c r="H310" s="54"/>
      <c r="I310" s="54"/>
      <c r="J310" s="54"/>
      <c r="K310" s="54"/>
      <c r="L310" s="54"/>
      <c r="M310" s="54"/>
      <c r="N310" s="54"/>
      <c r="O310" s="54"/>
      <c r="P310" s="54"/>
      <c r="Q310" s="54"/>
      <c r="R310" s="54"/>
      <c r="S310" s="54"/>
    </row>
    <row r="311" spans="3:19">
      <c r="C311" s="54"/>
      <c r="D311" s="54"/>
      <c r="E311" s="54"/>
      <c r="F311" s="54"/>
      <c r="G311" s="54"/>
      <c r="H311" s="54"/>
      <c r="I311" s="54"/>
      <c r="J311" s="54"/>
      <c r="K311" s="54"/>
      <c r="L311" s="54"/>
      <c r="M311" s="54"/>
      <c r="N311" s="54"/>
      <c r="O311" s="54"/>
      <c r="P311" s="54"/>
      <c r="Q311" s="54"/>
      <c r="R311" s="54"/>
      <c r="S311" s="54"/>
    </row>
  </sheetData>
  <mergeCells count="12">
    <mergeCell ref="C111:S111"/>
    <mergeCell ref="C107:S107"/>
    <mergeCell ref="C108:S108"/>
    <mergeCell ref="C105:S105"/>
    <mergeCell ref="C106:S106"/>
    <mergeCell ref="C109:S109"/>
    <mergeCell ref="C110:S110"/>
    <mergeCell ref="C113:S113"/>
    <mergeCell ref="C114:S114"/>
    <mergeCell ref="C115:S115"/>
    <mergeCell ref="C116:S116"/>
    <mergeCell ref="C112:S112"/>
  </mergeCells>
  <phoneticPr fontId="0" type="noConversion"/>
  <printOptions horizontalCentered="1"/>
  <pageMargins left="0.56999999999999995" right="0.3" top="0.77" bottom="0.75" header="0.5" footer="0.5"/>
  <pageSetup scale="37" fitToHeight="0" orientation="landscape" horizontalDpi="300" verticalDpi="300" r:id="rId1"/>
  <headerFooter alignWithMargins="0"/>
  <rowBreaks count="1" manualBreakCount="1">
    <brk id="62" max="14" man="1"/>
  </rowBreaks>
  <ignoredErrors>
    <ignoredError sqref="G13 E13 C13 M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 MM_MRES</vt:lpstr>
      <vt:lpstr>'Attach MM_MRES'!Print_Area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2012-10-31T16:13:39Z</cp:lastPrinted>
  <dcterms:created xsi:type="dcterms:W3CDTF">2009-07-01T14:12:33Z</dcterms:created>
  <dcterms:modified xsi:type="dcterms:W3CDTF">2012-10-31T16:14:19Z</dcterms:modified>
</cp:coreProperties>
</file>