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" windowWidth="14292" windowHeight="11640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45621"/>
</workbook>
</file>

<file path=xl/calcChain.xml><?xml version="1.0" encoding="utf-8"?>
<calcChain xmlns="http://schemas.openxmlformats.org/spreadsheetml/2006/main">
  <c r="B10" i="3" l="1"/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I56" i="3" s="1"/>
  <c r="H44" i="3"/>
  <c r="G44" i="3"/>
  <c r="F44" i="3"/>
  <c r="E44" i="3"/>
  <c r="L43" i="3"/>
  <c r="L56" i="3" s="1"/>
  <c r="K43" i="3"/>
  <c r="K56" i="3"/>
  <c r="J43" i="3"/>
  <c r="I43" i="3"/>
  <c r="H43" i="3"/>
  <c r="H56" i="3"/>
  <c r="G43" i="3"/>
  <c r="G56" i="3"/>
  <c r="F43" i="3"/>
  <c r="E43" i="3"/>
  <c r="E56" i="3" s="1"/>
  <c r="C53" i="3"/>
  <c r="D54" i="3"/>
  <c r="C54" i="3"/>
  <c r="D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44" i="3" s="1"/>
  <c r="B43" i="3"/>
  <c r="B22" i="3"/>
  <c r="B38" i="3" s="1"/>
  <c r="B55" i="3" s="1"/>
  <c r="C56" i="3" l="1"/>
  <c r="D56" i="3"/>
  <c r="B27" i="3"/>
  <c r="J56" i="3"/>
  <c r="F56" i="3"/>
  <c r="B26" i="3"/>
</calcChain>
</file>

<file path=xl/sharedStrings.xml><?xml version="1.0" encoding="utf-8"?>
<sst xmlns="http://schemas.openxmlformats.org/spreadsheetml/2006/main" count="101" uniqueCount="58">
  <si>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</si>
  <si>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</si>
  <si>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</si>
  <si>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</si>
  <si>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</si>
  <si>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</si>
  <si>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</si>
  <si>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</si>
  <si>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</si>
  <si>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</si>
  <si>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</si>
  <si>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2</t>
  </si>
  <si>
    <t>Column (3)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</si>
  <si>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</si>
  <si>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</si>
  <si>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</si>
  <si>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</si>
  <si>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</si>
  <si>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</si>
  <si>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</si>
  <si>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</si>
  <si>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</si>
  <si>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</si>
  <si>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</si>
  <si>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</si>
  <si>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</si>
  <si>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</si>
  <si>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</si>
  <si>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</si>
  <si>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</si>
  <si>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</si>
  <si>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</si>
  <si>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</si>
  <si>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</si>
  <si>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Allocation Type Per Attachment FF</t>
  </si>
  <si>
    <t>Accumulated</t>
  </si>
  <si>
    <t>Depreciation</t>
  </si>
  <si>
    <t>Description of Facilities Included in Network Upgrade Charge as of Record Date</t>
  </si>
  <si>
    <t>Attachment MM - Description of Facilities Included in Network Upgrade Charge</t>
  </si>
  <si>
    <t>Attachment MM - Supporting Data for Network Upgrade Charge Calculation - Forward Looking Rate Transmission Owner</t>
  </si>
  <si>
    <t>Column (4)</t>
  </si>
  <si>
    <t>Column (10)</t>
  </si>
  <si>
    <t>Column (13)</t>
  </si>
  <si>
    <t>Facility ID</t>
  </si>
  <si>
    <t>Project Record Date</t>
  </si>
  <si>
    <t>Brookings Cty-Lyon Cty new 345 kV line</t>
  </si>
  <si>
    <t>Cedar Mountain Transformer 345kV / 115kV</t>
  </si>
  <si>
    <t>Cedar Mountain-Helena new 345kV line</t>
  </si>
  <si>
    <t>Lyon County Transformer 345kV / 1115kV</t>
  </si>
  <si>
    <t>Lyon County-Cedar Mountain new 345kV line</t>
  </si>
  <si>
    <t>Cedar Mountain-Franklin new 115kV line</t>
  </si>
  <si>
    <t>Lake Marion Transformer 345kV / 115kV</t>
  </si>
  <si>
    <t>Helena-Lake Marion new 345kV line</t>
  </si>
  <si>
    <t>Lake Marion-Hampton Corner new 345kV line</t>
  </si>
  <si>
    <t>Hazel transformer 345kV / 115kV</t>
  </si>
  <si>
    <t>Lyon Cty-Hazel new 345kV line</t>
  </si>
  <si>
    <t>Hazel Creek-Minnesota Valley new 230kV line</t>
  </si>
  <si>
    <t>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</si>
</sst>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97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8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</cellStyleXfs>
  <cellXfs count="70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51" fillId="0" borderId="1" xfId="208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2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2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36" borderId="22" xfId="209" applyNumberFormat="1" applyFont="1" applyFill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3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14" fontId="0" fillId="0" borderId="14" xfId="0" applyNumberFormat="1" applyBorder="1" applyAlignment="1">
      <alignment vertical="top"/>
    </xf>
    <xf numFmtId="227" fontId="96" fillId="36" borderId="22" xfId="107" applyNumberFormat="1" applyFont="1" applyFill="1" applyBorder="1" applyAlignment="1">
      <alignment horizontal="right" vertical="top"/>
    </xf>
    <xf numFmtId="227" fontId="96" fillId="36" borderId="12" xfId="209" applyNumberFormat="1" applyFont="1" applyFill="1" applyBorder="1" applyAlignment="1">
      <alignment horizontal="right" vertical="top"/>
    </xf>
    <xf numFmtId="227" fontId="3" fillId="36" borderId="21" xfId="209" applyNumberFormat="1" applyFont="1" applyFill="1" applyBorder="1" applyAlignment="1">
      <alignment horizontal="right" vertical="top"/>
    </xf>
    <xf numFmtId="227" fontId="3" fillId="36" borderId="22" xfId="107" applyNumberFormat="1" applyFont="1" applyFill="1" applyBorder="1" applyAlignment="1">
      <alignment horizontal="right" vertical="top"/>
    </xf>
    <xf numFmtId="227" fontId="3" fillId="36" borderId="12" xfId="209" applyNumberFormat="1" applyFont="1" applyFill="1" applyBorder="1" applyAlignment="1">
      <alignment horizontal="right" vertical="top"/>
    </xf>
    <xf numFmtId="0" fontId="94" fillId="35" borderId="0" xfId="206" applyNumberFormat="1" applyFont="1" applyFill="1" applyAlignment="1">
      <alignment horizontal="center" wrapText="1"/>
    </xf>
  </cellXfs>
  <cellStyles count="358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topLeftCell="A28" workbookViewId="0">
      <selection activeCell="B10" sqref="B10"/>
    </sheetView>
  </sheetViews>
  <sheetFormatPr defaultRowHeight="13.2"/>
  <cols>
    <col min="1" max="1" width="21.33203125" customWidth="1"/>
    <col min="2" max="2" width="32.88671875" customWidth="1"/>
    <col min="3" max="3" width="12.88671875" customWidth="1"/>
    <col min="4" max="4" width="11.33203125" customWidth="1"/>
    <col min="5" max="11" width="11" customWidth="1"/>
    <col min="12" max="12" width="11.5546875" customWidth="1"/>
    <col min="13" max="13" width="9.109375" hidden="1" customWidth="1"/>
  </cols>
  <sheetData>
    <row r="1" spans="1:13" s="25" customFormat="1" ht="17.399999999999999">
      <c r="A1" s="24" t="s">
        <v>39</v>
      </c>
    </row>
    <row r="2" spans="1:13">
      <c r="A2" s="2"/>
    </row>
    <row r="3" spans="1:13">
      <c r="A3" s="1" t="s">
        <v>26</v>
      </c>
      <c r="B3" s="39">
        <v>2012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27</v>
      </c>
      <c r="B5" s="5"/>
      <c r="C5" s="3"/>
      <c r="D5" s="3"/>
      <c r="E5" s="3"/>
    </row>
    <row r="6" spans="1:13">
      <c r="A6" s="2"/>
      <c r="B6" s="3"/>
      <c r="C6" s="3"/>
      <c r="D6" s="3"/>
      <c r="E6" s="3"/>
      <c r="M6" s="7" t="s">
        <v>33</v>
      </c>
    </row>
    <row r="7" spans="1:13" ht="13.8">
      <c r="A7" s="4"/>
      <c r="B7" s="31" t="s">
        <v>30</v>
      </c>
      <c r="C7" s="69">
        <v>1203</v>
      </c>
      <c r="D7" s="32" t="s">
        <v>11</v>
      </c>
      <c r="E7" s="32" t="s">
        <v>17</v>
      </c>
      <c r="F7" s="32" t="s">
        <v>19</v>
      </c>
      <c r="G7" s="32" t="s">
        <v>20</v>
      </c>
      <c r="H7" s="32" t="s">
        <v>21</v>
      </c>
      <c r="I7" s="32" t="s">
        <v>22</v>
      </c>
      <c r="J7" s="32" t="s">
        <v>23</v>
      </c>
      <c r="K7" s="32" t="s">
        <v>24</v>
      </c>
      <c r="L7" s="32" t="s">
        <v>25</v>
      </c>
      <c r="M7" s="27" t="s">
        <v>16</v>
      </c>
    </row>
    <row r="8" spans="1:13" ht="13.8">
      <c r="A8" s="4"/>
      <c r="B8" s="31" t="s">
        <v>13</v>
      </c>
      <c r="C8" s="32" t="s">
        <v>57</v>
      </c>
      <c r="D8" s="32" t="s">
        <v>29</v>
      </c>
      <c r="E8" s="32" t="s">
        <v>29</v>
      </c>
      <c r="F8" s="32" t="s">
        <v>29</v>
      </c>
      <c r="G8" s="32" t="s">
        <v>29</v>
      </c>
      <c r="H8" s="32" t="s">
        <v>29</v>
      </c>
      <c r="I8" s="32" t="s">
        <v>29</v>
      </c>
      <c r="J8" s="32" t="s">
        <v>29</v>
      </c>
      <c r="K8" s="32" t="s">
        <v>29</v>
      </c>
      <c r="L8" s="32" t="s">
        <v>29</v>
      </c>
    </row>
    <row r="9" spans="1:13" ht="15" customHeight="1">
      <c r="A9" s="4"/>
      <c r="B9" s="31" t="s">
        <v>34</v>
      </c>
      <c r="C9" s="32" t="s">
        <v>33</v>
      </c>
      <c r="D9" s="32" t="s">
        <v>16</v>
      </c>
      <c r="E9" s="32" t="s">
        <v>33</v>
      </c>
      <c r="F9" s="32" t="s">
        <v>33</v>
      </c>
      <c r="G9" s="32" t="s">
        <v>33</v>
      </c>
      <c r="H9" s="32" t="s">
        <v>33</v>
      </c>
      <c r="I9" s="32" t="s">
        <v>33</v>
      </c>
      <c r="J9" s="32" t="s">
        <v>33</v>
      </c>
      <c r="K9" s="32" t="s">
        <v>16</v>
      </c>
      <c r="L9" s="32" t="s">
        <v>16</v>
      </c>
    </row>
    <row r="10" spans="1:13">
      <c r="A10" s="21" t="s">
        <v>15</v>
      </c>
      <c r="B10" s="12" t="str">
        <f xml:space="preserve"> "December " &amp; B3-1</f>
        <v>December 2011</v>
      </c>
      <c r="C10" s="64">
        <v>203432.95999999999</v>
      </c>
      <c r="D10" s="48">
        <v>0</v>
      </c>
      <c r="E10" s="47">
        <v>0</v>
      </c>
      <c r="F10" s="48">
        <v>0</v>
      </c>
      <c r="G10" s="47">
        <v>0</v>
      </c>
      <c r="H10" s="48">
        <v>0</v>
      </c>
      <c r="I10" s="47">
        <v>0</v>
      </c>
      <c r="J10" s="48">
        <v>0</v>
      </c>
      <c r="K10" s="47">
        <v>0</v>
      </c>
      <c r="L10" s="48">
        <v>0</v>
      </c>
    </row>
    <row r="11" spans="1:13">
      <c r="A11" s="22" t="s">
        <v>12</v>
      </c>
      <c r="B11" s="13" t="str">
        <f xml:space="preserve"> "January " &amp; B3</f>
        <v>January 2012</v>
      </c>
      <c r="C11" s="65">
        <v>408238.06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</row>
    <row r="12" spans="1:13">
      <c r="A12" s="22"/>
      <c r="B12" s="14" t="s">
        <v>1</v>
      </c>
      <c r="C12" s="65">
        <v>647193.02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</row>
    <row r="13" spans="1:13">
      <c r="A13" s="22"/>
      <c r="B13" s="14" t="s">
        <v>2</v>
      </c>
      <c r="C13" s="65">
        <v>828338.37</v>
      </c>
      <c r="D13" s="54">
        <v>0</v>
      </c>
      <c r="E13" s="53">
        <v>0</v>
      </c>
      <c r="F13" s="54">
        <v>0</v>
      </c>
      <c r="G13" s="53">
        <v>0</v>
      </c>
      <c r="H13" s="54">
        <v>0</v>
      </c>
      <c r="I13" s="53">
        <v>0</v>
      </c>
      <c r="J13" s="54">
        <v>0</v>
      </c>
      <c r="K13" s="53">
        <v>0</v>
      </c>
      <c r="L13" s="54">
        <v>0</v>
      </c>
    </row>
    <row r="14" spans="1:13">
      <c r="A14" s="22"/>
      <c r="B14" s="14" t="s">
        <v>3</v>
      </c>
      <c r="C14" s="65">
        <v>1245439.08</v>
      </c>
      <c r="D14" s="54">
        <v>0</v>
      </c>
      <c r="E14" s="53">
        <v>0</v>
      </c>
      <c r="F14" s="54">
        <v>0</v>
      </c>
      <c r="G14" s="53">
        <v>0</v>
      </c>
      <c r="H14" s="54">
        <v>0</v>
      </c>
      <c r="I14" s="53">
        <v>0</v>
      </c>
      <c r="J14" s="54">
        <v>0</v>
      </c>
      <c r="K14" s="53">
        <v>0</v>
      </c>
      <c r="L14" s="54">
        <v>0</v>
      </c>
    </row>
    <row r="15" spans="1:13">
      <c r="A15" s="22"/>
      <c r="B15" s="14" t="s">
        <v>4</v>
      </c>
      <c r="C15" s="65">
        <v>3021390.35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</row>
    <row r="16" spans="1:13">
      <c r="A16" s="22"/>
      <c r="B16" s="14" t="s">
        <v>5</v>
      </c>
      <c r="C16" s="65">
        <v>3936167.48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</row>
    <row r="17" spans="1:12">
      <c r="A17" s="22"/>
      <c r="B17" s="14" t="s">
        <v>6</v>
      </c>
      <c r="C17" s="65">
        <v>4767912.5999999996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</row>
    <row r="18" spans="1:12">
      <c r="A18" s="22"/>
      <c r="B18" s="14" t="s">
        <v>7</v>
      </c>
      <c r="C18" s="65">
        <v>5629396.6399999997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</row>
    <row r="19" spans="1:12">
      <c r="A19" s="22"/>
      <c r="B19" s="14" t="s">
        <v>8</v>
      </c>
      <c r="C19" s="65">
        <v>6975077.3499999996</v>
      </c>
      <c r="D19" s="54">
        <v>0</v>
      </c>
      <c r="E19" s="53">
        <v>0</v>
      </c>
      <c r="F19" s="54">
        <v>0</v>
      </c>
      <c r="G19" s="53">
        <v>0</v>
      </c>
      <c r="H19" s="54">
        <v>0</v>
      </c>
      <c r="I19" s="53">
        <v>0</v>
      </c>
      <c r="J19" s="54">
        <v>0</v>
      </c>
      <c r="K19" s="53">
        <v>0</v>
      </c>
      <c r="L19" s="54">
        <v>0</v>
      </c>
    </row>
    <row r="20" spans="1:12">
      <c r="A20" s="22"/>
      <c r="B20" s="14" t="s">
        <v>9</v>
      </c>
      <c r="C20" s="65">
        <v>8132205.9499999993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</row>
    <row r="21" spans="1:12">
      <c r="A21" s="22"/>
      <c r="B21" s="14" t="s">
        <v>10</v>
      </c>
      <c r="C21" s="65">
        <v>8742571.8599999994</v>
      </c>
      <c r="D21" s="54">
        <v>0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</row>
    <row r="22" spans="1:12">
      <c r="A22" s="23"/>
      <c r="B22" s="15" t="str">
        <f xml:space="preserve"> "December " &amp; B3</f>
        <v>December 2012</v>
      </c>
      <c r="C22" s="65">
        <v>11360516.75</v>
      </c>
      <c r="D22" s="54">
        <v>0</v>
      </c>
      <c r="E22" s="53">
        <v>0</v>
      </c>
      <c r="F22" s="54">
        <v>0</v>
      </c>
      <c r="G22" s="53">
        <v>0</v>
      </c>
      <c r="H22" s="54">
        <v>0</v>
      </c>
      <c r="I22" s="53">
        <v>0</v>
      </c>
      <c r="J22" s="54">
        <v>0</v>
      </c>
      <c r="K22" s="53">
        <v>0</v>
      </c>
      <c r="L22" s="54">
        <v>0</v>
      </c>
    </row>
    <row r="23" spans="1:12">
      <c r="A23" s="11"/>
      <c r="B23" s="26" t="s">
        <v>28</v>
      </c>
      <c r="C23" s="66">
        <f>AVERAGE(C10:C22)</f>
        <v>4299836.9592307694</v>
      </c>
      <c r="D23" s="46">
        <f>AVERAGE(D10:D22)</f>
        <v>0</v>
      </c>
      <c r="E23" s="45">
        <f t="shared" ref="E23:L23" si="0">AVERAGE(E10:E22)</f>
        <v>0</v>
      </c>
      <c r="F23" s="46">
        <f t="shared" si="0"/>
        <v>0</v>
      </c>
      <c r="G23" s="45">
        <f t="shared" si="0"/>
        <v>0</v>
      </c>
      <c r="H23" s="46">
        <f t="shared" si="0"/>
        <v>0</v>
      </c>
      <c r="I23" s="45">
        <f t="shared" si="0"/>
        <v>0</v>
      </c>
      <c r="J23" s="46">
        <f t="shared" si="0"/>
        <v>0</v>
      </c>
      <c r="K23" s="45">
        <f t="shared" si="0"/>
        <v>0</v>
      </c>
      <c r="L23" s="46">
        <f t="shared" si="0"/>
        <v>0</v>
      </c>
    </row>
    <row r="24" spans="1:12">
      <c r="A24" s="11"/>
      <c r="B24" s="26"/>
      <c r="C24" s="50"/>
      <c r="D24" s="51"/>
      <c r="E24" s="50"/>
      <c r="F24" s="51"/>
      <c r="G24" s="50"/>
      <c r="H24" s="51"/>
      <c r="I24" s="50"/>
      <c r="J24" s="51"/>
      <c r="K24" s="50"/>
      <c r="L24" s="51"/>
    </row>
    <row r="25" spans="1:12">
      <c r="A25" s="11"/>
      <c r="B25" s="26"/>
      <c r="C25" s="50"/>
      <c r="D25" s="51"/>
      <c r="E25" s="50"/>
      <c r="F25" s="51"/>
      <c r="G25" s="50"/>
      <c r="H25" s="51"/>
      <c r="I25" s="50"/>
      <c r="J25" s="51"/>
      <c r="K25" s="50"/>
      <c r="L25" s="51"/>
    </row>
    <row r="26" spans="1:12">
      <c r="A26" s="21" t="s">
        <v>35</v>
      </c>
      <c r="B26" s="12" t="str">
        <f>B10</f>
        <v>December 2011</v>
      </c>
      <c r="C26" s="47">
        <v>0</v>
      </c>
      <c r="D26" s="48">
        <v>0</v>
      </c>
      <c r="E26" s="47">
        <v>0</v>
      </c>
      <c r="F26" s="48">
        <v>0</v>
      </c>
      <c r="G26" s="47">
        <v>0</v>
      </c>
      <c r="H26" s="48">
        <v>0</v>
      </c>
      <c r="I26" s="47">
        <v>0</v>
      </c>
      <c r="J26" s="48">
        <v>0</v>
      </c>
      <c r="K26" s="47">
        <v>0</v>
      </c>
      <c r="L26" s="48">
        <v>0</v>
      </c>
    </row>
    <row r="27" spans="1:12">
      <c r="A27" s="22" t="s">
        <v>36</v>
      </c>
      <c r="B27" s="13" t="str">
        <f>B11</f>
        <v>January 2012</v>
      </c>
      <c r="C27" s="53">
        <v>0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</row>
    <row r="28" spans="1:12">
      <c r="A28" s="22" t="s">
        <v>40</v>
      </c>
      <c r="B28" s="18" t="s">
        <v>1</v>
      </c>
      <c r="C28" s="53">
        <v>0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</row>
    <row r="29" spans="1:12">
      <c r="A29" s="22"/>
      <c r="B29" s="18" t="s">
        <v>2</v>
      </c>
      <c r="C29" s="53">
        <v>0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</row>
    <row r="30" spans="1:12">
      <c r="A30" s="22"/>
      <c r="B30" s="18" t="s">
        <v>3</v>
      </c>
      <c r="C30" s="53">
        <v>0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</row>
    <row r="31" spans="1:12">
      <c r="A31" s="22"/>
      <c r="B31" s="18" t="s">
        <v>4</v>
      </c>
      <c r="C31" s="53">
        <v>0</v>
      </c>
      <c r="D31" s="54">
        <v>0</v>
      </c>
      <c r="E31" s="53">
        <v>0</v>
      </c>
      <c r="F31" s="54">
        <v>0</v>
      </c>
      <c r="G31" s="53">
        <v>0</v>
      </c>
      <c r="H31" s="54">
        <v>0</v>
      </c>
      <c r="I31" s="53">
        <v>0</v>
      </c>
      <c r="J31" s="54">
        <v>0</v>
      </c>
      <c r="K31" s="53">
        <v>0</v>
      </c>
      <c r="L31" s="54">
        <v>0</v>
      </c>
    </row>
    <row r="32" spans="1:12">
      <c r="A32" s="22"/>
      <c r="B32" s="18" t="s">
        <v>5</v>
      </c>
      <c r="C32" s="53">
        <v>0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</row>
    <row r="33" spans="1:12">
      <c r="A33" s="22"/>
      <c r="B33" s="18" t="s">
        <v>6</v>
      </c>
      <c r="C33" s="53">
        <v>0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</row>
    <row r="34" spans="1:12">
      <c r="A34" s="22"/>
      <c r="B34" s="18" t="s">
        <v>7</v>
      </c>
      <c r="C34" s="53">
        <v>0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</row>
    <row r="35" spans="1:12">
      <c r="A35" s="22"/>
      <c r="B35" s="18" t="s">
        <v>8</v>
      </c>
      <c r="C35" s="53">
        <v>0</v>
      </c>
      <c r="D35" s="54">
        <v>0</v>
      </c>
      <c r="E35" s="53">
        <v>0</v>
      </c>
      <c r="F35" s="54">
        <v>0</v>
      </c>
      <c r="G35" s="53">
        <v>0</v>
      </c>
      <c r="H35" s="54">
        <v>0</v>
      </c>
      <c r="I35" s="53">
        <v>0</v>
      </c>
      <c r="J35" s="54">
        <v>0</v>
      </c>
      <c r="K35" s="53">
        <v>0</v>
      </c>
      <c r="L35" s="54">
        <v>0</v>
      </c>
    </row>
    <row r="36" spans="1:12">
      <c r="A36" s="22"/>
      <c r="B36" s="18" t="s">
        <v>9</v>
      </c>
      <c r="C36" s="53">
        <v>0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</row>
    <row r="37" spans="1:12">
      <c r="A37" s="22"/>
      <c r="B37" s="18" t="s">
        <v>10</v>
      </c>
      <c r="C37" s="53">
        <v>0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</row>
    <row r="38" spans="1:12">
      <c r="A38" s="23"/>
      <c r="B38" s="15" t="str">
        <f>+B22</f>
        <v>December 2012</v>
      </c>
      <c r="C38" s="53">
        <v>0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</row>
    <row r="39" spans="1:12">
      <c r="A39" s="11"/>
      <c r="B39" s="26" t="s">
        <v>28</v>
      </c>
      <c r="C39" s="45">
        <f t="shared" ref="C39:L39" si="1">AVERAGE(C26:C38)</f>
        <v>0</v>
      </c>
      <c r="D39" s="46">
        <f t="shared" si="1"/>
        <v>0</v>
      </c>
      <c r="E39" s="45">
        <f t="shared" si="1"/>
        <v>0</v>
      </c>
      <c r="F39" s="46">
        <f t="shared" si="1"/>
        <v>0</v>
      </c>
      <c r="G39" s="45">
        <f t="shared" si="1"/>
        <v>0</v>
      </c>
      <c r="H39" s="46">
        <f t="shared" si="1"/>
        <v>0</v>
      </c>
      <c r="I39" s="45">
        <f t="shared" si="1"/>
        <v>0</v>
      </c>
      <c r="J39" s="46">
        <f t="shared" si="1"/>
        <v>0</v>
      </c>
      <c r="K39" s="45">
        <f t="shared" si="1"/>
        <v>0</v>
      </c>
      <c r="L39" s="46">
        <f t="shared" si="1"/>
        <v>0</v>
      </c>
    </row>
    <row r="40" spans="1:12" s="30" customFormat="1">
      <c r="A40" s="33"/>
      <c r="B40" s="34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>
      <c r="A41" s="11"/>
      <c r="B41" s="8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14</v>
      </c>
      <c r="B43" s="16" t="str">
        <f>B10</f>
        <v>December 2011</v>
      </c>
      <c r="C43" s="67">
        <f t="shared" ref="C43:D55" si="2">+C10-C26</f>
        <v>203432.95999999999</v>
      </c>
      <c r="D43" s="49">
        <f t="shared" si="2"/>
        <v>0</v>
      </c>
      <c r="E43" s="41">
        <f t="shared" ref="E43:L43" si="3">+E10-E26</f>
        <v>0</v>
      </c>
      <c r="F43" s="49">
        <f t="shared" si="3"/>
        <v>0</v>
      </c>
      <c r="G43" s="41">
        <f t="shared" si="3"/>
        <v>0</v>
      </c>
      <c r="H43" s="49">
        <f t="shared" si="3"/>
        <v>0</v>
      </c>
      <c r="I43" s="41">
        <f t="shared" si="3"/>
        <v>0</v>
      </c>
      <c r="J43" s="49">
        <f t="shared" si="3"/>
        <v>0</v>
      </c>
      <c r="K43" s="41">
        <f t="shared" si="3"/>
        <v>0</v>
      </c>
      <c r="L43" s="49">
        <f t="shared" si="3"/>
        <v>0</v>
      </c>
    </row>
    <row r="44" spans="1:12">
      <c r="A44" s="22" t="s">
        <v>41</v>
      </c>
      <c r="B44" s="17" t="str">
        <f>B11</f>
        <v>January 2012</v>
      </c>
      <c r="C44" s="68">
        <f t="shared" si="2"/>
        <v>408238.06</v>
      </c>
      <c r="D44" s="40">
        <f t="shared" si="2"/>
        <v>0</v>
      </c>
      <c r="E44" s="38">
        <f t="shared" ref="E44:L44" si="4">+E11-E27</f>
        <v>0</v>
      </c>
      <c r="F44" s="40">
        <f t="shared" si="4"/>
        <v>0</v>
      </c>
      <c r="G44" s="38">
        <f t="shared" si="4"/>
        <v>0</v>
      </c>
      <c r="H44" s="40">
        <f t="shared" si="4"/>
        <v>0</v>
      </c>
      <c r="I44" s="38">
        <f t="shared" si="4"/>
        <v>0</v>
      </c>
      <c r="J44" s="40">
        <f t="shared" si="4"/>
        <v>0</v>
      </c>
      <c r="K44" s="38">
        <f t="shared" si="4"/>
        <v>0</v>
      </c>
      <c r="L44" s="40">
        <f t="shared" si="4"/>
        <v>0</v>
      </c>
    </row>
    <row r="45" spans="1:12">
      <c r="A45" s="22"/>
      <c r="B45" s="18" t="s">
        <v>1</v>
      </c>
      <c r="C45" s="68">
        <f t="shared" si="2"/>
        <v>647193.02</v>
      </c>
      <c r="D45" s="40">
        <f t="shared" si="2"/>
        <v>0</v>
      </c>
      <c r="E45" s="38">
        <f t="shared" ref="E45:L45" si="5">+E12-E28</f>
        <v>0</v>
      </c>
      <c r="F45" s="40">
        <f t="shared" si="5"/>
        <v>0</v>
      </c>
      <c r="G45" s="38">
        <f t="shared" si="5"/>
        <v>0</v>
      </c>
      <c r="H45" s="40">
        <f t="shared" si="5"/>
        <v>0</v>
      </c>
      <c r="I45" s="38">
        <f t="shared" si="5"/>
        <v>0</v>
      </c>
      <c r="J45" s="40">
        <f t="shared" si="5"/>
        <v>0</v>
      </c>
      <c r="K45" s="38">
        <f t="shared" si="5"/>
        <v>0</v>
      </c>
      <c r="L45" s="40">
        <f t="shared" si="5"/>
        <v>0</v>
      </c>
    </row>
    <row r="46" spans="1:12">
      <c r="A46" s="22"/>
      <c r="B46" s="18" t="s">
        <v>2</v>
      </c>
      <c r="C46" s="68">
        <f t="shared" si="2"/>
        <v>828338.37</v>
      </c>
      <c r="D46" s="40">
        <f t="shared" si="2"/>
        <v>0</v>
      </c>
      <c r="E46" s="38">
        <f t="shared" ref="E46:L46" si="6">+E13-E29</f>
        <v>0</v>
      </c>
      <c r="F46" s="40">
        <f t="shared" si="6"/>
        <v>0</v>
      </c>
      <c r="G46" s="38">
        <f t="shared" si="6"/>
        <v>0</v>
      </c>
      <c r="H46" s="40">
        <f>+H13-H29</f>
        <v>0</v>
      </c>
      <c r="I46" s="38">
        <f t="shared" si="6"/>
        <v>0</v>
      </c>
      <c r="J46" s="40">
        <f t="shared" si="6"/>
        <v>0</v>
      </c>
      <c r="K46" s="38">
        <f t="shared" si="6"/>
        <v>0</v>
      </c>
      <c r="L46" s="40">
        <f t="shared" si="6"/>
        <v>0</v>
      </c>
    </row>
    <row r="47" spans="1:12">
      <c r="A47" s="22"/>
      <c r="B47" s="18" t="s">
        <v>3</v>
      </c>
      <c r="C47" s="68">
        <f t="shared" si="2"/>
        <v>1245439.08</v>
      </c>
      <c r="D47" s="40">
        <f t="shared" si="2"/>
        <v>0</v>
      </c>
      <c r="E47" s="38">
        <f t="shared" ref="E47:L47" si="7">+E14-E30</f>
        <v>0</v>
      </c>
      <c r="F47" s="40">
        <f t="shared" si="7"/>
        <v>0</v>
      </c>
      <c r="G47" s="38">
        <f t="shared" si="7"/>
        <v>0</v>
      </c>
      <c r="H47" s="40">
        <f t="shared" si="7"/>
        <v>0</v>
      </c>
      <c r="I47" s="38">
        <f t="shared" si="7"/>
        <v>0</v>
      </c>
      <c r="J47" s="40">
        <f t="shared" si="7"/>
        <v>0</v>
      </c>
      <c r="K47" s="38">
        <f t="shared" si="7"/>
        <v>0</v>
      </c>
      <c r="L47" s="40">
        <f t="shared" si="7"/>
        <v>0</v>
      </c>
    </row>
    <row r="48" spans="1:12">
      <c r="A48" s="22"/>
      <c r="B48" s="18" t="s">
        <v>4</v>
      </c>
      <c r="C48" s="68">
        <f t="shared" si="2"/>
        <v>3021390.35</v>
      </c>
      <c r="D48" s="40">
        <f t="shared" si="2"/>
        <v>0</v>
      </c>
      <c r="E48" s="38">
        <f t="shared" ref="E48:L48" si="8">+E15-E31</f>
        <v>0</v>
      </c>
      <c r="F48" s="40">
        <f t="shared" si="8"/>
        <v>0</v>
      </c>
      <c r="G48" s="38">
        <f t="shared" si="8"/>
        <v>0</v>
      </c>
      <c r="H48" s="40">
        <f t="shared" si="8"/>
        <v>0</v>
      </c>
      <c r="I48" s="38">
        <f t="shared" si="8"/>
        <v>0</v>
      </c>
      <c r="J48" s="40">
        <f t="shared" si="8"/>
        <v>0</v>
      </c>
      <c r="K48" s="38">
        <f t="shared" si="8"/>
        <v>0</v>
      </c>
      <c r="L48" s="40">
        <f t="shared" si="8"/>
        <v>0</v>
      </c>
    </row>
    <row r="49" spans="1:12">
      <c r="A49" s="22"/>
      <c r="B49" s="18" t="s">
        <v>5</v>
      </c>
      <c r="C49" s="68">
        <f t="shared" si="2"/>
        <v>3936167.48</v>
      </c>
      <c r="D49" s="40">
        <f t="shared" si="2"/>
        <v>0</v>
      </c>
      <c r="E49" s="38">
        <f t="shared" ref="E49:L49" si="9">+E16-E32</f>
        <v>0</v>
      </c>
      <c r="F49" s="40">
        <f t="shared" si="9"/>
        <v>0</v>
      </c>
      <c r="G49" s="38">
        <f t="shared" si="9"/>
        <v>0</v>
      </c>
      <c r="H49" s="40">
        <f t="shared" si="9"/>
        <v>0</v>
      </c>
      <c r="I49" s="38">
        <f t="shared" si="9"/>
        <v>0</v>
      </c>
      <c r="J49" s="40">
        <f t="shared" si="9"/>
        <v>0</v>
      </c>
      <c r="K49" s="38">
        <f t="shared" si="9"/>
        <v>0</v>
      </c>
      <c r="L49" s="40">
        <f t="shared" si="9"/>
        <v>0</v>
      </c>
    </row>
    <row r="50" spans="1:12">
      <c r="A50" s="22"/>
      <c r="B50" s="18" t="s">
        <v>6</v>
      </c>
      <c r="C50" s="68">
        <f t="shared" si="2"/>
        <v>4767912.5999999996</v>
      </c>
      <c r="D50" s="40">
        <f t="shared" si="2"/>
        <v>0</v>
      </c>
      <c r="E50" s="38">
        <f t="shared" ref="E50:L50" si="10">+E17-E33</f>
        <v>0</v>
      </c>
      <c r="F50" s="40">
        <f t="shared" si="10"/>
        <v>0</v>
      </c>
      <c r="G50" s="38">
        <f t="shared" si="10"/>
        <v>0</v>
      </c>
      <c r="H50" s="40">
        <f t="shared" si="10"/>
        <v>0</v>
      </c>
      <c r="I50" s="38">
        <f t="shared" si="10"/>
        <v>0</v>
      </c>
      <c r="J50" s="40">
        <f t="shared" si="10"/>
        <v>0</v>
      </c>
      <c r="K50" s="38">
        <f t="shared" si="10"/>
        <v>0</v>
      </c>
      <c r="L50" s="40">
        <f t="shared" si="10"/>
        <v>0</v>
      </c>
    </row>
    <row r="51" spans="1:12">
      <c r="A51" s="22"/>
      <c r="B51" s="18" t="s">
        <v>7</v>
      </c>
      <c r="C51" s="68">
        <f t="shared" si="2"/>
        <v>5629396.6399999997</v>
      </c>
      <c r="D51" s="40">
        <f t="shared" si="2"/>
        <v>0</v>
      </c>
      <c r="E51" s="38">
        <f t="shared" ref="E51:L51" si="11">+E18-E34</f>
        <v>0</v>
      </c>
      <c r="F51" s="40">
        <f t="shared" si="11"/>
        <v>0</v>
      </c>
      <c r="G51" s="38">
        <f t="shared" si="11"/>
        <v>0</v>
      </c>
      <c r="H51" s="40">
        <f t="shared" si="11"/>
        <v>0</v>
      </c>
      <c r="I51" s="38">
        <f t="shared" si="11"/>
        <v>0</v>
      </c>
      <c r="J51" s="40">
        <f t="shared" si="11"/>
        <v>0</v>
      </c>
      <c r="K51" s="38">
        <f t="shared" si="11"/>
        <v>0</v>
      </c>
      <c r="L51" s="40">
        <f t="shared" si="11"/>
        <v>0</v>
      </c>
    </row>
    <row r="52" spans="1:12">
      <c r="A52" s="22"/>
      <c r="B52" s="18" t="s">
        <v>8</v>
      </c>
      <c r="C52" s="68">
        <f t="shared" si="2"/>
        <v>6975077.3499999996</v>
      </c>
      <c r="D52" s="40">
        <f t="shared" si="2"/>
        <v>0</v>
      </c>
      <c r="E52" s="38">
        <f t="shared" ref="E52:L52" si="12">+E19-E35</f>
        <v>0</v>
      </c>
      <c r="F52" s="40">
        <f t="shared" si="12"/>
        <v>0</v>
      </c>
      <c r="G52" s="38">
        <f t="shared" si="12"/>
        <v>0</v>
      </c>
      <c r="H52" s="40">
        <f t="shared" si="12"/>
        <v>0</v>
      </c>
      <c r="I52" s="38">
        <f t="shared" si="12"/>
        <v>0</v>
      </c>
      <c r="J52" s="40">
        <f t="shared" si="12"/>
        <v>0</v>
      </c>
      <c r="K52" s="38">
        <f t="shared" si="12"/>
        <v>0</v>
      </c>
      <c r="L52" s="40">
        <f t="shared" si="12"/>
        <v>0</v>
      </c>
    </row>
    <row r="53" spans="1:12">
      <c r="A53" s="22"/>
      <c r="B53" s="18" t="s">
        <v>9</v>
      </c>
      <c r="C53" s="68">
        <f t="shared" si="2"/>
        <v>8132205.9499999993</v>
      </c>
      <c r="D53" s="40">
        <f t="shared" si="2"/>
        <v>0</v>
      </c>
      <c r="E53" s="38">
        <f>+E20-E36</f>
        <v>0</v>
      </c>
      <c r="F53" s="40">
        <f t="shared" ref="F53:L53" si="13">+F20-F36</f>
        <v>0</v>
      </c>
      <c r="G53" s="38">
        <f t="shared" si="13"/>
        <v>0</v>
      </c>
      <c r="H53" s="40">
        <f t="shared" si="13"/>
        <v>0</v>
      </c>
      <c r="I53" s="38">
        <f t="shared" si="13"/>
        <v>0</v>
      </c>
      <c r="J53" s="40">
        <f t="shared" si="13"/>
        <v>0</v>
      </c>
      <c r="K53" s="38">
        <f t="shared" si="13"/>
        <v>0</v>
      </c>
      <c r="L53" s="40">
        <f t="shared" si="13"/>
        <v>0</v>
      </c>
    </row>
    <row r="54" spans="1:12">
      <c r="A54" s="22"/>
      <c r="B54" s="18" t="s">
        <v>10</v>
      </c>
      <c r="C54" s="68">
        <f t="shared" si="2"/>
        <v>8742571.8599999994</v>
      </c>
      <c r="D54" s="40">
        <f t="shared" si="2"/>
        <v>0</v>
      </c>
      <c r="E54" s="38">
        <f t="shared" ref="E54:L54" si="14">+E21-E37</f>
        <v>0</v>
      </c>
      <c r="F54" s="40">
        <f t="shared" si="14"/>
        <v>0</v>
      </c>
      <c r="G54" s="38">
        <f t="shared" si="14"/>
        <v>0</v>
      </c>
      <c r="H54" s="40">
        <f t="shared" si="14"/>
        <v>0</v>
      </c>
      <c r="I54" s="38">
        <f t="shared" si="14"/>
        <v>0</v>
      </c>
      <c r="J54" s="40">
        <f t="shared" si="14"/>
        <v>0</v>
      </c>
      <c r="K54" s="38">
        <f t="shared" si="14"/>
        <v>0</v>
      </c>
      <c r="L54" s="40">
        <f t="shared" si="14"/>
        <v>0</v>
      </c>
    </row>
    <row r="55" spans="1:12">
      <c r="A55" s="23"/>
      <c r="B55" s="19" t="str">
        <f>+B38</f>
        <v>December 2012</v>
      </c>
      <c r="C55" s="68">
        <f t="shared" si="2"/>
        <v>11360516.75</v>
      </c>
      <c r="D55" s="40">
        <f t="shared" si="2"/>
        <v>0</v>
      </c>
      <c r="E55" s="38">
        <f t="shared" ref="E55:L55" si="15">+E22-E38</f>
        <v>0</v>
      </c>
      <c r="F55" s="40">
        <f t="shared" si="15"/>
        <v>0</v>
      </c>
      <c r="G55" s="38">
        <f t="shared" si="15"/>
        <v>0</v>
      </c>
      <c r="H55" s="40">
        <f t="shared" si="15"/>
        <v>0</v>
      </c>
      <c r="I55" s="38">
        <f t="shared" si="15"/>
        <v>0</v>
      </c>
      <c r="J55" s="40">
        <f t="shared" si="15"/>
        <v>0</v>
      </c>
      <c r="K55" s="38">
        <f t="shared" si="15"/>
        <v>0</v>
      </c>
      <c r="L55" s="40">
        <f t="shared" si="15"/>
        <v>0</v>
      </c>
    </row>
    <row r="56" spans="1:12">
      <c r="A56" s="11"/>
      <c r="B56" s="26" t="s">
        <v>28</v>
      </c>
      <c r="C56" s="66">
        <f>AVERAGE(C43:C55)</f>
        <v>4299836.9592307694</v>
      </c>
      <c r="D56" s="46">
        <f>AVERAGE(D43:D55)</f>
        <v>0</v>
      </c>
      <c r="E56" s="45">
        <f t="shared" ref="E56:L56" si="16">AVERAGE(E43:E55)</f>
        <v>0</v>
      </c>
      <c r="F56" s="46">
        <f t="shared" si="16"/>
        <v>0</v>
      </c>
      <c r="G56" s="45">
        <f t="shared" si="16"/>
        <v>0</v>
      </c>
      <c r="H56" s="46">
        <f t="shared" si="16"/>
        <v>0</v>
      </c>
      <c r="I56" s="45">
        <f t="shared" si="16"/>
        <v>0</v>
      </c>
      <c r="J56" s="46">
        <f t="shared" si="16"/>
        <v>0</v>
      </c>
      <c r="K56" s="45">
        <f t="shared" si="16"/>
        <v>0</v>
      </c>
      <c r="L56" s="46">
        <f t="shared" si="16"/>
        <v>0</v>
      </c>
    </row>
    <row r="57" spans="1:12">
      <c r="A57" s="11"/>
      <c r="B57" s="8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11"/>
      <c r="B58" s="9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>
      <c r="A59" s="28" t="s">
        <v>32</v>
      </c>
      <c r="B59" s="29" t="s">
        <v>0</v>
      </c>
      <c r="C59" s="58">
        <v>0</v>
      </c>
      <c r="D59" s="59">
        <v>0</v>
      </c>
      <c r="E59" s="60">
        <v>0</v>
      </c>
      <c r="F59" s="59">
        <v>0</v>
      </c>
      <c r="G59" s="60">
        <v>0</v>
      </c>
      <c r="H59" s="59">
        <v>0</v>
      </c>
      <c r="I59" s="60">
        <v>0</v>
      </c>
      <c r="J59" s="59">
        <v>0</v>
      </c>
      <c r="K59" s="60">
        <v>0</v>
      </c>
      <c r="L59" s="61">
        <v>0</v>
      </c>
    </row>
    <row r="60" spans="1:12">
      <c r="A60" s="23" t="s">
        <v>42</v>
      </c>
      <c r="B60" s="20" t="s">
        <v>18</v>
      </c>
      <c r="C60" s="53">
        <v>0</v>
      </c>
      <c r="D60" s="54">
        <v>0</v>
      </c>
      <c r="E60" s="56">
        <v>0</v>
      </c>
      <c r="F60" s="57">
        <v>0</v>
      </c>
      <c r="G60" s="56">
        <v>0</v>
      </c>
      <c r="H60" s="57">
        <v>0</v>
      </c>
      <c r="I60" s="56">
        <v>0</v>
      </c>
      <c r="J60" s="57">
        <v>0</v>
      </c>
      <c r="K60" s="56">
        <v>0</v>
      </c>
      <c r="L60" s="55">
        <v>0</v>
      </c>
    </row>
    <row r="61" spans="1:12">
      <c r="A61" s="2"/>
      <c r="B61" s="26" t="s">
        <v>31</v>
      </c>
      <c r="C61" s="45">
        <f>+C59+C60</f>
        <v>0</v>
      </c>
      <c r="D61" s="46">
        <f>+D59+D60</f>
        <v>0</v>
      </c>
      <c r="E61" s="45">
        <f t="shared" ref="E61:L61" si="17">+E59+E60</f>
        <v>0</v>
      </c>
      <c r="F61" s="46">
        <f t="shared" si="17"/>
        <v>0</v>
      </c>
      <c r="G61" s="45">
        <f t="shared" si="17"/>
        <v>0</v>
      </c>
      <c r="H61" s="46">
        <f t="shared" si="17"/>
        <v>0</v>
      </c>
      <c r="I61" s="45">
        <f t="shared" si="17"/>
        <v>0</v>
      </c>
      <c r="J61" s="46">
        <f t="shared" si="17"/>
        <v>0</v>
      </c>
      <c r="K61" s="45">
        <f t="shared" si="17"/>
        <v>0</v>
      </c>
      <c r="L61" s="46">
        <f t="shared" si="17"/>
        <v>0</v>
      </c>
    </row>
    <row r="62" spans="1:12">
      <c r="E62" s="6"/>
      <c r="G62" s="30"/>
    </row>
  </sheetData>
  <phoneticPr fontId="45" type="noConversion"/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C21" sqref="C21"/>
    </sheetView>
  </sheetViews>
  <sheetFormatPr defaultRowHeight="13.2"/>
  <cols>
    <col min="3" max="3" width="11.33203125" bestFit="1" customWidth="1"/>
    <col min="4" max="4" width="112.44140625" customWidth="1"/>
  </cols>
  <sheetData>
    <row r="1" spans="1:4">
      <c r="A1" s="35" t="s">
        <v>38</v>
      </c>
      <c r="B1" s="35"/>
    </row>
    <row r="3" spans="1:4" ht="27.6">
      <c r="A3" s="62" t="s">
        <v>30</v>
      </c>
      <c r="B3" s="62" t="s">
        <v>43</v>
      </c>
      <c r="C3" s="62" t="s">
        <v>44</v>
      </c>
      <c r="D3" s="37" t="s">
        <v>37</v>
      </c>
    </row>
    <row r="4" spans="1:4">
      <c r="A4" s="36">
        <v>1203</v>
      </c>
      <c r="B4" s="36">
        <v>1881</v>
      </c>
      <c r="C4" s="63">
        <v>40912</v>
      </c>
      <c r="D4" s="36" t="s">
        <v>45</v>
      </c>
    </row>
    <row r="5" spans="1:4">
      <c r="A5" s="36">
        <v>1203</v>
      </c>
      <c r="B5" s="36">
        <v>2649</v>
      </c>
      <c r="C5" s="63">
        <v>40912</v>
      </c>
      <c r="D5" s="36" t="s">
        <v>46</v>
      </c>
    </row>
    <row r="6" spans="1:4">
      <c r="A6" s="36">
        <v>1203</v>
      </c>
      <c r="B6" s="36">
        <v>1885</v>
      </c>
      <c r="C6" s="63">
        <v>40912</v>
      </c>
      <c r="D6" s="36" t="s">
        <v>47</v>
      </c>
    </row>
    <row r="7" spans="1:4">
      <c r="A7" s="36">
        <v>1203</v>
      </c>
      <c r="B7" s="36">
        <v>1884</v>
      </c>
      <c r="C7" s="63">
        <v>40912</v>
      </c>
      <c r="D7" s="36" t="s">
        <v>47</v>
      </c>
    </row>
    <row r="8" spans="1:4">
      <c r="A8" s="36">
        <v>1203</v>
      </c>
      <c r="B8" s="36">
        <v>1893</v>
      </c>
      <c r="C8" s="63">
        <v>40912</v>
      </c>
      <c r="D8" s="36" t="s">
        <v>48</v>
      </c>
    </row>
    <row r="9" spans="1:4">
      <c r="A9" s="36">
        <v>1203</v>
      </c>
      <c r="B9" s="36">
        <v>1883</v>
      </c>
      <c r="C9" s="63">
        <v>40912</v>
      </c>
      <c r="D9" s="36" t="s">
        <v>49</v>
      </c>
    </row>
    <row r="10" spans="1:4">
      <c r="A10" s="36">
        <v>1203</v>
      </c>
      <c r="B10" s="36">
        <v>1882</v>
      </c>
      <c r="C10" s="63">
        <v>40912</v>
      </c>
      <c r="D10" s="36" t="s">
        <v>49</v>
      </c>
    </row>
    <row r="11" spans="1:4">
      <c r="A11" s="36">
        <v>1203</v>
      </c>
      <c r="B11" s="36">
        <v>5624</v>
      </c>
      <c r="C11" s="63">
        <v>40912</v>
      </c>
      <c r="D11" s="36" t="s">
        <v>50</v>
      </c>
    </row>
    <row r="12" spans="1:4">
      <c r="A12" s="36">
        <v>1203</v>
      </c>
      <c r="B12" s="36">
        <v>1894</v>
      </c>
      <c r="C12" s="63">
        <v>40912</v>
      </c>
      <c r="D12" s="36" t="s">
        <v>51</v>
      </c>
    </row>
    <row r="13" spans="1:4">
      <c r="A13" s="36">
        <v>1203</v>
      </c>
      <c r="B13" s="36">
        <v>1886</v>
      </c>
      <c r="C13" s="63">
        <v>40912</v>
      </c>
      <c r="D13" s="36" t="s">
        <v>52</v>
      </c>
    </row>
    <row r="14" spans="1:4">
      <c r="A14" s="36">
        <v>1203</v>
      </c>
      <c r="B14" s="36">
        <v>1887</v>
      </c>
      <c r="C14" s="63">
        <v>40912</v>
      </c>
      <c r="D14" s="36" t="s">
        <v>53</v>
      </c>
    </row>
    <row r="15" spans="1:4">
      <c r="A15" s="36">
        <v>1203</v>
      </c>
      <c r="B15" s="36">
        <v>1895</v>
      </c>
      <c r="C15" s="63">
        <v>40912</v>
      </c>
      <c r="D15" s="36" t="s">
        <v>54</v>
      </c>
    </row>
    <row r="16" spans="1:4">
      <c r="A16" s="36">
        <v>1203</v>
      </c>
      <c r="B16" s="36">
        <v>1888</v>
      </c>
      <c r="C16" s="63">
        <v>40912</v>
      </c>
      <c r="D16" s="36" t="s">
        <v>55</v>
      </c>
    </row>
    <row r="17" spans="1:4">
      <c r="A17" s="36">
        <v>1203</v>
      </c>
      <c r="B17" s="36">
        <v>1889</v>
      </c>
      <c r="C17" s="63">
        <v>40912</v>
      </c>
      <c r="D17" s="36" t="s">
        <v>56</v>
      </c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  <row r="38" spans="1:4">
      <c r="A38" s="36"/>
      <c r="B38" s="36"/>
      <c r="C38" s="36"/>
      <c r="D38" s="36"/>
    </row>
    <row r="39" spans="1:4">
      <c r="A39" s="36"/>
      <c r="B39" s="36"/>
      <c r="C39" s="36"/>
      <c r="D39" s="36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Merlin Sawyer</cp:lastModifiedBy>
  <cp:lastPrinted>2011-03-16T13:16:37Z</cp:lastPrinted>
  <dcterms:created xsi:type="dcterms:W3CDTF">2010-03-30T20:52:42Z</dcterms:created>
  <dcterms:modified xsi:type="dcterms:W3CDTF">2013-09-27T18:59:36Z</dcterms:modified>
</cp:coreProperties>
</file>