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45" windowWidth="19560" windowHeight="12150" tabRatio="686" firstSheet="1" activeTab="2"/>
  </bookViews>
  <sheets>
    <sheet name="Aggregate Gross and Net Balance" sheetId="3" r:id="rId1"/>
    <sheet name="Project Descriptions" sheetId="8" r:id="rId2"/>
    <sheet name="Adjmt to Gross &amp; Net Plant" sheetId="9" r:id="rId3"/>
    <sheet name="2013 True Up Allocation" sheetId="10" r:id="rId4"/>
  </sheets>
  <definedNames>
    <definedName name="_xlnm.Print_Area" localSheetId="0">'Aggregate Gross and Net Balance'!$A$1:$E$65</definedName>
  </definedNames>
  <calcPr calcId="145621"/>
</workbook>
</file>

<file path=xl/calcChain.xml><?xml version="1.0" encoding="utf-8"?>
<calcChain xmlns="http://schemas.openxmlformats.org/spreadsheetml/2006/main">
  <c r="G32" i="10" l="1"/>
  <c r="G29" i="10"/>
  <c r="G30" i="10" s="1"/>
  <c r="F30" i="10"/>
  <c r="C30" i="10"/>
  <c r="F15" i="10"/>
  <c r="C15" i="10"/>
  <c r="G13" i="10"/>
  <c r="G15" i="10" s="1"/>
  <c r="G14" i="10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L19" i="9"/>
  <c r="J19" i="9"/>
  <c r="H19" i="9"/>
  <c r="L11" i="9"/>
  <c r="J11" i="9"/>
  <c r="H11" i="9"/>
  <c r="C26" i="3"/>
  <c r="D26" i="3"/>
  <c r="E26" i="3"/>
  <c r="L18" i="9"/>
  <c r="L17" i="9"/>
  <c r="D53" i="3"/>
  <c r="D54" i="3"/>
  <c r="B14" i="3"/>
  <c r="B30" i="3"/>
  <c r="B13" i="3"/>
  <c r="B29" i="3"/>
  <c r="B25" i="3"/>
  <c r="B41" i="3"/>
  <c r="B58" i="3"/>
  <c r="D42" i="3"/>
  <c r="C53" i="3"/>
  <c r="D47" i="3"/>
  <c r="D46" i="3"/>
  <c r="B47" i="3"/>
  <c r="B46" i="3"/>
  <c r="D49" i="3"/>
  <c r="D48" i="3"/>
  <c r="D50" i="3"/>
  <c r="C42" i="3"/>
  <c r="C46" i="3"/>
  <c r="C59" i="3"/>
  <c r="C47" i="3"/>
  <c r="D52" i="3"/>
  <c r="D51" i="3"/>
  <c r="C49" i="3"/>
  <c r="C48" i="3"/>
  <c r="C50" i="3"/>
  <c r="C51" i="3"/>
  <c r="E64" i="3"/>
  <c r="C52" i="3"/>
  <c r="E42" i="3"/>
  <c r="D56" i="3"/>
  <c r="D57" i="3"/>
  <c r="D55" i="3"/>
  <c r="C54" i="3"/>
  <c r="C55" i="3"/>
  <c r="D64" i="3"/>
  <c r="D58" i="3"/>
  <c r="C56" i="3"/>
  <c r="C64" i="3"/>
  <c r="C57" i="3"/>
  <c r="C58" i="3"/>
  <c r="D59" i="3"/>
  <c r="E59" i="3"/>
  <c r="G18" i="10" l="1"/>
  <c r="H13" i="10" s="1"/>
  <c r="G33" i="10"/>
  <c r="H29" i="10" s="1"/>
  <c r="G20" i="10" l="1"/>
  <c r="H14" i="10"/>
  <c r="I14" i="10" s="1"/>
  <c r="I13" i="10"/>
  <c r="I15" i="10" s="1"/>
  <c r="I29" i="10"/>
  <c r="I30" i="10" s="1"/>
  <c r="H30" i="10"/>
  <c r="G35" i="10"/>
  <c r="H15" i="10" l="1"/>
</calcChain>
</file>

<file path=xl/sharedStrings.xml><?xml version="1.0" encoding="utf-8"?>
<sst xmlns="http://schemas.openxmlformats.org/spreadsheetml/2006/main" count="252" uniqueCount="174">
  <si>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</si>
  <si>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</si>
  <si>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</si>
  <si>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</si>
  <si>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</si>
  <si>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</si>
  <si>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</si>
  <si>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</si>
  <si>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</si>
  <si>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</si>
  <si>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</si>
  <si>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</si>
  <si>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</si>
  <si>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</si>
  <si>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Net Plant</t>
  </si>
  <si>
    <t>Gross Plant</t>
  </si>
  <si>
    <t>GIP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</si>
  <si>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</si>
  <si>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</si>
  <si>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</si>
  <si>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</si>
  <si>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</si>
  <si>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</si>
  <si>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</si>
  <si>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</si>
  <si>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Accumulated</t>
  </si>
  <si>
    <t>Depreciation</t>
  </si>
  <si>
    <t>Record Date</t>
  </si>
  <si>
    <t>Description of Facilities Included in Network Upgrade Charge as of Record Date</t>
  </si>
  <si>
    <t>Minnesota Power</t>
  </si>
  <si>
    <t>ALLETE, Inc., d/b/a Minnesota Power</t>
  </si>
  <si>
    <t xml:space="preserve"> </t>
  </si>
  <si>
    <t>Transmission</t>
  </si>
  <si>
    <t>AC System</t>
  </si>
  <si>
    <t>DC System</t>
  </si>
  <si>
    <t>Gross Transmission Plant - Total</t>
  </si>
  <si>
    <t>Att O, p2, line 2, col 5, 7, 9</t>
  </si>
  <si>
    <t>Net Transmission Plant - Total</t>
  </si>
  <si>
    <t>Construction Work in Progress</t>
  </si>
  <si>
    <t>Att O, p2, line 18a, col 5, 7, 9</t>
  </si>
  <si>
    <t>+</t>
  </si>
  <si>
    <t>-</t>
  </si>
  <si>
    <t>Adjusted Gross Transmission Plant</t>
  </si>
  <si>
    <t>Att O, p2, line 23a</t>
  </si>
  <si>
    <t>Gross Transmission Plant</t>
  </si>
  <si>
    <t>Net Transmission Plant</t>
  </si>
  <si>
    <t>Att O, p2, line 14, col 5, 7, 9</t>
  </si>
  <si>
    <t>Adjusted Net Transmission Plant</t>
  </si>
  <si>
    <t>Pre funded AFUDC</t>
  </si>
  <si>
    <t>Facility ID</t>
  </si>
  <si>
    <t>MISO Facility Database Description</t>
  </si>
  <si>
    <t>Comments</t>
  </si>
  <si>
    <t>4293 - AC</t>
  </si>
  <si>
    <t>4293 - DC</t>
  </si>
  <si>
    <t>4294 - AC</t>
  </si>
  <si>
    <t>MTEP13</t>
  </si>
  <si>
    <t>4293-AC</t>
  </si>
  <si>
    <t>4293-DC</t>
  </si>
  <si>
    <t>All 230 kV AC lines included in NERC Alert Medium Priority Group</t>
  </si>
  <si>
    <t>DC Line included in NERC Alert Medium Priority Group</t>
  </si>
  <si>
    <t>Med Priority</t>
  </si>
  <si>
    <t>Low Priority</t>
  </si>
  <si>
    <t>Attachment ZZ - Description of Facilities Included in NERC Recommendation or Essential Action Charge</t>
  </si>
  <si>
    <t>MP Line</t>
  </si>
  <si>
    <t>230kV Forbes-Minntac</t>
  </si>
  <si>
    <t>230kV Arrowhead-Bear Creek</t>
  </si>
  <si>
    <t>230kV Boswell-Blackberry (portion from Boswell to Str. 19)</t>
  </si>
  <si>
    <t>230kV ARROWHEAD-FORBES</t>
  </si>
  <si>
    <t xml:space="preserve">230kV RIVERTON-BADOURA </t>
  </si>
  <si>
    <t>230kV Blackberry-Riverton</t>
  </si>
  <si>
    <t>230kV Forbes-Blackberry</t>
  </si>
  <si>
    <t>230kV Boswell-Shannon (portion from Str. 148 to Shannon)</t>
  </si>
  <si>
    <t>230kV Minntac-Shannon</t>
  </si>
  <si>
    <t>230kV Riverton-Wing River (portion from Riverton to Str. 222)</t>
  </si>
  <si>
    <t>230kV ARROWHEAD-BLACKBERRY TAP TO HILLTOP</t>
  </si>
  <si>
    <t xml:space="preserve">230kV BADOURA-HUBBARD </t>
  </si>
  <si>
    <t>230kV Boswell-Shannon (portion from Boswell to Str. 104)</t>
  </si>
  <si>
    <t>230kV Bear Creek-Rock Creek</t>
  </si>
  <si>
    <t>230kV Shannon-Little Fork (includes R50M)</t>
  </si>
  <si>
    <t>230kV Hubbard-Sheyenne</t>
  </si>
  <si>
    <t xml:space="preserve">138kV TACONITE HARBOR-DUNKA ROAD </t>
  </si>
  <si>
    <t xml:space="preserve">138kV TACONITE HARBOR -ERIE </t>
  </si>
  <si>
    <t>115kV Mud Lake-Brainerd</t>
  </si>
  <si>
    <t>115kV Fond Du Lac-Thomson</t>
  </si>
  <si>
    <t>115kV Cloquet-9 Line Tap</t>
  </si>
  <si>
    <t xml:space="preserve">115kV BLACKBERRY-9 Line Tap </t>
  </si>
  <si>
    <t>115kV Floodwood - 9 Line Tap</t>
  </si>
  <si>
    <t>115kV Potlach-Cloquet</t>
  </si>
  <si>
    <t xml:space="preserve">115kV GRAND RAPIDS-RIVERTON </t>
  </si>
  <si>
    <t xml:space="preserve">115kV RIVERTON-BRAINERD </t>
  </si>
  <si>
    <t>115kV RIVERTON-CROMWELL</t>
  </si>
  <si>
    <t>115kV Nashwauk-14 Line Tap</t>
  </si>
  <si>
    <t>115kV National-14 Line Tap</t>
  </si>
  <si>
    <t>115kV Hibbing-14 Line Tap</t>
  </si>
  <si>
    <t>115kV Fond Du Lac-Hibbard</t>
  </si>
  <si>
    <t>115kV ARROWHEAD -16-Line Tap</t>
  </si>
  <si>
    <t>115kV Virginia-16-Line Tap</t>
  </si>
  <si>
    <t>115kV ETCO-16-Line Tap</t>
  </si>
  <si>
    <t>115kV Thomson-Cloquet</t>
  </si>
  <si>
    <t>115kV FORBES-FAIRLANE PLANT (ETCO)</t>
  </si>
  <si>
    <t>115kV Grand Rapids-Blackberry (portion from tap to Blandin)</t>
  </si>
  <si>
    <t>115kV HIBBARD-15TH AVE W</t>
  </si>
  <si>
    <t>115kV ARROWHEAD-CLOQUET</t>
  </si>
  <si>
    <t>115kV Vernale - 24 Line Tap</t>
  </si>
  <si>
    <t>115kV Scearcyville - 24 Line Tap</t>
  </si>
  <si>
    <t>115kV Dog Lake - 24 Line Tap</t>
  </si>
  <si>
    <t>115kV HIBBING-25 Line Tap</t>
  </si>
  <si>
    <t>115kV THOMSON-CROMWELL</t>
  </si>
  <si>
    <t>115kV Boswell-Blandex</t>
  </si>
  <si>
    <t>115kV Boswell-Grand Rapids</t>
  </si>
  <si>
    <t>115kV VIRGINIA-LASKIN</t>
  </si>
  <si>
    <t>115kV MINNTAC-MINORCA</t>
  </si>
  <si>
    <t>115kV VIRGINIA-MINORCA</t>
  </si>
  <si>
    <t xml:space="preserve">115kV FORBES-VIRGINIA </t>
  </si>
  <si>
    <t xml:space="preserve">115kV BLACKBERY-NASHWAUK </t>
  </si>
  <si>
    <t xml:space="preserve">115kV BLACKBERRY-NASHWAUK </t>
  </si>
  <si>
    <t>115kV Laskin-Virginia</t>
  </si>
  <si>
    <t>All 115 kV AC lines included in NERC Alert Low Priority Group</t>
  </si>
  <si>
    <t>DC Line - MN</t>
  </si>
  <si>
    <t>R50M</t>
  </si>
  <si>
    <t>ZZ P1 L1 C4</t>
  </si>
  <si>
    <t>ZZ P1 L1 C5</t>
  </si>
  <si>
    <t>ZZ P1 L1 C7</t>
  </si>
  <si>
    <t>ZZ P1 L2 C4</t>
  </si>
  <si>
    <t>ZZ P1 L2 C5</t>
  </si>
  <si>
    <t>ZZ P1 L2 C7</t>
  </si>
  <si>
    <t>Little Fork-Moranville</t>
  </si>
  <si>
    <t>115kV Boswell-Nashwauk</t>
  </si>
  <si>
    <t>DC Line -ND</t>
  </si>
  <si>
    <t>North Dakota portion of DC line</t>
  </si>
  <si>
    <t>Minnesota portion of DC line</t>
  </si>
  <si>
    <t>115kV Stinson-Fairmount Park</t>
  </si>
  <si>
    <t>2013 Attachment ZZ Work papers -  Forward Rate TO Support Data</t>
  </si>
  <si>
    <t>2013 Attachment ZZ Work papers - Project Descriptions</t>
  </si>
  <si>
    <t>Actual 12 Months Ended December 31, 2013</t>
  </si>
  <si>
    <t>2013 Attachment ZZ Projected -  CWIP &amp; AFUDC Adjustments to Gross &amp; Net Plant Working Papers</t>
  </si>
  <si>
    <t xml:space="preserve">There were no AC Low Priority NERC Alert projects that went into service in 2013. </t>
  </si>
  <si>
    <t>(A)</t>
  </si>
  <si>
    <t>(B)</t>
  </si>
  <si>
    <t>(C)</t>
  </si>
  <si>
    <t>(D)</t>
  </si>
  <si>
    <t>(E)</t>
  </si>
  <si>
    <t>(F)</t>
  </si>
  <si>
    <t>(G)</t>
  </si>
  <si>
    <t>(H)</t>
  </si>
  <si>
    <t>Actual 2013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</si>
  <si>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</si>
  <si>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</si>
  <si>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</si>
  <si>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</si>
  <si>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</si>
  <si>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</si>
  <si>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</si>
  <si>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</si>
  <si>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</si>
  <si>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Project</t>
  </si>
  <si>
    <t>Requirement</t>
  </si>
  <si>
    <t>% of Total</t>
  </si>
  <si>
    <t>Distributed</t>
  </si>
  <si>
    <t>to Projects</t>
  </si>
  <si>
    <t>Interest</t>
  </si>
  <si>
    <t>Annual FERC Interest Rate (Jan. '13 - Dec '14)</t>
  </si>
  <si>
    <t>Project 4293-AC NERC Facility Ratings Alert - Medium Priority</t>
  </si>
  <si>
    <t>Project 4294-AC NERC Facility Ratings Alert - Low Priority</t>
  </si>
  <si>
    <t xml:space="preserve">Interest for 24 Months (Jan'13 - Dec '14) </t>
  </si>
  <si>
    <t>Net Over Recovery,  including interest</t>
  </si>
  <si>
    <t>Project 4293-DC NERC Facility Ratings Alert - Medium Priority</t>
  </si>
  <si>
    <t>AC</t>
  </si>
  <si>
    <t>System</t>
  </si>
  <si>
    <t>Projects</t>
  </si>
  <si>
    <t>DC</t>
  </si>
  <si>
    <t>2013 Attachment ZZ Work papers -  2013 Attachment ZZ True-up Adjustment for the year ended December 31, 2013</t>
  </si>
  <si>
    <t>Att ZZ, p1, line 1, col 4, 5, 7</t>
  </si>
  <si>
    <t>Att ZZ, p1, line 2, col 4, 5,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</si>
</sst>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_(&quot;$&quot;* #,##0_);_(&quot;$&quot;* \(#,##0\);_(&quot;$&quot;* &quot;-&quot;??_);_(@_)"/>
    <numFmt numFmtId="265" formatCode="0.000%"/>
  </numFmts>
  <fonts count="121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60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  <xf numFmtId="0" fontId="101" fillId="0" borderId="0"/>
    <xf numFmtId="0" fontId="3" fillId="0" borderId="0"/>
    <xf numFmtId="0" fontId="106" fillId="0" borderId="0"/>
    <xf numFmtId="0" fontId="3" fillId="0" borderId="0"/>
    <xf numFmtId="0" fontId="11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0" fontId="13" fillId="0" borderId="0"/>
    <xf numFmtId="0" fontId="13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01" fillId="0" borderId="0" applyFont="0" applyAlignment="0"/>
    <xf numFmtId="0" fontId="3" fillId="0" borderId="0" applyFont="0" applyAlignment="0"/>
    <xf numFmtId="0" fontId="106" fillId="0" borderId="0" applyFont="0" applyAlignment="0"/>
    <xf numFmtId="0" fontId="3" fillId="0" borderId="0" applyFont="0" applyAlignment="0"/>
    <xf numFmtId="0" fontId="113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01" fillId="0" borderId="0" applyNumberFormat="0" applyFont="0" applyAlignment="0"/>
    <xf numFmtId="0" fontId="3" fillId="0" borderId="0" applyNumberFormat="0" applyFont="0" applyAlignment="0"/>
    <xf numFmtId="0" fontId="106" fillId="0" borderId="0" applyNumberFormat="0" applyFont="0" applyAlignment="0"/>
    <xf numFmtId="0" fontId="3" fillId="0" borderId="0" applyNumberFormat="0" applyFont="0" applyAlignment="0"/>
    <xf numFmtId="0" fontId="113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176" fontId="101" fillId="0" borderId="0" applyFill="0"/>
    <xf numFmtId="176" fontId="3" fillId="0" borderId="0" applyFill="0"/>
    <xf numFmtId="176" fontId="106" fillId="0" borderId="0" applyFill="0"/>
    <xf numFmtId="176" fontId="3" fillId="0" borderId="0" applyFill="0"/>
    <xf numFmtId="176" fontId="113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176" fontId="8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35" fillId="22" borderId="5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01" fillId="0" borderId="0"/>
    <xf numFmtId="0" fontId="3" fillId="0" borderId="0"/>
    <xf numFmtId="0" fontId="106" fillId="0" borderId="0"/>
    <xf numFmtId="0" fontId="3" fillId="0" borderId="0"/>
    <xf numFmtId="0" fontId="1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2" fillId="0" borderId="0" applyFont="0" applyFill="0" applyBorder="0" applyAlignment="0" applyProtection="0"/>
    <xf numFmtId="37" fontId="41" fillId="0" borderId="0" applyFill="0" applyBorder="0" applyAlignment="0" applyProtection="0"/>
    <xf numFmtId="3" fontId="1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2" fillId="0" borderId="0" applyFont="0" applyFill="0" applyBorder="0" applyAlignment="0" applyProtection="0"/>
    <xf numFmtId="5" fontId="41" fillId="0" borderId="0" applyFill="0" applyBorder="0" applyAlignment="0" applyProtection="0"/>
    <xf numFmtId="5" fontId="1" fillId="0" borderId="0" applyFont="0" applyFill="0" applyBorder="0" applyAlignment="0" applyProtection="0"/>
    <xf numFmtId="5" fontId="101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106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113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01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106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05" fontId="44" fillId="0" borderId="0" applyFont="0" applyFill="0" applyBorder="0" applyAlignment="0" applyProtection="0"/>
    <xf numFmtId="5" fontId="45" fillId="0" borderId="0" applyBorder="0"/>
    <xf numFmtId="196" fontId="45" fillId="0" borderId="0" applyBorder="0"/>
    <xf numFmtId="7" fontId="45" fillId="0" borderId="0" applyBorder="0"/>
    <xf numFmtId="37" fontId="45" fillId="0" borderId="0" applyBorder="0"/>
    <xf numFmtId="177" fontId="45" fillId="0" borderId="0" applyBorder="0"/>
    <xf numFmtId="206" fontId="45" fillId="0" borderId="0" applyBorder="0"/>
    <xf numFmtId="39" fontId="45" fillId="0" borderId="0" applyBorder="0"/>
    <xf numFmtId="207" fontId="45" fillId="0" borderId="0" applyBorder="0"/>
    <xf numFmtId="7" fontId="1" fillId="0" borderId="0" applyFont="0" applyFill="0" applyBorder="0" applyAlignment="0" applyProtection="0"/>
    <xf numFmtId="7" fontId="101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106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113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6" fillId="0" borderId="0" applyFont="0" applyFill="0" applyBorder="0" applyAlignment="0" applyProtection="0"/>
    <xf numFmtId="210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01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106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113" fillId="0" borderId="0" applyFont="0" applyFill="0" applyBorder="0" applyAlignment="0" applyProtection="0"/>
    <xf numFmtId="0" fontId="48" fillId="0" borderId="0"/>
    <xf numFmtId="177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2" fillId="25" borderId="9">
      <alignment horizontal="center" vertical="center" wrapText="1"/>
    </xf>
    <xf numFmtId="0" fontId="53" fillId="0" borderId="0" applyFont="0" applyFill="0" applyBorder="0" applyAlignment="0" applyProtection="0"/>
    <xf numFmtId="0" fontId="98" fillId="0" borderId="10" applyNumberFormat="0" applyFill="0" applyAlignment="0" applyProtection="0"/>
    <xf numFmtId="0" fontId="54" fillId="0" borderId="0" applyFont="0" applyFill="0" applyBorder="0" applyAlignment="0" applyProtection="0"/>
    <xf numFmtId="0" fontId="99" fillId="0" borderId="11" applyNumberFormat="0" applyFill="0" applyAlignment="0" applyProtection="0"/>
    <xf numFmtId="0" fontId="18" fillId="0" borderId="0" applyFont="0" applyFill="0" applyBorder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6" fillId="0" borderId="9"/>
    <xf numFmtId="0" fontId="57" fillId="0" borderId="0"/>
    <xf numFmtId="0" fontId="58" fillId="0" borderId="1" applyNumberFormat="0" applyFill="0" applyAlignment="0" applyProtection="0"/>
    <xf numFmtId="0" fontId="44" fillId="26" borderId="0" applyNumberFormat="0" applyFont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59" fillId="27" borderId="13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60" fillId="7" borderId="4" applyNumberFormat="0" applyAlignment="0" applyProtection="0"/>
    <xf numFmtId="10" fontId="15" fillId="28" borderId="13" applyNumberFormat="0" applyBorder="0" applyAlignment="0" applyProtection="0"/>
    <xf numFmtId="0" fontId="60" fillId="7" borderId="4" applyNumberFormat="0" applyAlignment="0" applyProtection="0"/>
    <xf numFmtId="5" fontId="61" fillId="0" borderId="0" applyBorder="0"/>
    <xf numFmtId="196" fontId="61" fillId="0" borderId="0" applyBorder="0"/>
    <xf numFmtId="7" fontId="61" fillId="0" borderId="0" applyBorder="0"/>
    <xf numFmtId="37" fontId="61" fillId="0" borderId="0" applyBorder="0"/>
    <xf numFmtId="177" fontId="61" fillId="0" borderId="0" applyBorder="0"/>
    <xf numFmtId="206" fontId="61" fillId="0" borderId="0" applyBorder="0"/>
    <xf numFmtId="39" fontId="61" fillId="0" borderId="0" applyBorder="0"/>
    <xf numFmtId="207" fontId="61" fillId="0" borderId="0" applyBorder="0"/>
    <xf numFmtId="0" fontId="44" fillId="0" borderId="14" applyNumberFormat="0" applyFont="0" applyFill="0" applyAlignment="0" applyProtection="0"/>
    <xf numFmtId="0" fontId="63" fillId="0" borderId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0" fontId="101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0" fontId="106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37" fontId="66" fillId="0" borderId="0"/>
    <xf numFmtId="0" fontId="62" fillId="0" borderId="0"/>
    <xf numFmtId="0" fontId="1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" fillId="0" borderId="0"/>
    <xf numFmtId="0" fontId="3" fillId="0" borderId="0"/>
    <xf numFmtId="0" fontId="115" fillId="0" borderId="0"/>
    <xf numFmtId="0" fontId="115" fillId="0" borderId="0"/>
    <xf numFmtId="0" fontId="115" fillId="0" borderId="0"/>
    <xf numFmtId="176" fontId="68" fillId="0" borderId="0" applyProtection="0"/>
    <xf numFmtId="0" fontId="67" fillId="0" borderId="0">
      <alignment vertical="top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" fillId="0" borderId="0"/>
    <xf numFmtId="0" fontId="3" fillId="0" borderId="0"/>
    <xf numFmtId="0" fontId="114" fillId="0" borderId="0"/>
    <xf numFmtId="0" fontId="5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" fillId="0" borderId="0"/>
    <xf numFmtId="0" fontId="3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176" fontId="68" fillId="0" borderId="0" applyProtection="0"/>
    <xf numFmtId="176" fontId="68" fillId="0" borderId="0" applyProtection="0"/>
    <xf numFmtId="176" fontId="68" fillId="0" borderId="0" applyProtection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1" fillId="30" borderId="16" applyNumberFormat="0" applyFont="0" applyAlignment="0" applyProtection="0"/>
    <xf numFmtId="0" fontId="3" fillId="30" borderId="16" applyNumberFormat="0" applyFont="0" applyAlignment="0" applyProtection="0"/>
    <xf numFmtId="0" fontId="101" fillId="30" borderId="16" applyNumberFormat="0" applyFont="0" applyAlignment="0" applyProtection="0"/>
    <xf numFmtId="0" fontId="3" fillId="30" borderId="16" applyNumberFormat="0" applyFont="0" applyAlignment="0" applyProtection="0"/>
    <xf numFmtId="0" fontId="106" fillId="30" borderId="16" applyNumberFormat="0" applyFont="0" applyAlignment="0" applyProtection="0"/>
    <xf numFmtId="0" fontId="3" fillId="30" borderId="16" applyNumberFormat="0" applyFont="0" applyAlignment="0" applyProtection="0"/>
    <xf numFmtId="0" fontId="113" fillId="30" borderId="16" applyNumberFormat="0" applyFont="0" applyAlignment="0" applyProtection="0"/>
    <xf numFmtId="0" fontId="69" fillId="21" borderId="17" applyNumberFormat="0" applyAlignment="0" applyProtection="0"/>
    <xf numFmtId="0" fontId="69" fillId="21" borderId="17" applyNumberFormat="0" applyAlignment="0" applyProtection="0"/>
    <xf numFmtId="0" fontId="70" fillId="31" borderId="0" applyNumberFormat="0" applyFont="0" applyBorder="0" applyAlignment="0"/>
    <xf numFmtId="222" fontId="3" fillId="0" borderId="0" applyFont="0" applyFill="0" applyBorder="0" applyAlignment="0" applyProtection="0"/>
    <xf numFmtId="223" fontId="7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4" fontId="101" fillId="0" borderId="0"/>
    <xf numFmtId="224" fontId="3" fillId="0" borderId="0"/>
    <xf numFmtId="224" fontId="106" fillId="0" borderId="0"/>
    <xf numFmtId="224" fontId="3" fillId="0" borderId="0"/>
    <xf numFmtId="224" fontId="113" fillId="0" borderId="0"/>
    <xf numFmtId="225" fontId="62" fillId="0" borderId="0"/>
    <xf numFmtId="225" fontId="12" fillId="0" borderId="0"/>
    <xf numFmtId="225" fontId="12" fillId="0" borderId="0"/>
    <xf numFmtId="225" fontId="62" fillId="0" borderId="0"/>
    <xf numFmtId="225" fontId="12" fillId="0" borderId="0"/>
    <xf numFmtId="225" fontId="12" fillId="0" borderId="0"/>
    <xf numFmtId="223" fontId="71" fillId="0" borderId="0"/>
    <xf numFmtId="0" fontId="62" fillId="0" borderId="0"/>
    <xf numFmtId="0" fontId="12" fillId="0" borderId="0"/>
    <xf numFmtId="0" fontId="12" fillId="0" borderId="0"/>
    <xf numFmtId="223" fontId="41" fillId="0" borderId="0"/>
    <xf numFmtId="224" fontId="1" fillId="0" borderId="0"/>
    <xf numFmtId="224" fontId="101" fillId="0" borderId="0"/>
    <xf numFmtId="224" fontId="3" fillId="0" borderId="0"/>
    <xf numFmtId="224" fontId="106" fillId="0" borderId="0"/>
    <xf numFmtId="224" fontId="3" fillId="0" borderId="0"/>
    <xf numFmtId="224" fontId="113" fillId="0" borderId="0"/>
    <xf numFmtId="225" fontId="62" fillId="0" borderId="0"/>
    <xf numFmtId="225" fontId="12" fillId="0" borderId="0"/>
    <xf numFmtId="225" fontId="12" fillId="0" borderId="0"/>
    <xf numFmtId="225" fontId="62" fillId="0" borderId="0"/>
    <xf numFmtId="225" fontId="12" fillId="0" borderId="0"/>
    <xf numFmtId="225" fontId="12" fillId="0" borderId="0"/>
    <xf numFmtId="0" fontId="62" fillId="0" borderId="0"/>
    <xf numFmtId="0" fontId="12" fillId="0" borderId="0"/>
    <xf numFmtId="0" fontId="12" fillId="0" borderId="0"/>
    <xf numFmtId="0" fontId="62" fillId="0" borderId="0"/>
    <xf numFmtId="0" fontId="12" fillId="0" borderId="0"/>
    <xf numFmtId="0" fontId="12" fillId="0" borderId="0"/>
    <xf numFmtId="226" fontId="62" fillId="0" borderId="0"/>
    <xf numFmtId="226" fontId="12" fillId="0" borderId="0"/>
    <xf numFmtId="227" fontId="62" fillId="0" borderId="0"/>
    <xf numFmtId="227" fontId="12" fillId="0" borderId="0"/>
    <xf numFmtId="227" fontId="12" fillId="0" borderId="0"/>
    <xf numFmtId="226" fontId="12" fillId="0" borderId="0"/>
    <xf numFmtId="228" fontId="62" fillId="0" borderId="0"/>
    <xf numFmtId="228" fontId="12" fillId="0" borderId="0"/>
    <xf numFmtId="226" fontId="62" fillId="0" borderId="0"/>
    <xf numFmtId="226" fontId="12" fillId="0" borderId="0"/>
    <xf numFmtId="226" fontId="12" fillId="0" borderId="0"/>
    <xf numFmtId="227" fontId="62" fillId="0" borderId="0"/>
    <xf numFmtId="227" fontId="12" fillId="0" borderId="0"/>
    <xf numFmtId="227" fontId="12" fillId="0" borderId="0"/>
    <xf numFmtId="229" fontId="62" fillId="0" borderId="0"/>
    <xf numFmtId="229" fontId="12" fillId="0" borderId="0"/>
    <xf numFmtId="229" fontId="12" fillId="0" borderId="0"/>
    <xf numFmtId="228" fontId="12" fillId="0" borderId="0"/>
    <xf numFmtId="229" fontId="62" fillId="0" borderId="0"/>
    <xf numFmtId="229" fontId="12" fillId="0" borderId="0"/>
    <xf numFmtId="229" fontId="12" fillId="0" borderId="0"/>
    <xf numFmtId="230" fontId="62" fillId="0" borderId="0"/>
    <xf numFmtId="230" fontId="12" fillId="0" borderId="0"/>
    <xf numFmtId="230" fontId="12" fillId="0" borderId="0"/>
    <xf numFmtId="228" fontId="62" fillId="0" borderId="0"/>
    <xf numFmtId="228" fontId="12" fillId="0" borderId="0"/>
    <xf numFmtId="231" fontId="62" fillId="0" borderId="0"/>
    <xf numFmtId="231" fontId="12" fillId="0" borderId="0"/>
    <xf numFmtId="231" fontId="12" fillId="0" borderId="0"/>
    <xf numFmtId="230" fontId="62" fillId="0" borderId="0"/>
    <xf numFmtId="230" fontId="12" fillId="0" borderId="0"/>
    <xf numFmtId="230" fontId="12" fillId="0" borderId="0"/>
    <xf numFmtId="228" fontId="12" fillId="0" borderId="0"/>
    <xf numFmtId="230" fontId="62" fillId="0" borderId="0"/>
    <xf numFmtId="230" fontId="12" fillId="0" borderId="0"/>
    <xf numFmtId="230" fontId="12" fillId="0" borderId="0"/>
    <xf numFmtId="0" fontId="62" fillId="0" borderId="0"/>
    <xf numFmtId="0" fontId="12" fillId="0" borderId="0"/>
    <xf numFmtId="0" fontId="12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1" fillId="0" borderId="0"/>
    <xf numFmtId="223" fontId="71" fillId="0" borderId="0"/>
    <xf numFmtId="222" fontId="3" fillId="0" borderId="0" applyFont="0" applyFill="0" applyBorder="0" applyAlignment="0" applyProtection="0"/>
    <xf numFmtId="223" fontId="71" fillId="0" borderId="0"/>
    <xf numFmtId="223" fontId="71" fillId="0" borderId="0"/>
    <xf numFmtId="226" fontId="62" fillId="0" borderId="0"/>
    <xf numFmtId="226" fontId="12" fillId="0" borderId="0"/>
    <xf numFmtId="227" fontId="62" fillId="0" borderId="0"/>
    <xf numFmtId="227" fontId="12" fillId="0" borderId="0"/>
    <xf numFmtId="227" fontId="12" fillId="0" borderId="0"/>
    <xf numFmtId="226" fontId="12" fillId="0" borderId="0"/>
    <xf numFmtId="228" fontId="62" fillId="0" borderId="0"/>
    <xf numFmtId="228" fontId="12" fillId="0" borderId="0"/>
    <xf numFmtId="226" fontId="62" fillId="0" borderId="0"/>
    <xf numFmtId="226" fontId="12" fillId="0" borderId="0"/>
    <xf numFmtId="226" fontId="12" fillId="0" borderId="0"/>
    <xf numFmtId="227" fontId="62" fillId="0" borderId="0"/>
    <xf numFmtId="227" fontId="12" fillId="0" borderId="0"/>
    <xf numFmtId="227" fontId="12" fillId="0" borderId="0"/>
    <xf numFmtId="229" fontId="62" fillId="0" borderId="0"/>
    <xf numFmtId="229" fontId="12" fillId="0" borderId="0"/>
    <xf numFmtId="229" fontId="12" fillId="0" borderId="0"/>
    <xf numFmtId="228" fontId="12" fillId="0" borderId="0"/>
    <xf numFmtId="229" fontId="62" fillId="0" borderId="0"/>
    <xf numFmtId="229" fontId="12" fillId="0" borderId="0"/>
    <xf numFmtId="229" fontId="12" fillId="0" borderId="0"/>
    <xf numFmtId="230" fontId="62" fillId="0" borderId="0"/>
    <xf numFmtId="230" fontId="12" fillId="0" borderId="0"/>
    <xf numFmtId="230" fontId="12" fillId="0" borderId="0"/>
    <xf numFmtId="228" fontId="62" fillId="0" borderId="0"/>
    <xf numFmtId="228" fontId="12" fillId="0" borderId="0"/>
    <xf numFmtId="231" fontId="62" fillId="0" borderId="0"/>
    <xf numFmtId="231" fontId="12" fillId="0" borderId="0"/>
    <xf numFmtId="231" fontId="12" fillId="0" borderId="0"/>
    <xf numFmtId="230" fontId="62" fillId="0" borderId="0"/>
    <xf numFmtId="230" fontId="12" fillId="0" borderId="0"/>
    <xf numFmtId="230" fontId="12" fillId="0" borderId="0"/>
    <xf numFmtId="228" fontId="12" fillId="0" borderId="0"/>
    <xf numFmtId="230" fontId="62" fillId="0" borderId="0"/>
    <xf numFmtId="230" fontId="12" fillId="0" borderId="0"/>
    <xf numFmtId="230" fontId="12" fillId="0" borderId="0"/>
    <xf numFmtId="232" fontId="24" fillId="32" borderId="0" applyFont="0" applyFill="0" applyBorder="0" applyAlignment="0" applyProtection="0"/>
    <xf numFmtId="232" fontId="8" fillId="32" borderId="0" applyFont="0" applyFill="0" applyBorder="0" applyAlignment="0" applyProtection="0"/>
    <xf numFmtId="233" fontId="24" fillId="32" borderId="0" applyFont="0" applyFill="0" applyBorder="0" applyAlignment="0" applyProtection="0"/>
    <xf numFmtId="233" fontId="8" fillId="32" borderId="0" applyFont="0" applyFill="0" applyBorder="0" applyAlignment="0" applyProtection="0"/>
    <xf numFmtId="23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235" fontId="40" fillId="0" borderId="0" applyFont="0" applyFill="0" applyBorder="0" applyAlignment="0" applyProtection="0"/>
    <xf numFmtId="236" fontId="39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0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106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113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39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1" fillId="0" borderId="0" applyFill="0" applyBorder="0" applyAlignment="0" applyProtection="0"/>
    <xf numFmtId="9" fontId="45" fillId="0" borderId="0" applyBorder="0"/>
    <xf numFmtId="216" fontId="45" fillId="0" borderId="0" applyBorder="0"/>
    <xf numFmtId="10" fontId="45" fillId="0" borderId="0" applyBorder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1" fillId="0" borderId="0">
      <alignment horizontal="left" vertical="top"/>
    </xf>
    <xf numFmtId="3" fontId="101" fillId="0" borderId="0">
      <alignment horizontal="left" vertical="top"/>
    </xf>
    <xf numFmtId="3" fontId="3" fillId="0" borderId="0">
      <alignment horizontal="left" vertical="top"/>
    </xf>
    <xf numFmtId="3" fontId="106" fillId="0" borderId="0">
      <alignment horizontal="left" vertical="top"/>
    </xf>
    <xf numFmtId="3" fontId="3" fillId="0" borderId="0">
      <alignment horizontal="left" vertical="top"/>
    </xf>
    <xf numFmtId="3" fontId="113" fillId="0" borderId="0">
      <alignment horizontal="left" vertical="top"/>
    </xf>
    <xf numFmtId="0" fontId="72" fillId="0" borderId="9">
      <alignment horizontal="center"/>
    </xf>
    <xf numFmtId="3" fontId="37" fillId="0" borderId="0" applyFont="0" applyFill="0" applyBorder="0" applyAlignment="0" applyProtection="0"/>
    <xf numFmtId="0" fontId="37" fillId="33" borderId="0" applyNumberFormat="0" applyFont="0" applyBorder="0" applyAlignment="0" applyProtection="0"/>
    <xf numFmtId="3" fontId="1" fillId="0" borderId="0">
      <alignment horizontal="right" vertical="top"/>
    </xf>
    <xf numFmtId="3" fontId="101" fillId="0" borderId="0">
      <alignment horizontal="right" vertical="top"/>
    </xf>
    <xf numFmtId="3" fontId="3" fillId="0" borderId="0">
      <alignment horizontal="right" vertical="top"/>
    </xf>
    <xf numFmtId="3" fontId="106" fillId="0" borderId="0">
      <alignment horizontal="right" vertical="top"/>
    </xf>
    <xf numFmtId="3" fontId="3" fillId="0" borderId="0">
      <alignment horizontal="right" vertical="top"/>
    </xf>
    <xf numFmtId="3" fontId="113" fillId="0" borderId="0">
      <alignment horizontal="right" vertical="top"/>
    </xf>
    <xf numFmtId="41" fontId="23" fillId="34" borderId="18" applyFill="0"/>
    <xf numFmtId="0" fontId="73" fillId="0" borderId="0">
      <alignment horizontal="left" indent="7"/>
    </xf>
    <xf numFmtId="41" fontId="23" fillId="0" borderId="18" applyFill="0">
      <alignment horizontal="left" indent="2"/>
    </xf>
    <xf numFmtId="176" fontId="34" fillId="0" borderId="1" applyFill="0">
      <alignment horizontal="right"/>
    </xf>
    <xf numFmtId="0" fontId="52" fillId="0" borderId="13" applyNumberFormat="0" applyFont="0" applyBorder="0">
      <alignment horizontal="right"/>
    </xf>
    <xf numFmtId="0" fontId="74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101" fillId="0" borderId="0" applyNumberFormat="0" applyFont="0" applyBorder="0" applyAlignment="0"/>
    <xf numFmtId="0" fontId="3" fillId="0" borderId="0" applyNumberFormat="0" applyFont="0" applyBorder="0" applyAlignment="0"/>
    <xf numFmtId="0" fontId="106" fillId="0" borderId="0" applyNumberFormat="0" applyFont="0" applyBorder="0" applyAlignment="0"/>
    <xf numFmtId="0" fontId="3" fillId="0" borderId="0" applyNumberFormat="0" applyFont="0" applyBorder="0" applyAlignment="0"/>
    <xf numFmtId="0" fontId="113" fillId="0" borderId="0" applyNumberFormat="0" applyFont="0" applyBorder="0" applyAlignment="0"/>
    <xf numFmtId="0" fontId="21" fillId="0" borderId="0" applyFill="0">
      <alignment horizontal="left" indent="1"/>
    </xf>
    <xf numFmtId="0" fontId="75" fillId="0" borderId="0" applyFill="0">
      <alignment horizontal="left" indent="1"/>
    </xf>
    <xf numFmtId="4" fontId="24" fillId="0" borderId="0" applyFill="0"/>
    <xf numFmtId="4" fontId="8" fillId="0" borderId="0" applyFill="0"/>
    <xf numFmtId="0" fontId="1" fillId="0" borderId="0" applyNumberFormat="0" applyFont="0" applyFill="0" applyBorder="0" applyAlignment="0"/>
    <xf numFmtId="0" fontId="101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106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113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4" fontId="8" fillId="0" borderId="0" applyFill="0"/>
    <xf numFmtId="0" fontId="1" fillId="0" borderId="0" applyNumberFormat="0" applyFont="0" applyBorder="0" applyAlignment="0"/>
    <xf numFmtId="0" fontId="101" fillId="0" borderId="0" applyNumberFormat="0" applyFont="0" applyBorder="0" applyAlignment="0"/>
    <xf numFmtId="0" fontId="3" fillId="0" borderId="0" applyNumberFormat="0" applyFont="0" applyBorder="0" applyAlignment="0"/>
    <xf numFmtId="0" fontId="106" fillId="0" borderId="0" applyNumberFormat="0" applyFont="0" applyBorder="0" applyAlignment="0"/>
    <xf numFmtId="0" fontId="3" fillId="0" borderId="0" applyNumberFormat="0" applyFont="0" applyBorder="0" applyAlignment="0"/>
    <xf numFmtId="0" fontId="113" fillId="0" borderId="0" applyNumberFormat="0" applyFont="0" applyBorder="0" applyAlignment="0"/>
    <xf numFmtId="0" fontId="76" fillId="0" borderId="0">
      <alignment horizontal="left" indent="3"/>
    </xf>
    <xf numFmtId="0" fontId="77" fillId="0" borderId="0" applyFill="0">
      <alignment horizontal="left" indent="3"/>
    </xf>
    <xf numFmtId="4" fontId="24" fillId="0" borderId="0" applyFill="0"/>
    <xf numFmtId="4" fontId="8" fillId="0" borderId="0" applyFill="0"/>
    <xf numFmtId="0" fontId="1" fillId="0" borderId="0" applyNumberFormat="0" applyFont="0" applyBorder="0" applyAlignment="0"/>
    <xf numFmtId="0" fontId="101" fillId="0" borderId="0" applyNumberFormat="0" applyFont="0" applyBorder="0" applyAlignment="0"/>
    <xf numFmtId="0" fontId="3" fillId="0" borderId="0" applyNumberFormat="0" applyFont="0" applyBorder="0" applyAlignment="0"/>
    <xf numFmtId="0" fontId="106" fillId="0" borderId="0" applyNumberFormat="0" applyFont="0" applyBorder="0" applyAlignment="0"/>
    <xf numFmtId="0" fontId="3" fillId="0" borderId="0" applyNumberFormat="0" applyFont="0" applyBorder="0" applyAlignment="0"/>
    <xf numFmtId="0" fontId="113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101" fillId="0" borderId="0" applyNumberFormat="0" applyFont="0" applyBorder="0" applyAlignment="0"/>
    <xf numFmtId="0" fontId="3" fillId="0" borderId="0" applyNumberFormat="0" applyFont="0" applyBorder="0" applyAlignment="0"/>
    <xf numFmtId="0" fontId="106" fillId="0" borderId="0" applyNumberFormat="0" applyFont="0" applyBorder="0" applyAlignment="0"/>
    <xf numFmtId="0" fontId="3" fillId="0" borderId="0" applyNumberFormat="0" applyFont="0" applyBorder="0" applyAlignment="0"/>
    <xf numFmtId="0" fontId="113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101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106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113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4" fillId="0" borderId="19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80" fillId="0" borderId="0"/>
    <xf numFmtId="0" fontId="79" fillId="0" borderId="0"/>
    <xf numFmtId="0" fontId="79" fillId="0" borderId="0"/>
    <xf numFmtId="0" fontId="81" fillId="0" borderId="9">
      <alignment horizontal="right"/>
    </xf>
    <xf numFmtId="250" fontId="42" fillId="0" borderId="0">
      <alignment horizontal="center"/>
    </xf>
    <xf numFmtId="251" fontId="82" fillId="0" borderId="0">
      <alignment horizontal="center"/>
    </xf>
    <xf numFmtId="0" fontId="2" fillId="0" borderId="0" applyNumberFormat="0" applyFill="0" applyBorder="0" applyAlignment="0" applyProtection="0"/>
    <xf numFmtId="0" fontId="83" fillId="0" borderId="0" applyNumberFormat="0" applyBorder="0" applyAlignment="0"/>
    <xf numFmtId="0" fontId="36" fillId="0" borderId="0" applyNumberFormat="0" applyBorder="0" applyAlignment="0"/>
    <xf numFmtId="0" fontId="84" fillId="0" borderId="0" applyNumberFormat="0" applyBorder="0" applyAlignment="0"/>
    <xf numFmtId="0" fontId="44" fillId="23" borderId="0" applyNumberFormat="0" applyFont="0" applyBorder="0" applyAlignment="0" applyProtection="0"/>
    <xf numFmtId="232" fontId="85" fillId="0" borderId="8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97" fillId="0" borderId="20" applyNumberFormat="0" applyFill="0" applyAlignment="0" applyProtection="0"/>
    <xf numFmtId="0" fontId="10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25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9" fontId="39" fillId="0" borderId="0" applyFont="0" applyFill="0" applyBorder="0" applyAlignment="0" applyProtection="0"/>
    <xf numFmtId="260" fontId="91" fillId="23" borderId="21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2" fillId="0" borderId="8" applyFont="0" applyFill="0" applyBorder="0" applyAlignment="0" applyProtection="0">
      <alignment horizontal="right"/>
      <protection locked="0"/>
    </xf>
  </cellStyleXfs>
  <cellXfs count="193">
    <xf numFmtId="0" fontId="0" fillId="0" borderId="0" xfId="0"/>
    <xf numFmtId="0" fontId="52" fillId="0" borderId="0" xfId="1807" applyFont="1" applyFill="1" applyBorder="1">
      <alignment vertical="top"/>
    </xf>
    <xf numFmtId="0" fontId="52" fillId="0" borderId="0" xfId="1808" applyFont="1">
      <alignment vertical="top"/>
    </xf>
    <xf numFmtId="0" fontId="3" fillId="0" borderId="0" xfId="1808" applyFont="1">
      <alignment vertical="top"/>
    </xf>
    <xf numFmtId="0" fontId="67" fillId="0" borderId="0" xfId="1808">
      <alignment vertical="top"/>
    </xf>
    <xf numFmtId="0" fontId="52" fillId="0" borderId="1" xfId="1807" applyFont="1" applyFill="1" applyBorder="1">
      <alignment vertical="top"/>
    </xf>
    <xf numFmtId="0" fontId="3" fillId="0" borderId="0" xfId="0" applyFont="1"/>
    <xf numFmtId="0" fontId="1" fillId="32" borderId="0" xfId="1806" applyFont="1" applyFill="1" applyAlignment="1">
      <alignment horizontal="right"/>
    </xf>
    <xf numFmtId="0" fontId="0" fillId="32" borderId="0" xfId="0" applyFill="1"/>
    <xf numFmtId="0" fontId="1" fillId="32" borderId="0" xfId="1806" applyFont="1" applyFill="1"/>
    <xf numFmtId="0" fontId="52" fillId="32" borderId="0" xfId="1808" applyFont="1" applyFill="1">
      <alignment vertical="top"/>
    </xf>
    <xf numFmtId="0" fontId="52" fillId="32" borderId="22" xfId="1808" applyFont="1" applyFill="1" applyBorder="1">
      <alignment vertical="top"/>
    </xf>
    <xf numFmtId="0" fontId="52" fillId="32" borderId="18" xfId="1808" applyFont="1" applyFill="1" applyBorder="1">
      <alignment vertical="top"/>
    </xf>
    <xf numFmtId="0" fontId="52" fillId="32" borderId="23" xfId="1808" applyFont="1" applyFill="1" applyBorder="1">
      <alignment vertical="top"/>
    </xf>
    <xf numFmtId="0" fontId="93" fillId="0" borderId="0" xfId="0" applyFont="1"/>
    <xf numFmtId="0" fontId="52" fillId="0" borderId="0" xfId="1806" applyFont="1" applyAlignment="1">
      <alignment horizontal="right"/>
    </xf>
    <xf numFmtId="227" fontId="92" fillId="0" borderId="0" xfId="1803" applyNumberFormat="1" applyFont="1" applyFill="1" applyAlignment="1">
      <alignment horizontal="center" wrapText="1"/>
    </xf>
    <xf numFmtId="0" fontId="52" fillId="0" borderId="22" xfId="0" applyFont="1" applyBorder="1"/>
    <xf numFmtId="0" fontId="0" fillId="0" borderId="0" xfId="0" applyFill="1"/>
    <xf numFmtId="0" fontId="94" fillId="35" borderId="0" xfId="1806" applyFont="1" applyFill="1" applyAlignment="1"/>
    <xf numFmtId="227" fontId="95" fillId="35" borderId="0" xfId="1803" applyNumberFormat="1" applyFont="1" applyFill="1" applyAlignment="1">
      <alignment horizontal="center" wrapText="1"/>
    </xf>
    <xf numFmtId="0" fontId="52" fillId="0" borderId="0" xfId="1808" applyFont="1" applyFill="1">
      <alignment vertical="top"/>
    </xf>
    <xf numFmtId="0" fontId="52" fillId="0" borderId="0" xfId="1806" applyFont="1" applyFill="1" applyAlignment="1">
      <alignment horizontal="right"/>
    </xf>
    <xf numFmtId="1" fontId="95" fillId="35" borderId="0" xfId="1803" applyNumberFormat="1" applyFont="1" applyFill="1" applyAlignment="1">
      <alignment horizontal="center" wrapText="1"/>
    </xf>
    <xf numFmtId="0" fontId="3" fillId="0" borderId="24" xfId="1806" quotePrefix="1" applyFont="1" applyFill="1" applyBorder="1" applyAlignment="1">
      <alignment horizontal="left"/>
    </xf>
    <xf numFmtId="0" fontId="1" fillId="0" borderId="14" xfId="1806" quotePrefix="1" applyFont="1" applyFill="1" applyBorder="1" applyAlignment="1">
      <alignment horizontal="left"/>
    </xf>
    <xf numFmtId="0" fontId="1" fillId="0" borderId="25" xfId="1806" applyFont="1" applyFill="1" applyBorder="1"/>
    <xf numFmtId="263" fontId="93" fillId="0" borderId="0" xfId="135" applyNumberFormat="1" applyFont="1"/>
    <xf numFmtId="263" fontId="0" fillId="0" borderId="0" xfId="135" applyNumberFormat="1" applyFont="1"/>
    <xf numFmtId="263" fontId="3" fillId="0" borderId="0" xfId="135" applyNumberFormat="1" applyFont="1" applyAlignment="1">
      <alignment vertical="top"/>
    </xf>
    <xf numFmtId="263" fontId="95" fillId="35" borderId="0" xfId="135" applyNumberFormat="1" applyFont="1" applyFill="1" applyAlignment="1">
      <alignment horizontal="center" wrapText="1"/>
    </xf>
    <xf numFmtId="263" fontId="3" fillId="0" borderId="0" xfId="135" applyNumberFormat="1" applyFont="1" applyBorder="1" applyAlignment="1">
      <alignment horizontal="right" vertical="top"/>
    </xf>
    <xf numFmtId="263" fontId="3" fillId="0" borderId="0" xfId="135" applyNumberFormat="1" applyFont="1" applyFill="1" applyBorder="1" applyAlignment="1">
      <alignment horizontal="right" vertical="top"/>
    </xf>
    <xf numFmtId="263" fontId="1" fillId="32" borderId="0" xfId="135" applyNumberFormat="1" applyFont="1" applyFill="1" applyBorder="1" applyAlignment="1">
      <alignment horizontal="right"/>
    </xf>
    <xf numFmtId="263" fontId="1" fillId="32" borderId="0" xfId="135" applyNumberFormat="1" applyFont="1" applyFill="1" applyAlignment="1">
      <alignment horizontal="right"/>
    </xf>
    <xf numFmtId="263" fontId="3" fillId="32" borderId="0" xfId="135" applyNumberFormat="1" applyFont="1" applyFill="1" applyBorder="1" applyAlignment="1">
      <alignment horizontal="right" vertical="top"/>
    </xf>
    <xf numFmtId="263" fontId="0" fillId="32" borderId="0" xfId="135" applyNumberFormat="1" applyFont="1" applyFill="1" applyAlignment="1">
      <alignment horizontal="right"/>
    </xf>
    <xf numFmtId="263" fontId="0" fillId="0" borderId="0" xfId="135" applyNumberFormat="1" applyFont="1" applyBorder="1"/>
    <xf numFmtId="176" fontId="3" fillId="0" borderId="0" xfId="1805" applyFont="1" applyAlignment="1">
      <alignment horizontal="left"/>
    </xf>
    <xf numFmtId="0" fontId="3" fillId="0" borderId="14" xfId="1806" applyFont="1" applyFill="1" applyBorder="1"/>
    <xf numFmtId="0" fontId="3" fillId="0" borderId="25" xfId="1806" applyFont="1" applyFill="1" applyBorder="1"/>
    <xf numFmtId="176" fontId="1" fillId="0" borderId="0" xfId="1805" applyFont="1" applyAlignment="1">
      <alignment horizontal="left"/>
    </xf>
    <xf numFmtId="176" fontId="3" fillId="0" borderId="0" xfId="1805" applyFont="1" applyBorder="1" applyAlignment="1">
      <alignment horizontal="left"/>
    </xf>
    <xf numFmtId="0" fontId="52" fillId="0" borderId="0" xfId="0" applyFont="1" applyBorder="1"/>
    <xf numFmtId="0" fontId="52" fillId="0" borderId="0" xfId="0" applyFont="1"/>
    <xf numFmtId="0" fontId="3" fillId="27" borderId="1" xfId="0" applyFont="1" applyFill="1" applyBorder="1" applyAlignment="1">
      <alignment horizontal="center"/>
    </xf>
    <xf numFmtId="1" fontId="95" fillId="35" borderId="0" xfId="135" applyNumberFormat="1" applyFont="1" applyFill="1" applyAlignment="1">
      <alignment horizontal="center" wrapText="1"/>
    </xf>
    <xf numFmtId="0" fontId="3" fillId="0" borderId="25" xfId="1808" applyFont="1" applyBorder="1">
      <alignment vertical="top"/>
    </xf>
    <xf numFmtId="0" fontId="3" fillId="0" borderId="24" xfId="1808" applyFont="1" applyBorder="1">
      <alignment vertical="top"/>
    </xf>
    <xf numFmtId="0" fontId="1" fillId="0" borderId="25" xfId="1806" applyFont="1" applyBorder="1"/>
    <xf numFmtId="0" fontId="1" fillId="0" borderId="14" xfId="1806" quotePrefix="1" applyFont="1" applyBorder="1" applyAlignment="1">
      <alignment horizontal="left"/>
    </xf>
    <xf numFmtId="0" fontId="3" fillId="0" borderId="24" xfId="1806" quotePrefix="1" applyFont="1" applyBorder="1" applyAlignment="1">
      <alignment horizontal="left"/>
    </xf>
    <xf numFmtId="0" fontId="52" fillId="32" borderId="25" xfId="1808" applyFont="1" applyFill="1" applyBorder="1">
      <alignment vertical="top"/>
    </xf>
    <xf numFmtId="0" fontId="1" fillId="0" borderId="14" xfId="1806" applyFont="1" applyBorder="1"/>
    <xf numFmtId="263" fontId="52" fillId="27" borderId="0" xfId="135" applyNumberFormat="1" applyFont="1" applyFill="1" applyBorder="1" applyAlignment="1">
      <alignment horizontal="right" vertical="top"/>
    </xf>
    <xf numFmtId="0" fontId="52" fillId="32" borderId="24" xfId="1808" applyFont="1" applyFill="1" applyBorder="1">
      <alignment vertical="top"/>
    </xf>
    <xf numFmtId="0" fontId="52" fillId="32" borderId="14" xfId="1808" applyFont="1" applyFill="1" applyBorder="1">
      <alignment vertical="top"/>
    </xf>
    <xf numFmtId="263" fontId="3" fillId="0" borderId="26" xfId="135" applyNumberFormat="1" applyFont="1" applyFill="1" applyBorder="1" applyAlignment="1">
      <alignment horizontal="right" vertical="top"/>
    </xf>
    <xf numFmtId="263" fontId="3" fillId="0" borderId="19" xfId="135" applyNumberFormat="1" applyFont="1" applyFill="1" applyBorder="1" applyAlignment="1">
      <alignment horizontal="right" vertical="top"/>
    </xf>
    <xf numFmtId="263" fontId="3" fillId="0" borderId="27" xfId="135" applyNumberFormat="1" applyFont="1" applyFill="1" applyBorder="1" applyAlignment="1">
      <alignment horizontal="right" vertical="top"/>
    </xf>
    <xf numFmtId="263" fontId="3" fillId="0" borderId="1" xfId="135" applyNumberFormat="1" applyFont="1" applyFill="1" applyBorder="1" applyAlignment="1">
      <alignment horizontal="right" vertical="top"/>
    </xf>
    <xf numFmtId="263" fontId="3" fillId="0" borderId="3" xfId="135" applyNumberFormat="1" applyFont="1" applyFill="1" applyBorder="1" applyAlignment="1">
      <alignment horizontal="right" vertical="top"/>
    </xf>
    <xf numFmtId="0" fontId="3" fillId="0" borderId="14" xfId="1806" quotePrefix="1" applyFont="1" applyFill="1" applyBorder="1" applyAlignment="1">
      <alignment horizontal="left"/>
    </xf>
    <xf numFmtId="263" fontId="3" fillId="0" borderId="27" xfId="135" applyNumberFormat="1" applyFont="1" applyBorder="1" applyProtection="1">
      <protection locked="0"/>
    </xf>
    <xf numFmtId="263" fontId="3" fillId="0" borderId="19" xfId="135" applyNumberFormat="1" applyFont="1" applyBorder="1" applyProtection="1">
      <protection locked="0"/>
    </xf>
    <xf numFmtId="263" fontId="3" fillId="0" borderId="26" xfId="135" applyNumberFormat="1" applyFont="1" applyBorder="1" applyProtection="1">
      <protection locked="0"/>
    </xf>
    <xf numFmtId="263" fontId="52" fillId="27" borderId="27" xfId="135" applyNumberFormat="1" applyFont="1" applyFill="1" applyBorder="1" applyAlignment="1">
      <alignment horizontal="right" vertical="top"/>
    </xf>
    <xf numFmtId="263" fontId="52" fillId="27" borderId="3" xfId="135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25" fillId="0" borderId="0" xfId="0" applyFont="1" applyBorder="1"/>
    <xf numFmtId="0" fontId="25" fillId="0" borderId="13" xfId="0" applyFont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4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9" xfId="0" applyFont="1" applyBorder="1" applyAlignment="1">
      <alignment vertical="top"/>
    </xf>
    <xf numFmtId="0" fontId="25" fillId="0" borderId="25" xfId="0" applyFont="1" applyBorder="1" applyAlignment="1">
      <alignment horizontal="left" vertical="top"/>
    </xf>
    <xf numFmtId="0" fontId="25" fillId="0" borderId="1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8" xfId="0" applyFont="1" applyBorder="1"/>
    <xf numFmtId="0" fontId="103" fillId="0" borderId="13" xfId="1770" applyFont="1" applyFill="1" applyBorder="1"/>
    <xf numFmtId="0" fontId="3" fillId="0" borderId="13" xfId="0" applyFont="1" applyFill="1" applyBorder="1" applyAlignment="1">
      <alignment horizontal="right" vertical="top" wrapText="1"/>
    </xf>
    <xf numFmtId="0" fontId="103" fillId="0" borderId="13" xfId="1759" applyFont="1" applyBorder="1" applyAlignment="1">
      <alignment horizontal="left"/>
    </xf>
    <xf numFmtId="0" fontId="103" fillId="0" borderId="28" xfId="1748" applyFont="1" applyFill="1" applyBorder="1" applyAlignment="1">
      <alignment horizontal="left"/>
    </xf>
    <xf numFmtId="0" fontId="103" fillId="0" borderId="13" xfId="1759" applyFont="1" applyFill="1" applyBorder="1" applyAlignment="1">
      <alignment horizontal="left"/>
    </xf>
    <xf numFmtId="0" fontId="52" fillId="34" borderId="13" xfId="0" applyFont="1" applyFill="1" applyBorder="1" applyAlignment="1">
      <alignment horizontal="center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/>
    <xf numFmtId="0" fontId="3" fillId="0" borderId="19" xfId="0" applyFont="1" applyBorder="1" applyAlignment="1">
      <alignment wrapText="1"/>
    </xf>
    <xf numFmtId="0" fontId="3" fillId="0" borderId="25" xfId="0" applyFont="1" applyBorder="1"/>
    <xf numFmtId="0" fontId="3" fillId="0" borderId="1" xfId="0" applyFont="1" applyBorder="1"/>
    <xf numFmtId="0" fontId="3" fillId="0" borderId="26" xfId="0" applyFont="1" applyBorder="1" applyAlignment="1">
      <alignment wrapText="1"/>
    </xf>
    <xf numFmtId="0" fontId="103" fillId="0" borderId="13" xfId="1781" applyFont="1" applyFill="1" applyBorder="1" applyAlignment="1">
      <alignment horizontal="center"/>
    </xf>
    <xf numFmtId="0" fontId="103" fillId="0" borderId="13" xfId="1792" applyFont="1" applyFill="1" applyBorder="1" applyAlignment="1">
      <alignment horizontal="center"/>
    </xf>
    <xf numFmtId="0" fontId="103" fillId="0" borderId="13" xfId="1498" applyFont="1" applyFill="1" applyBorder="1"/>
    <xf numFmtId="0" fontId="103" fillId="0" borderId="13" xfId="1509" applyFont="1" applyFill="1" applyBorder="1"/>
    <xf numFmtId="263" fontId="3" fillId="0" borderId="3" xfId="135" applyNumberFormat="1" applyFont="1" applyFill="1" applyBorder="1" applyProtection="1">
      <protection locked="0"/>
    </xf>
    <xf numFmtId="263" fontId="3" fillId="0" borderId="0" xfId="135" applyNumberFormat="1" applyFont="1" applyFill="1" applyBorder="1" applyProtection="1">
      <protection locked="0"/>
    </xf>
    <xf numFmtId="263" fontId="3" fillId="0" borderId="1" xfId="135" applyNumberFormat="1" applyFont="1" applyFill="1" applyBorder="1" applyProtection="1">
      <protection locked="0"/>
    </xf>
    <xf numFmtId="0" fontId="36" fillId="0" borderId="13" xfId="1759" applyFont="1" applyFill="1" applyBorder="1" applyAlignment="1">
      <alignment horizontal="left"/>
    </xf>
    <xf numFmtId="0" fontId="36" fillId="0" borderId="13" xfId="1498" applyFont="1" applyFill="1" applyBorder="1"/>
    <xf numFmtId="0" fontId="36" fillId="0" borderId="13" xfId="1770" applyFont="1" applyFill="1" applyBorder="1"/>
    <xf numFmtId="0" fontId="114" fillId="0" borderId="0" xfId="1704" applyFill="1"/>
    <xf numFmtId="0" fontId="3" fillId="0" borderId="28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103" fillId="0" borderId="28" xfId="178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 wrapText="1"/>
    </xf>
    <xf numFmtId="263" fontId="3" fillId="0" borderId="0" xfId="639" applyNumberFormat="1" applyFont="1" applyAlignment="1">
      <alignment vertical="top"/>
    </xf>
    <xf numFmtId="0" fontId="3" fillId="0" borderId="0" xfId="1808" applyFont="1" applyAlignment="1">
      <alignment horizontal="center" vertical="top"/>
    </xf>
    <xf numFmtId="0" fontId="3" fillId="0" borderId="0" xfId="0" applyFont="1" applyAlignment="1">
      <alignment horizontal="center" wrapText="1"/>
    </xf>
    <xf numFmtId="263" fontId="3" fillId="0" borderId="0" xfId="639" applyNumberFormat="1" applyFont="1" applyAlignment="1">
      <alignment horizontal="center"/>
    </xf>
    <xf numFmtId="263" fontId="3" fillId="0" borderId="0" xfId="639" applyNumberFormat="1" applyFont="1"/>
    <xf numFmtId="0" fontId="3" fillId="0" borderId="0" xfId="1609" applyFont="1" applyAlignment="1">
      <alignment horizontal="center"/>
    </xf>
    <xf numFmtId="0" fontId="106" fillId="0" borderId="0" xfId="0" applyFont="1"/>
    <xf numFmtId="0" fontId="106" fillId="0" borderId="0" xfId="0" applyFont="1" applyAlignment="1">
      <alignment horizontal="center" wrapText="1"/>
    </xf>
    <xf numFmtId="0" fontId="106" fillId="0" borderId="0" xfId="0" applyFont="1" applyAlignment="1">
      <alignment wrapText="1"/>
    </xf>
    <xf numFmtId="264" fontId="3" fillId="0" borderId="0" xfId="1249" applyNumberFormat="1" applyFont="1"/>
    <xf numFmtId="0" fontId="106" fillId="0" borderId="0" xfId="0" applyFont="1" applyAlignment="1">
      <alignment horizontal="right"/>
    </xf>
    <xf numFmtId="0" fontId="106" fillId="0" borderId="1" xfId="0" applyFont="1" applyBorder="1"/>
    <xf numFmtId="264" fontId="3" fillId="0" borderId="1" xfId="1249" applyNumberFormat="1" applyFont="1" applyBorder="1"/>
    <xf numFmtId="264" fontId="100" fillId="0" borderId="0" xfId="1249" applyNumberFormat="1" applyFont="1"/>
    <xf numFmtId="264" fontId="15" fillId="0" borderId="0" xfId="1249" applyNumberFormat="1" applyFont="1"/>
    <xf numFmtId="264" fontId="106" fillId="0" borderId="0" xfId="1249" applyNumberFormat="1" applyFont="1"/>
    <xf numFmtId="263" fontId="3" fillId="0" borderId="0" xfId="158" applyNumberFormat="1" applyFont="1" applyFill="1" applyAlignment="1"/>
    <xf numFmtId="264" fontId="3" fillId="0" borderId="0" xfId="794" applyNumberFormat="1" applyFont="1" applyFill="1" applyAlignment="1"/>
    <xf numFmtId="264" fontId="3" fillId="0" borderId="0" xfId="794" applyNumberFormat="1" applyFont="1" applyFill="1" applyBorder="1" applyAlignment="1"/>
    <xf numFmtId="264" fontId="3" fillId="0" borderId="1" xfId="794" applyNumberFormat="1" applyFont="1" applyFill="1" applyBorder="1"/>
    <xf numFmtId="0" fontId="116" fillId="0" borderId="0" xfId="0" applyFont="1"/>
    <xf numFmtId="0" fontId="114" fillId="0" borderId="0" xfId="1619"/>
    <xf numFmtId="176" fontId="115" fillId="0" borderId="0" xfId="1619" applyNumberFormat="1" applyFont="1" applyFill="1" applyAlignment="1"/>
    <xf numFmtId="264" fontId="115" fillId="0" borderId="0" xfId="1326" applyNumberFormat="1" applyFont="1" applyAlignment="1"/>
    <xf numFmtId="176" fontId="115" fillId="0" borderId="0" xfId="1619" quotePrefix="1" applyNumberFormat="1" applyFont="1" applyAlignment="1">
      <alignment horizontal="center"/>
    </xf>
    <xf numFmtId="216" fontId="115" fillId="0" borderId="0" xfId="1619" quotePrefix="1" applyNumberFormat="1" applyFont="1" applyAlignment="1">
      <alignment horizontal="center"/>
    </xf>
    <xf numFmtId="176" fontId="117" fillId="0" borderId="0" xfId="1619" quotePrefix="1" applyNumberFormat="1" applyFont="1" applyBorder="1" applyAlignment="1">
      <alignment horizontal="center"/>
    </xf>
    <xf numFmtId="176" fontId="118" fillId="0" borderId="0" xfId="1619" applyNumberFormat="1" applyFont="1" applyBorder="1" applyAlignment="1">
      <alignment horizontal="left"/>
    </xf>
    <xf numFmtId="0" fontId="119" fillId="0" borderId="0" xfId="1619" quotePrefix="1" applyNumberFormat="1" applyFont="1" applyAlignment="1">
      <alignment horizontal="center"/>
    </xf>
    <xf numFmtId="176" fontId="119" fillId="0" borderId="0" xfId="1619" quotePrefix="1" applyNumberFormat="1" applyFont="1" applyAlignment="1">
      <alignment horizontal="center"/>
    </xf>
    <xf numFmtId="176" fontId="118" fillId="0" borderId="0" xfId="1619" quotePrefix="1" applyNumberFormat="1" applyFont="1" applyBorder="1" applyAlignment="1">
      <alignment horizontal="center"/>
    </xf>
    <xf numFmtId="176" fontId="118" fillId="0" borderId="0" xfId="1619" applyNumberFormat="1" applyFont="1" applyBorder="1" applyAlignment="1">
      <alignment horizontal="center"/>
    </xf>
    <xf numFmtId="176" fontId="118" fillId="0" borderId="0" xfId="1619" applyNumberFormat="1" applyFont="1" applyFill="1" applyBorder="1" applyAlignment="1">
      <alignment horizontal="center"/>
    </xf>
    <xf numFmtId="176" fontId="119" fillId="0" borderId="1" xfId="1619" applyNumberFormat="1" applyFont="1" applyBorder="1" applyAlignment="1"/>
    <xf numFmtId="176" fontId="118" fillId="0" borderId="1" xfId="1619" applyNumberFormat="1" applyFont="1" applyBorder="1" applyAlignment="1">
      <alignment horizontal="center"/>
    </xf>
    <xf numFmtId="176" fontId="118" fillId="0" borderId="1" xfId="1619" applyNumberFormat="1" applyFont="1" applyFill="1" applyBorder="1" applyAlignment="1">
      <alignment horizontal="center"/>
    </xf>
    <xf numFmtId="0" fontId="115" fillId="0" borderId="0" xfId="708" applyNumberFormat="1" applyFont="1" applyAlignment="1">
      <alignment horizontal="center"/>
    </xf>
    <xf numFmtId="176" fontId="117" fillId="0" borderId="0" xfId="1614" applyFont="1" applyFill="1" applyBorder="1" applyAlignment="1"/>
    <xf numFmtId="263" fontId="3" fillId="0" borderId="0" xfId="158" applyNumberFormat="1" applyFont="1" applyAlignment="1">
      <alignment horizontal="center"/>
    </xf>
    <xf numFmtId="263" fontId="3" fillId="0" borderId="0" xfId="158" applyNumberFormat="1" applyFont="1"/>
    <xf numFmtId="3" fontId="117" fillId="0" borderId="0" xfId="1614" applyNumberFormat="1" applyFont="1" applyFill="1" applyBorder="1" applyAlignment="1">
      <alignment horizontal="right"/>
    </xf>
    <xf numFmtId="263" fontId="115" fillId="0" borderId="0" xfId="708" applyNumberFormat="1" applyFont="1" applyFill="1" applyAlignment="1"/>
    <xf numFmtId="263" fontId="115" fillId="0" borderId="0" xfId="708" applyNumberFormat="1" applyFont="1" applyAlignment="1"/>
    <xf numFmtId="0" fontId="115" fillId="0" borderId="0" xfId="1619" applyFont="1"/>
    <xf numFmtId="264" fontId="114" fillId="0" borderId="0" xfId="1619" applyNumberFormat="1"/>
    <xf numFmtId="176" fontId="114" fillId="0" borderId="0" xfId="1619" quotePrefix="1" applyNumberFormat="1" applyAlignment="1"/>
    <xf numFmtId="263" fontId="115" fillId="0" borderId="1" xfId="708" applyNumberFormat="1" applyFont="1" applyFill="1" applyBorder="1" applyAlignment="1"/>
    <xf numFmtId="263" fontId="115" fillId="0" borderId="0" xfId="708" applyNumberFormat="1" applyFont="1" applyFill="1" applyBorder="1" applyAlignment="1"/>
    <xf numFmtId="176" fontId="115" fillId="0" borderId="0" xfId="1619" applyNumberFormat="1" applyFont="1" applyAlignment="1"/>
    <xf numFmtId="264" fontId="119" fillId="0" borderId="29" xfId="1326" applyNumberFormat="1" applyFont="1" applyBorder="1" applyAlignment="1"/>
    <xf numFmtId="176" fontId="119" fillId="0" borderId="0" xfId="1619" applyNumberFormat="1" applyFont="1" applyAlignment="1"/>
    <xf numFmtId="3" fontId="23" fillId="0" borderId="0" xfId="1804" applyNumberFormat="1" applyFont="1" applyFill="1" applyBorder="1" applyAlignment="1"/>
    <xf numFmtId="176" fontId="115" fillId="0" borderId="0" xfId="1619" applyNumberFormat="1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9" fontId="115" fillId="0" borderId="0" xfId="1947" applyFont="1" applyFill="1" applyAlignment="1">
      <alignment horizontal="center"/>
    </xf>
    <xf numFmtId="264" fontId="115" fillId="0" borderId="0" xfId="794" applyNumberFormat="1" applyFont="1" applyFill="1" applyBorder="1" applyAlignment="1">
      <alignment horizontal="center"/>
    </xf>
    <xf numFmtId="3" fontId="117" fillId="0" borderId="0" xfId="1614" applyNumberFormat="1" applyFont="1" applyFill="1" applyBorder="1" applyAlignment="1"/>
    <xf numFmtId="3" fontId="117" fillId="0" borderId="1" xfId="1614" applyNumberFormat="1" applyFont="1" applyFill="1" applyBorder="1" applyAlignment="1">
      <alignment horizontal="right"/>
    </xf>
    <xf numFmtId="10" fontId="115" fillId="0" borderId="1" xfId="1999" applyNumberFormat="1" applyFont="1" applyFill="1" applyBorder="1" applyAlignment="1">
      <alignment horizontal="center"/>
    </xf>
    <xf numFmtId="264" fontId="115" fillId="0" borderId="1" xfId="794" applyNumberFormat="1" applyFont="1" applyFill="1" applyBorder="1" applyAlignment="1">
      <alignment horizontal="center"/>
    </xf>
    <xf numFmtId="3" fontId="117" fillId="0" borderId="1" xfId="1614" applyNumberFormat="1" applyFont="1" applyFill="1" applyBorder="1" applyAlignment="1"/>
    <xf numFmtId="3" fontId="117" fillId="0" borderId="8" xfId="1614" applyNumberFormat="1" applyFont="1" applyFill="1" applyBorder="1" applyAlignment="1">
      <alignment horizontal="right"/>
    </xf>
    <xf numFmtId="9" fontId="115" fillId="0" borderId="8" xfId="1947" applyFont="1" applyFill="1" applyBorder="1" applyAlignment="1">
      <alignment horizontal="center"/>
    </xf>
    <xf numFmtId="264" fontId="115" fillId="0" borderId="8" xfId="794" applyNumberFormat="1" applyFont="1" applyFill="1" applyBorder="1" applyAlignment="1">
      <alignment horizontal="center"/>
    </xf>
    <xf numFmtId="3" fontId="117" fillId="0" borderId="8" xfId="1614" applyNumberFormat="1" applyFont="1" applyFill="1" applyBorder="1" applyAlignment="1"/>
    <xf numFmtId="263" fontId="115" fillId="0" borderId="8" xfId="708" applyNumberFormat="1" applyFont="1" applyFill="1" applyBorder="1" applyAlignment="1"/>
    <xf numFmtId="265" fontId="115" fillId="0" borderId="0" xfId="1999" applyNumberFormat="1" applyFont="1"/>
    <xf numFmtId="0" fontId="120" fillId="0" borderId="0" xfId="1619" applyFont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</cellXfs>
  <cellStyles count="2160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9"/>
    <cellStyle name="=C:\WINNT35\SYSTEM32\COMMAND.COM 3" xfId="10"/>
    <cellStyle name="=C:\WINNT35\SYSTEM32\COMMAND.COM 3 2" xfId="11"/>
    <cellStyle name="=C:\WINNT35\SYSTEM32\COMMAND.COM 4" xfId="12"/>
    <cellStyle name="20% - Accent1" xfId="13" builtinId="30" customBuiltin="1"/>
    <cellStyle name="20% - Accent1 2" xfId="14"/>
    <cellStyle name="20% - Accent2" xfId="15" builtinId="34" customBuiltin="1"/>
    <cellStyle name="20% - Accent2 2" xfId="16"/>
    <cellStyle name="20% - Accent3" xfId="17" builtinId="38" customBuiltin="1"/>
    <cellStyle name="20% - Accent3 2" xfId="18"/>
    <cellStyle name="20% - Accent4" xfId="19" builtinId="42" customBuiltin="1"/>
    <cellStyle name="20% - Accent4 2" xfId="20"/>
    <cellStyle name="20% - Accent5" xfId="21" builtinId="46" customBuiltin="1"/>
    <cellStyle name="20% - Accent5 2" xfId="22"/>
    <cellStyle name="20% - Accent6" xfId="23" builtinId="50" customBuiltin="1"/>
    <cellStyle name="20% - Accent6 2" xfId="24"/>
    <cellStyle name="40% - Accent1" xfId="25" builtinId="31" customBuiltin="1"/>
    <cellStyle name="40% - Accent1 2" xfId="26"/>
    <cellStyle name="40% - Accent2" xfId="27" builtinId="35" customBuiltin="1"/>
    <cellStyle name="40% - Accent2 2" xfId="28"/>
    <cellStyle name="40% - Accent3" xfId="29" builtinId="39" customBuiltin="1"/>
    <cellStyle name="40% - Accent3 2" xfId="30"/>
    <cellStyle name="40% - Accent4" xfId="31" builtinId="43" customBuiltin="1"/>
    <cellStyle name="40% - Accent4 2" xfId="32"/>
    <cellStyle name="40% - Accent5" xfId="33" builtinId="47" customBuiltin="1"/>
    <cellStyle name="40% - Accent5 2" xfId="34"/>
    <cellStyle name="40% - Accent6" xfId="35" builtinId="51" customBuiltin="1"/>
    <cellStyle name="40% - Accent6 2" xfId="36"/>
    <cellStyle name="60% - Accent1" xfId="37" builtinId="32" customBuiltin="1"/>
    <cellStyle name="60% - Accent1 2" xfId="38"/>
    <cellStyle name="60% - Accent2" xfId="39" builtinId="36" customBuiltin="1"/>
    <cellStyle name="60% - Accent2 2" xfId="40"/>
    <cellStyle name="60% - Accent3" xfId="41" builtinId="40" customBuiltin="1"/>
    <cellStyle name="60% - Accent3 2" xfId="42"/>
    <cellStyle name="60% - Accent4" xfId="43" builtinId="44" customBuiltin="1"/>
    <cellStyle name="60% - Accent4 2" xfId="44"/>
    <cellStyle name="60% - Accent5" xfId="45" builtinId="48" customBuiltin="1"/>
    <cellStyle name="60% - Accent5 2" xfId="46"/>
    <cellStyle name="60% - Accent6" xfId="47" builtinId="52" customBuiltin="1"/>
    <cellStyle name="60% - Accent6 2" xfId="48"/>
    <cellStyle name="Accent1" xfId="49" builtinId="29" customBuiltin="1"/>
    <cellStyle name="Accent1 2" xfId="50"/>
    <cellStyle name="Accent2" xfId="51" builtinId="33" customBuiltin="1"/>
    <cellStyle name="Accent2 2" xfId="52"/>
    <cellStyle name="Accent3" xfId="53" builtinId="37" customBuiltin="1"/>
    <cellStyle name="Accent3 2" xfId="54"/>
    <cellStyle name="Accent4" xfId="55" builtinId="41" customBuiltin="1"/>
    <cellStyle name="Accent4 2" xfId="56"/>
    <cellStyle name="Accent5" xfId="57" builtinId="45" customBuiltin="1"/>
    <cellStyle name="Accent5 2" xfId="58"/>
    <cellStyle name="Accent6" xfId="59" builtinId="49" customBuiltin="1"/>
    <cellStyle name="Accent6 2" xfId="60"/>
    <cellStyle name="Bad" xfId="61" builtinId="27" customBuiltin="1"/>
    <cellStyle name="Bad 2" xfId="62"/>
    <cellStyle name="Basic" xfId="63"/>
    <cellStyle name="black" xfId="64"/>
    <cellStyle name="blu" xfId="65"/>
    <cellStyle name="bot" xfId="66"/>
    <cellStyle name="Bullet" xfId="67"/>
    <cellStyle name="Bullet [0]" xfId="68"/>
    <cellStyle name="Bullet [2]" xfId="69"/>
    <cellStyle name="Bullet [4]" xfId="70"/>
    <cellStyle name="c" xfId="71"/>
    <cellStyle name="c," xfId="72"/>
    <cellStyle name="c_HardInc " xfId="73"/>
    <cellStyle name="c_HardInc _ITC Great Plains Formula 1-12-09a" xfId="74"/>
    <cellStyle name="c_HardInc _ITC Great Plains Formula 1-12-09a 2" xfId="75"/>
    <cellStyle name="c_HardInc _ITC Great Plains Formula 1-12-09a_Adjmt to Gross &amp; Net Plant" xfId="76"/>
    <cellStyle name="C00A" xfId="77"/>
    <cellStyle name="C00B" xfId="78"/>
    <cellStyle name="C00L" xfId="79"/>
    <cellStyle name="C01A" xfId="80"/>
    <cellStyle name="C01B" xfId="81"/>
    <cellStyle name="C01B 2" xfId="82"/>
    <cellStyle name="C01B 2 2" xfId="83"/>
    <cellStyle name="C01B 3" xfId="84"/>
    <cellStyle name="C01B 3 2" xfId="85"/>
    <cellStyle name="C01B 4" xfId="86"/>
    <cellStyle name="C01H" xfId="87"/>
    <cellStyle name="C01L" xfId="88"/>
    <cellStyle name="C02A" xfId="89"/>
    <cellStyle name="C02B" xfId="90"/>
    <cellStyle name="C02B 2" xfId="91"/>
    <cellStyle name="C02B 2 2" xfId="92"/>
    <cellStyle name="C02B 3" xfId="93"/>
    <cellStyle name="C02B 3 2" xfId="94"/>
    <cellStyle name="C02B 4" xfId="95"/>
    <cellStyle name="C02H" xfId="96"/>
    <cellStyle name="C02L" xfId="97"/>
    <cellStyle name="C03A" xfId="98"/>
    <cellStyle name="C03B" xfId="99"/>
    <cellStyle name="C03H" xfId="100"/>
    <cellStyle name="C03L" xfId="101"/>
    <cellStyle name="C04A" xfId="102"/>
    <cellStyle name="C04A 2" xfId="103"/>
    <cellStyle name="C04A 2 2" xfId="104"/>
    <cellStyle name="C04A 3" xfId="105"/>
    <cellStyle name="C04A 3 2" xfId="106"/>
    <cellStyle name="C04A 4" xfId="107"/>
    <cellStyle name="C04B" xfId="108"/>
    <cellStyle name="C04H" xfId="109"/>
    <cellStyle name="C04L" xfId="110"/>
    <cellStyle name="C05A" xfId="111"/>
    <cellStyle name="C05A 2" xfId="112"/>
    <cellStyle name="C05B" xfId="113"/>
    <cellStyle name="C05H" xfId="114"/>
    <cellStyle name="C05L" xfId="115"/>
    <cellStyle name="C06A" xfId="116"/>
    <cellStyle name="C06B" xfId="117"/>
    <cellStyle name="C06H" xfId="118"/>
    <cellStyle name="C06L" xfId="119"/>
    <cellStyle name="C07A" xfId="120"/>
    <cellStyle name="C07B" xfId="121"/>
    <cellStyle name="C07H" xfId="122"/>
    <cellStyle name="C07L" xfId="123"/>
    <cellStyle name="c1" xfId="124"/>
    <cellStyle name="c1," xfId="125"/>
    <cellStyle name="c2" xfId="126"/>
    <cellStyle name="c2," xfId="127"/>
    <cellStyle name="c3" xfId="128"/>
    <cellStyle name="Calculation" xfId="129" builtinId="22" customBuiltin="1"/>
    <cellStyle name="Calculation 2" xfId="130"/>
    <cellStyle name="cas" xfId="131"/>
    <cellStyle name="Centered Heading" xfId="132"/>
    <cellStyle name="Check Cell" xfId="133" builtinId="23" customBuiltin="1"/>
    <cellStyle name="Check Cell 2" xfId="134"/>
    <cellStyle name="Comma" xfId="135" builtinId="3"/>
    <cellStyle name="Comma  - Style1" xfId="136"/>
    <cellStyle name="Comma  - Style1 2" xfId="137"/>
    <cellStyle name="Comma  - Style1 2 2" xfId="138"/>
    <cellStyle name="Comma  - Style1 3" xfId="139"/>
    <cellStyle name="Comma  - Style1 3 2" xfId="140"/>
    <cellStyle name="Comma  - Style1 4" xfId="141"/>
    <cellStyle name="Comma  - Style2" xfId="142"/>
    <cellStyle name="Comma  - Style3" xfId="143"/>
    <cellStyle name="Comma  - Style4" xfId="144"/>
    <cellStyle name="Comma  - Style5" xfId="145"/>
    <cellStyle name="Comma  - Style6" xfId="146"/>
    <cellStyle name="Comma  - Style7" xfId="147"/>
    <cellStyle name="Comma  - Style8" xfId="148"/>
    <cellStyle name="Comma [1]" xfId="149"/>
    <cellStyle name="Comma [2]" xfId="150"/>
    <cellStyle name="Comma [3]" xfId="151"/>
    <cellStyle name="Comma 0.0" xfId="152"/>
    <cellStyle name="Comma 0.00" xfId="153"/>
    <cellStyle name="Comma 0.000" xfId="154"/>
    <cellStyle name="Comma 0.0000" xfId="155"/>
    <cellStyle name="Comma 10" xfId="156"/>
    <cellStyle name="Comma 10 2" xfId="157"/>
    <cellStyle name="Comma 10 2 2" xfId="158"/>
    <cellStyle name="Comma 10 3" xfId="159"/>
    <cellStyle name="Comma 10 3 2" xfId="160"/>
    <cellStyle name="Comma 100" xfId="161"/>
    <cellStyle name="Comma 100 2" xfId="162"/>
    <cellStyle name="Comma 101" xfId="163"/>
    <cellStyle name="Comma 101 2" xfId="164"/>
    <cellStyle name="Comma 102" xfId="165"/>
    <cellStyle name="Comma 102 2" xfId="166"/>
    <cellStyle name="Comma 103" xfId="167"/>
    <cellStyle name="Comma 103 2" xfId="168"/>
    <cellStyle name="Comma 104" xfId="169"/>
    <cellStyle name="Comma 104 2" xfId="170"/>
    <cellStyle name="Comma 105" xfId="171"/>
    <cellStyle name="Comma 105 2" xfId="172"/>
    <cellStyle name="Comma 106" xfId="173"/>
    <cellStyle name="Comma 106 2" xfId="174"/>
    <cellStyle name="Comma 107" xfId="175"/>
    <cellStyle name="Comma 107 2" xfId="176"/>
    <cellStyle name="Comma 108" xfId="177"/>
    <cellStyle name="Comma 108 2" xfId="178"/>
    <cellStyle name="Comma 109" xfId="179"/>
    <cellStyle name="Comma 109 2" xfId="180"/>
    <cellStyle name="Comma 11" xfId="181"/>
    <cellStyle name="Comma 11 2" xfId="182"/>
    <cellStyle name="Comma 11 2 2" xfId="183"/>
    <cellStyle name="Comma 11 3" xfId="184"/>
    <cellStyle name="Comma 11 3 2" xfId="185"/>
    <cellStyle name="Comma 110" xfId="186"/>
    <cellStyle name="Comma 110 2" xfId="187"/>
    <cellStyle name="Comma 111" xfId="188"/>
    <cellStyle name="Comma 111 2" xfId="189"/>
    <cellStyle name="Comma 112" xfId="190"/>
    <cellStyle name="Comma 112 2" xfId="191"/>
    <cellStyle name="Comma 113" xfId="192"/>
    <cellStyle name="Comma 113 2" xfId="193"/>
    <cellStyle name="Comma 114" xfId="194"/>
    <cellStyle name="Comma 114 2" xfId="195"/>
    <cellStyle name="Comma 115" xfId="196"/>
    <cellStyle name="Comma 115 2" xfId="197"/>
    <cellStyle name="Comma 116" xfId="198"/>
    <cellStyle name="Comma 116 2" xfId="199"/>
    <cellStyle name="Comma 117" xfId="200"/>
    <cellStyle name="Comma 117 2" xfId="201"/>
    <cellStyle name="Comma 118" xfId="202"/>
    <cellStyle name="Comma 118 2" xfId="203"/>
    <cellStyle name="Comma 119" xfId="204"/>
    <cellStyle name="Comma 119 2" xfId="205"/>
    <cellStyle name="Comma 12" xfId="206"/>
    <cellStyle name="Comma 12 2" xfId="207"/>
    <cellStyle name="Comma 12 2 2" xfId="208"/>
    <cellStyle name="Comma 12 3" xfId="209"/>
    <cellStyle name="Comma 12 3 2" xfId="210"/>
    <cellStyle name="Comma 120" xfId="211"/>
    <cellStyle name="Comma 120 2" xfId="212"/>
    <cellStyle name="Comma 121" xfId="213"/>
    <cellStyle name="Comma 121 2" xfId="214"/>
    <cellStyle name="Comma 122" xfId="215"/>
    <cellStyle name="Comma 122 2" xfId="216"/>
    <cellStyle name="Comma 123" xfId="217"/>
    <cellStyle name="Comma 123 2" xfId="218"/>
    <cellStyle name="Comma 124" xfId="219"/>
    <cellStyle name="Comma 124 2" xfId="220"/>
    <cellStyle name="Comma 125" xfId="221"/>
    <cellStyle name="Comma 125 2" xfId="222"/>
    <cellStyle name="Comma 126" xfId="223"/>
    <cellStyle name="Comma 126 2" xfId="224"/>
    <cellStyle name="Comma 127" xfId="225"/>
    <cellStyle name="Comma 127 2" xfId="226"/>
    <cellStyle name="Comma 128" xfId="227"/>
    <cellStyle name="Comma 128 2" xfId="228"/>
    <cellStyle name="Comma 129" xfId="229"/>
    <cellStyle name="Comma 129 2" xfId="230"/>
    <cellStyle name="Comma 13" xfId="231"/>
    <cellStyle name="Comma 13 2" xfId="232"/>
    <cellStyle name="Comma 13 2 2" xfId="233"/>
    <cellStyle name="Comma 13 3" xfId="234"/>
    <cellStyle name="Comma 13 3 2" xfId="235"/>
    <cellStyle name="Comma 130" xfId="236"/>
    <cellStyle name="Comma 130 2" xfId="237"/>
    <cellStyle name="Comma 131" xfId="238"/>
    <cellStyle name="Comma 131 2" xfId="239"/>
    <cellStyle name="Comma 132" xfId="240"/>
    <cellStyle name="Comma 132 2" xfId="241"/>
    <cellStyle name="Comma 133" xfId="242"/>
    <cellStyle name="Comma 133 2" xfId="243"/>
    <cellStyle name="Comma 134" xfId="244"/>
    <cellStyle name="Comma 134 2" xfId="245"/>
    <cellStyle name="Comma 135" xfId="246"/>
    <cellStyle name="Comma 135 2" xfId="247"/>
    <cellStyle name="Comma 136" xfId="248"/>
    <cellStyle name="Comma 136 2" xfId="249"/>
    <cellStyle name="Comma 137" xfId="250"/>
    <cellStyle name="Comma 137 2" xfId="251"/>
    <cellStyle name="Comma 138" xfId="252"/>
    <cellStyle name="Comma 138 2" xfId="253"/>
    <cellStyle name="Comma 139" xfId="254"/>
    <cellStyle name="Comma 139 2" xfId="255"/>
    <cellStyle name="Comma 14" xfId="256"/>
    <cellStyle name="Comma 14 2" xfId="257"/>
    <cellStyle name="Comma 14 2 2" xfId="258"/>
    <cellStyle name="Comma 14 3" xfId="259"/>
    <cellStyle name="Comma 14 3 2" xfId="260"/>
    <cellStyle name="Comma 140" xfId="261"/>
    <cellStyle name="Comma 140 2" xfId="262"/>
    <cellStyle name="Comma 141" xfId="263"/>
    <cellStyle name="Comma 141 2" xfId="264"/>
    <cellStyle name="Comma 142" xfId="265"/>
    <cellStyle name="Comma 142 2" xfId="266"/>
    <cellStyle name="Comma 143" xfId="267"/>
    <cellStyle name="Comma 143 2" xfId="268"/>
    <cellStyle name="Comma 144" xfId="269"/>
    <cellStyle name="Comma 144 2" xfId="270"/>
    <cellStyle name="Comma 145" xfId="271"/>
    <cellStyle name="Comma 145 2" xfId="272"/>
    <cellStyle name="Comma 146" xfId="273"/>
    <cellStyle name="Comma 146 2" xfId="274"/>
    <cellStyle name="Comma 147" xfId="275"/>
    <cellStyle name="Comma 147 2" xfId="276"/>
    <cellStyle name="Comma 148" xfId="277"/>
    <cellStyle name="Comma 148 2" xfId="278"/>
    <cellStyle name="Comma 149" xfId="279"/>
    <cellStyle name="Comma 149 2" xfId="280"/>
    <cellStyle name="Comma 15" xfId="281"/>
    <cellStyle name="Comma 15 2" xfId="282"/>
    <cellStyle name="Comma 15 2 2" xfId="283"/>
    <cellStyle name="Comma 15 3" xfId="284"/>
    <cellStyle name="Comma 15 3 2" xfId="285"/>
    <cellStyle name="Comma 150" xfId="286"/>
    <cellStyle name="Comma 150 2" xfId="287"/>
    <cellStyle name="Comma 151" xfId="288"/>
    <cellStyle name="Comma 151 2" xfId="289"/>
    <cellStyle name="Comma 152" xfId="290"/>
    <cellStyle name="Comma 152 2" xfId="291"/>
    <cellStyle name="Comma 153" xfId="292"/>
    <cellStyle name="Comma 153 2" xfId="293"/>
    <cellStyle name="Comma 154" xfId="294"/>
    <cellStyle name="Comma 154 2" xfId="295"/>
    <cellStyle name="Comma 155" xfId="296"/>
    <cellStyle name="Comma 155 2" xfId="297"/>
    <cellStyle name="Comma 156" xfId="298"/>
    <cellStyle name="Comma 156 2" xfId="299"/>
    <cellStyle name="Comma 157" xfId="300"/>
    <cellStyle name="Comma 157 2" xfId="301"/>
    <cellStyle name="Comma 158" xfId="302"/>
    <cellStyle name="Comma 158 2" xfId="303"/>
    <cellStyle name="Comma 159" xfId="304"/>
    <cellStyle name="Comma 159 2" xfId="305"/>
    <cellStyle name="Comma 16" xfId="306"/>
    <cellStyle name="Comma 16 2" xfId="307"/>
    <cellStyle name="Comma 16 2 2" xfId="308"/>
    <cellStyle name="Comma 16 3" xfId="309"/>
    <cellStyle name="Comma 16 3 2" xfId="310"/>
    <cellStyle name="Comma 160" xfId="311"/>
    <cellStyle name="Comma 160 2" xfId="312"/>
    <cellStyle name="Comma 161" xfId="313"/>
    <cellStyle name="Comma 161 2" xfId="314"/>
    <cellStyle name="Comma 162" xfId="315"/>
    <cellStyle name="Comma 162 2" xfId="316"/>
    <cellStyle name="Comma 163" xfId="317"/>
    <cellStyle name="Comma 163 2" xfId="318"/>
    <cellStyle name="Comma 164" xfId="319"/>
    <cellStyle name="Comma 164 2" xfId="320"/>
    <cellStyle name="Comma 165" xfId="321"/>
    <cellStyle name="Comma 165 2" xfId="322"/>
    <cellStyle name="Comma 166" xfId="323"/>
    <cellStyle name="Comma 166 2" xfId="324"/>
    <cellStyle name="Comma 167" xfId="325"/>
    <cellStyle name="Comma 167 2" xfId="326"/>
    <cellStyle name="Comma 168" xfId="327"/>
    <cellStyle name="Comma 168 2" xfId="328"/>
    <cellStyle name="Comma 169" xfId="329"/>
    <cellStyle name="Comma 169 2" xfId="330"/>
    <cellStyle name="Comma 17" xfId="331"/>
    <cellStyle name="Comma 17 2" xfId="332"/>
    <cellStyle name="Comma 17 2 2" xfId="333"/>
    <cellStyle name="Comma 17 3" xfId="334"/>
    <cellStyle name="Comma 17 3 2" xfId="335"/>
    <cellStyle name="Comma 170" xfId="336"/>
    <cellStyle name="Comma 170 2" xfId="337"/>
    <cellStyle name="Comma 171" xfId="338"/>
    <cellStyle name="Comma 171 2" xfId="339"/>
    <cellStyle name="Comma 172" xfId="340"/>
    <cellStyle name="Comma 172 2" xfId="341"/>
    <cellStyle name="Comma 173" xfId="342"/>
    <cellStyle name="Comma 173 2" xfId="343"/>
    <cellStyle name="Comma 174" xfId="344"/>
    <cellStyle name="Comma 174 2" xfId="345"/>
    <cellStyle name="Comma 175" xfId="346"/>
    <cellStyle name="Comma 175 2" xfId="347"/>
    <cellStyle name="Comma 176" xfId="348"/>
    <cellStyle name="Comma 176 2" xfId="349"/>
    <cellStyle name="Comma 177" xfId="350"/>
    <cellStyle name="Comma 177 2" xfId="351"/>
    <cellStyle name="Comma 178" xfId="352"/>
    <cellStyle name="Comma 178 2" xfId="353"/>
    <cellStyle name="Comma 179" xfId="354"/>
    <cellStyle name="Comma 179 2" xfId="355"/>
    <cellStyle name="Comma 18" xfId="356"/>
    <cellStyle name="Comma 18 2" xfId="357"/>
    <cellStyle name="Comma 18 2 2" xfId="358"/>
    <cellStyle name="Comma 18 3" xfId="359"/>
    <cellStyle name="Comma 18 3 2" xfId="360"/>
    <cellStyle name="Comma 180" xfId="361"/>
    <cellStyle name="Comma 180 2" xfId="362"/>
    <cellStyle name="Comma 181" xfId="363"/>
    <cellStyle name="Comma 181 2" xfId="364"/>
    <cellStyle name="Comma 182" xfId="365"/>
    <cellStyle name="Comma 182 2" xfId="366"/>
    <cellStyle name="Comma 183" xfId="367"/>
    <cellStyle name="Comma 183 2" xfId="368"/>
    <cellStyle name="Comma 184" xfId="369"/>
    <cellStyle name="Comma 184 2" xfId="370"/>
    <cellStyle name="Comma 185" xfId="371"/>
    <cellStyle name="Comma 185 2" xfId="372"/>
    <cellStyle name="Comma 186" xfId="373"/>
    <cellStyle name="Comma 186 2" xfId="374"/>
    <cellStyle name="Comma 187" xfId="375"/>
    <cellStyle name="Comma 187 2" xfId="376"/>
    <cellStyle name="Comma 188" xfId="377"/>
    <cellStyle name="Comma 188 2" xfId="378"/>
    <cellStyle name="Comma 189" xfId="379"/>
    <cellStyle name="Comma 189 2" xfId="380"/>
    <cellStyle name="Comma 19" xfId="381"/>
    <cellStyle name="Comma 19 2" xfId="382"/>
    <cellStyle name="Comma 19 2 2" xfId="383"/>
    <cellStyle name="Comma 19 3" xfId="384"/>
    <cellStyle name="Comma 19 3 2" xfId="385"/>
    <cellStyle name="Comma 190" xfId="386"/>
    <cellStyle name="Comma 190 2" xfId="387"/>
    <cellStyle name="Comma 191" xfId="388"/>
    <cellStyle name="Comma 191 2" xfId="389"/>
    <cellStyle name="Comma 192" xfId="390"/>
    <cellStyle name="Comma 192 2" xfId="391"/>
    <cellStyle name="Comma 193" xfId="392"/>
    <cellStyle name="Comma 193 2" xfId="393"/>
    <cellStyle name="Comma 194" xfId="394"/>
    <cellStyle name="Comma 194 2" xfId="395"/>
    <cellStyle name="Comma 195" xfId="396"/>
    <cellStyle name="Comma 195 2" xfId="397"/>
    <cellStyle name="Comma 196" xfId="398"/>
    <cellStyle name="Comma 196 2" xfId="399"/>
    <cellStyle name="Comma 197" xfId="400"/>
    <cellStyle name="Comma 197 2" xfId="401"/>
    <cellStyle name="Comma 198" xfId="402"/>
    <cellStyle name="Comma 198 2" xfId="403"/>
    <cellStyle name="Comma 199" xfId="404"/>
    <cellStyle name="Comma 199 2" xfId="405"/>
    <cellStyle name="Comma 2" xfId="406"/>
    <cellStyle name="Comma 2 2" xfId="407"/>
    <cellStyle name="Comma 2 3" xfId="408"/>
    <cellStyle name="Comma 20" xfId="409"/>
    <cellStyle name="Comma 20 2" xfId="410"/>
    <cellStyle name="Comma 20 2 2" xfId="411"/>
    <cellStyle name="Comma 20 3" xfId="412"/>
    <cellStyle name="Comma 20 3 2" xfId="413"/>
    <cellStyle name="Comma 200" xfId="414"/>
    <cellStyle name="Comma 200 2" xfId="415"/>
    <cellStyle name="Comma 201" xfId="416"/>
    <cellStyle name="Comma 201 2" xfId="417"/>
    <cellStyle name="Comma 202" xfId="418"/>
    <cellStyle name="Comma 202 2" xfId="419"/>
    <cellStyle name="Comma 203" xfId="420"/>
    <cellStyle name="Comma 203 2" xfId="421"/>
    <cellStyle name="Comma 204" xfId="422"/>
    <cellStyle name="Comma 204 2" xfId="423"/>
    <cellStyle name="Comma 205" xfId="424"/>
    <cellStyle name="Comma 205 2" xfId="425"/>
    <cellStyle name="Comma 206" xfId="426"/>
    <cellStyle name="Comma 206 2" xfId="427"/>
    <cellStyle name="Comma 207" xfId="428"/>
    <cellStyle name="Comma 207 2" xfId="429"/>
    <cellStyle name="Comma 208" xfId="430"/>
    <cellStyle name="Comma 208 2" xfId="431"/>
    <cellStyle name="Comma 209" xfId="432"/>
    <cellStyle name="Comma 209 2" xfId="433"/>
    <cellStyle name="Comma 21" xfId="434"/>
    <cellStyle name="Comma 21 2" xfId="435"/>
    <cellStyle name="Comma 21 2 2" xfId="436"/>
    <cellStyle name="Comma 21 3" xfId="437"/>
    <cellStyle name="Comma 21 3 2" xfId="438"/>
    <cellStyle name="Comma 210" xfId="439"/>
    <cellStyle name="Comma 210 2" xfId="440"/>
    <cellStyle name="Comma 211" xfId="441"/>
    <cellStyle name="Comma 211 2" xfId="442"/>
    <cellStyle name="Comma 212" xfId="443"/>
    <cellStyle name="Comma 212 2" xfId="444"/>
    <cellStyle name="Comma 213" xfId="445"/>
    <cellStyle name="Comma 213 2" xfId="446"/>
    <cellStyle name="Comma 214" xfId="447"/>
    <cellStyle name="Comma 214 2" xfId="448"/>
    <cellStyle name="Comma 215" xfId="449"/>
    <cellStyle name="Comma 215 2" xfId="450"/>
    <cellStyle name="Comma 216" xfId="451"/>
    <cellStyle name="Comma 216 2" xfId="452"/>
    <cellStyle name="Comma 217" xfId="453"/>
    <cellStyle name="Comma 217 2" xfId="454"/>
    <cellStyle name="Comma 218" xfId="455"/>
    <cellStyle name="Comma 218 2" xfId="456"/>
    <cellStyle name="Comma 219" xfId="457"/>
    <cellStyle name="Comma 219 2" xfId="458"/>
    <cellStyle name="Comma 22" xfId="459"/>
    <cellStyle name="Comma 22 2" xfId="460"/>
    <cellStyle name="Comma 22 2 2" xfId="461"/>
    <cellStyle name="Comma 22 3" xfId="462"/>
    <cellStyle name="Comma 22 3 2" xfId="463"/>
    <cellStyle name="Comma 220" xfId="464"/>
    <cellStyle name="Comma 220 2" xfId="465"/>
    <cellStyle name="Comma 221" xfId="466"/>
    <cellStyle name="Comma 221 2" xfId="467"/>
    <cellStyle name="Comma 222" xfId="468"/>
    <cellStyle name="Comma 222 2" xfId="469"/>
    <cellStyle name="Comma 223" xfId="470"/>
    <cellStyle name="Comma 223 2" xfId="471"/>
    <cellStyle name="Comma 224" xfId="472"/>
    <cellStyle name="Comma 224 2" xfId="473"/>
    <cellStyle name="Comma 225" xfId="474"/>
    <cellStyle name="Comma 225 2" xfId="475"/>
    <cellStyle name="Comma 226" xfId="476"/>
    <cellStyle name="Comma 226 2" xfId="477"/>
    <cellStyle name="Comma 227" xfId="478"/>
    <cellStyle name="Comma 227 2" xfId="479"/>
    <cellStyle name="Comma 228" xfId="480"/>
    <cellStyle name="Comma 228 2" xfId="481"/>
    <cellStyle name="Comma 229" xfId="482"/>
    <cellStyle name="Comma 229 2" xfId="483"/>
    <cellStyle name="Comma 23" xfId="484"/>
    <cellStyle name="Comma 23 2" xfId="485"/>
    <cellStyle name="Comma 23 2 2" xfId="486"/>
    <cellStyle name="Comma 23 3" xfId="487"/>
    <cellStyle name="Comma 23 3 2" xfId="488"/>
    <cellStyle name="Comma 230" xfId="489"/>
    <cellStyle name="Comma 230 2" xfId="490"/>
    <cellStyle name="Comma 231" xfId="491"/>
    <cellStyle name="Comma 231 2" xfId="492"/>
    <cellStyle name="Comma 232" xfId="493"/>
    <cellStyle name="Comma 232 2" xfId="494"/>
    <cellStyle name="Comma 233" xfId="495"/>
    <cellStyle name="Comma 233 2" xfId="496"/>
    <cellStyle name="Comma 234" xfId="497"/>
    <cellStyle name="Comma 234 2" xfId="498"/>
    <cellStyle name="Comma 235" xfId="499"/>
    <cellStyle name="Comma 235 2" xfId="500"/>
    <cellStyle name="Comma 236" xfId="501"/>
    <cellStyle name="Comma 236 2" xfId="502"/>
    <cellStyle name="Comma 237" xfId="503"/>
    <cellStyle name="Comma 237 2" xfId="504"/>
    <cellStyle name="Comma 238" xfId="505"/>
    <cellStyle name="Comma 238 2" xfId="506"/>
    <cellStyle name="Comma 239" xfId="507"/>
    <cellStyle name="Comma 239 2" xfId="508"/>
    <cellStyle name="Comma 24" xfId="509"/>
    <cellStyle name="Comma 24 2" xfId="510"/>
    <cellStyle name="Comma 24 2 2" xfId="511"/>
    <cellStyle name="Comma 24 3" xfId="512"/>
    <cellStyle name="Comma 24 3 2" xfId="513"/>
    <cellStyle name="Comma 240" xfId="514"/>
    <cellStyle name="Comma 240 2" xfId="515"/>
    <cellStyle name="Comma 241" xfId="516"/>
    <cellStyle name="Comma 241 2" xfId="517"/>
    <cellStyle name="Comma 242" xfId="518"/>
    <cellStyle name="Comma 242 2" xfId="519"/>
    <cellStyle name="Comma 243" xfId="520"/>
    <cellStyle name="Comma 243 2" xfId="521"/>
    <cellStyle name="Comma 244" xfId="522"/>
    <cellStyle name="Comma 244 2" xfId="523"/>
    <cellStyle name="Comma 245" xfId="524"/>
    <cellStyle name="Comma 245 2" xfId="525"/>
    <cellStyle name="Comma 246" xfId="526"/>
    <cellStyle name="Comma 246 2" xfId="527"/>
    <cellStyle name="Comma 247" xfId="528"/>
    <cellStyle name="Comma 247 2" xfId="529"/>
    <cellStyle name="Comma 248" xfId="530"/>
    <cellStyle name="Comma 248 2" xfId="531"/>
    <cellStyle name="Comma 249" xfId="532"/>
    <cellStyle name="Comma 249 2" xfId="533"/>
    <cellStyle name="Comma 25" xfId="534"/>
    <cellStyle name="Comma 25 2" xfId="535"/>
    <cellStyle name="Comma 25 2 2" xfId="536"/>
    <cellStyle name="Comma 25 3" xfId="537"/>
    <cellStyle name="Comma 25 3 2" xfId="538"/>
    <cellStyle name="Comma 250" xfId="539"/>
    <cellStyle name="Comma 250 2" xfId="540"/>
    <cellStyle name="Comma 251" xfId="541"/>
    <cellStyle name="Comma 251 2" xfId="542"/>
    <cellStyle name="Comma 252" xfId="543"/>
    <cellStyle name="Comma 252 2" xfId="544"/>
    <cellStyle name="Comma 253" xfId="545"/>
    <cellStyle name="Comma 253 2" xfId="546"/>
    <cellStyle name="Comma 254" xfId="547"/>
    <cellStyle name="Comma 254 2" xfId="548"/>
    <cellStyle name="Comma 255" xfId="549"/>
    <cellStyle name="Comma 255 2" xfId="550"/>
    <cellStyle name="Comma 256" xfId="551"/>
    <cellStyle name="Comma 256 2" xfId="552"/>
    <cellStyle name="Comma 257" xfId="553"/>
    <cellStyle name="Comma 257 2" xfId="554"/>
    <cellStyle name="Comma 258" xfId="555"/>
    <cellStyle name="Comma 258 2" xfId="556"/>
    <cellStyle name="Comma 259" xfId="557"/>
    <cellStyle name="Comma 259 2" xfId="558"/>
    <cellStyle name="Comma 26" xfId="559"/>
    <cellStyle name="Comma 26 2" xfId="560"/>
    <cellStyle name="Comma 26 2 2" xfId="561"/>
    <cellStyle name="Comma 26 3" xfId="562"/>
    <cellStyle name="Comma 26 3 2" xfId="563"/>
    <cellStyle name="Comma 260" xfId="564"/>
    <cellStyle name="Comma 260 2" xfId="565"/>
    <cellStyle name="Comma 261" xfId="566"/>
    <cellStyle name="Comma 261 2" xfId="567"/>
    <cellStyle name="Comma 262" xfId="568"/>
    <cellStyle name="Comma 262 2" xfId="569"/>
    <cellStyle name="Comma 263" xfId="570"/>
    <cellStyle name="Comma 263 2" xfId="571"/>
    <cellStyle name="Comma 264" xfId="572"/>
    <cellStyle name="Comma 264 2" xfId="573"/>
    <cellStyle name="Comma 265" xfId="574"/>
    <cellStyle name="Comma 265 2" xfId="575"/>
    <cellStyle name="Comma 266" xfId="576"/>
    <cellStyle name="Comma 266 2" xfId="577"/>
    <cellStyle name="Comma 267" xfId="578"/>
    <cellStyle name="Comma 267 2" xfId="579"/>
    <cellStyle name="Comma 268" xfId="580"/>
    <cellStyle name="Comma 268 2" xfId="581"/>
    <cellStyle name="Comma 269" xfId="582"/>
    <cellStyle name="Comma 269 2" xfId="583"/>
    <cellStyle name="Comma 27" xfId="584"/>
    <cellStyle name="Comma 27 2" xfId="585"/>
    <cellStyle name="Comma 27 2 2" xfId="586"/>
    <cellStyle name="Comma 27 3" xfId="587"/>
    <cellStyle name="Comma 27 3 2" xfId="588"/>
    <cellStyle name="Comma 270" xfId="589"/>
    <cellStyle name="Comma 270 2" xfId="590"/>
    <cellStyle name="Comma 271" xfId="591"/>
    <cellStyle name="Comma 271 2" xfId="592"/>
    <cellStyle name="Comma 272" xfId="593"/>
    <cellStyle name="Comma 272 2" xfId="594"/>
    <cellStyle name="Comma 273" xfId="595"/>
    <cellStyle name="Comma 273 2" xfId="596"/>
    <cellStyle name="Comma 274" xfId="597"/>
    <cellStyle name="Comma 274 2" xfId="598"/>
    <cellStyle name="Comma 275" xfId="599"/>
    <cellStyle name="Comma 275 2" xfId="600"/>
    <cellStyle name="Comma 276" xfId="601"/>
    <cellStyle name="Comma 276 2" xfId="602"/>
    <cellStyle name="Comma 277" xfId="603"/>
    <cellStyle name="Comma 277 2" xfId="604"/>
    <cellStyle name="Comma 278" xfId="605"/>
    <cellStyle name="Comma 278 2" xfId="606"/>
    <cellStyle name="Comma 279" xfId="607"/>
    <cellStyle name="Comma 279 2" xfId="608"/>
    <cellStyle name="Comma 28" xfId="609"/>
    <cellStyle name="Comma 28 2" xfId="610"/>
    <cellStyle name="Comma 28 2 2" xfId="611"/>
    <cellStyle name="Comma 28 3" xfId="612"/>
    <cellStyle name="Comma 28 3 2" xfId="613"/>
    <cellStyle name="Comma 280" xfId="614"/>
    <cellStyle name="Comma 280 2" xfId="615"/>
    <cellStyle name="Comma 281" xfId="616"/>
    <cellStyle name="Comma 281 2" xfId="617"/>
    <cellStyle name="Comma 282" xfId="618"/>
    <cellStyle name="Comma 282 2" xfId="619"/>
    <cellStyle name="Comma 283" xfId="620"/>
    <cellStyle name="Comma 283 2" xfId="621"/>
    <cellStyle name="Comma 284" xfId="622"/>
    <cellStyle name="Comma 284 2" xfId="623"/>
    <cellStyle name="Comma 285" xfId="624"/>
    <cellStyle name="Comma 286" xfId="625"/>
    <cellStyle name="Comma 287" xfId="626"/>
    <cellStyle name="Comma 288" xfId="627"/>
    <cellStyle name="Comma 289" xfId="628"/>
    <cellStyle name="Comma 29" xfId="629"/>
    <cellStyle name="Comma 29 2" xfId="630"/>
    <cellStyle name="Comma 29 2 2" xfId="631"/>
    <cellStyle name="Comma 29 3" xfId="632"/>
    <cellStyle name="Comma 29 3 2" xfId="633"/>
    <cellStyle name="Comma 290" xfId="634"/>
    <cellStyle name="Comma 291" xfId="635"/>
    <cellStyle name="Comma 292" xfId="636"/>
    <cellStyle name="Comma 293" xfId="637"/>
    <cellStyle name="Comma 294" xfId="638"/>
    <cellStyle name="Comma 295" xfId="639"/>
    <cellStyle name="Comma 295 2" xfId="640"/>
    <cellStyle name="Comma 296" xfId="641"/>
    <cellStyle name="Comma 297" xfId="642"/>
    <cellStyle name="Comma 298" xfId="643"/>
    <cellStyle name="Comma 299" xfId="644"/>
    <cellStyle name="Comma 3" xfId="645"/>
    <cellStyle name="Comma 3 2" xfId="646"/>
    <cellStyle name="Comma 30" xfId="647"/>
    <cellStyle name="Comma 30 2" xfId="648"/>
    <cellStyle name="Comma 30 2 2" xfId="649"/>
    <cellStyle name="Comma 300" xfId="650"/>
    <cellStyle name="Comma 301" xfId="651"/>
    <cellStyle name="Comma 31" xfId="652"/>
    <cellStyle name="Comma 31 2" xfId="653"/>
    <cellStyle name="Comma 31 2 2" xfId="654"/>
    <cellStyle name="Comma 32" xfId="655"/>
    <cellStyle name="Comma 32 2" xfId="656"/>
    <cellStyle name="Comma 32 2 2" xfId="657"/>
    <cellStyle name="Comma 33" xfId="658"/>
    <cellStyle name="Comma 33 2" xfId="659"/>
    <cellStyle name="Comma 33 2 2" xfId="660"/>
    <cellStyle name="Comma 34" xfId="661"/>
    <cellStyle name="Comma 34 2" xfId="662"/>
    <cellStyle name="Comma 34 2 2" xfId="663"/>
    <cellStyle name="Comma 35" xfId="664"/>
    <cellStyle name="Comma 35 2" xfId="665"/>
    <cellStyle name="Comma 35 2 2" xfId="666"/>
    <cellStyle name="Comma 36" xfId="667"/>
    <cellStyle name="Comma 36 2" xfId="668"/>
    <cellStyle name="Comma 36 2 2" xfId="669"/>
    <cellStyle name="Comma 37" xfId="670"/>
    <cellStyle name="Comma 37 2" xfId="671"/>
    <cellStyle name="Comma 37 2 2" xfId="672"/>
    <cellStyle name="Comma 38" xfId="673"/>
    <cellStyle name="Comma 38 2" xfId="674"/>
    <cellStyle name="Comma 38 2 2" xfId="675"/>
    <cellStyle name="Comma 39" xfId="676"/>
    <cellStyle name="Comma 4" xfId="677"/>
    <cellStyle name="Comma 4 2" xfId="678"/>
    <cellStyle name="Comma 40" xfId="679"/>
    <cellStyle name="Comma 41" xfId="680"/>
    <cellStyle name="Comma 42" xfId="681"/>
    <cellStyle name="Comma 43" xfId="682"/>
    <cellStyle name="Comma 44" xfId="683"/>
    <cellStyle name="Comma 45" xfId="684"/>
    <cellStyle name="Comma 46" xfId="685"/>
    <cellStyle name="Comma 47" xfId="686"/>
    <cellStyle name="Comma 48" xfId="687"/>
    <cellStyle name="Comma 49" xfId="688"/>
    <cellStyle name="Comma 5" xfId="689"/>
    <cellStyle name="Comma 5 2" xfId="690"/>
    <cellStyle name="Comma 50" xfId="691"/>
    <cellStyle name="Comma 51" xfId="692"/>
    <cellStyle name="Comma 52" xfId="693"/>
    <cellStyle name="Comma 53" xfId="694"/>
    <cellStyle name="Comma 54" xfId="695"/>
    <cellStyle name="Comma 55" xfId="696"/>
    <cellStyle name="Comma 56" xfId="697"/>
    <cellStyle name="Comma 57" xfId="698"/>
    <cellStyle name="Comma 58" xfId="699"/>
    <cellStyle name="Comma 59" xfId="700"/>
    <cellStyle name="Comma 6" xfId="701"/>
    <cellStyle name="Comma 6 2" xfId="702"/>
    <cellStyle name="Comma 60" xfId="703"/>
    <cellStyle name="Comma 61" xfId="704"/>
    <cellStyle name="Comma 62" xfId="705"/>
    <cellStyle name="Comma 63" xfId="706"/>
    <cellStyle name="Comma 64" xfId="707"/>
    <cellStyle name="Comma 65" xfId="708"/>
    <cellStyle name="Comma 66" xfId="709"/>
    <cellStyle name="Comma 67" xfId="710"/>
    <cellStyle name="Comma 68" xfId="711"/>
    <cellStyle name="Comma 69" xfId="712"/>
    <cellStyle name="Comma 7" xfId="713"/>
    <cellStyle name="Comma 7 2" xfId="714"/>
    <cellStyle name="Comma 70" xfId="715"/>
    <cellStyle name="Comma 71" xfId="716"/>
    <cellStyle name="Comma 72" xfId="717"/>
    <cellStyle name="Comma 73" xfId="718"/>
    <cellStyle name="Comma 74" xfId="719"/>
    <cellStyle name="Comma 75" xfId="720"/>
    <cellStyle name="Comma 75 2" xfId="721"/>
    <cellStyle name="Comma 76" xfId="722"/>
    <cellStyle name="Comma 76 2" xfId="723"/>
    <cellStyle name="Comma 77" xfId="724"/>
    <cellStyle name="Comma 77 2" xfId="725"/>
    <cellStyle name="Comma 78" xfId="726"/>
    <cellStyle name="Comma 78 2" xfId="727"/>
    <cellStyle name="Comma 79" xfId="728"/>
    <cellStyle name="Comma 79 2" xfId="729"/>
    <cellStyle name="Comma 8" xfId="730"/>
    <cellStyle name="Comma 8 2" xfId="731"/>
    <cellStyle name="Comma 80" xfId="732"/>
    <cellStyle name="Comma 80 2" xfId="733"/>
    <cellStyle name="Comma 81" xfId="734"/>
    <cellStyle name="Comma 81 2" xfId="735"/>
    <cellStyle name="Comma 82" xfId="736"/>
    <cellStyle name="Comma 82 2" xfId="737"/>
    <cellStyle name="Comma 83" xfId="738"/>
    <cellStyle name="Comma 83 2" xfId="739"/>
    <cellStyle name="Comma 84" xfId="740"/>
    <cellStyle name="Comma 84 2" xfId="741"/>
    <cellStyle name="Comma 85" xfId="742"/>
    <cellStyle name="Comma 85 2" xfId="743"/>
    <cellStyle name="Comma 86" xfId="744"/>
    <cellStyle name="Comma 86 2" xfId="745"/>
    <cellStyle name="Comma 87" xfId="746"/>
    <cellStyle name="Comma 87 2" xfId="747"/>
    <cellStyle name="Comma 88" xfId="748"/>
    <cellStyle name="Comma 88 2" xfId="749"/>
    <cellStyle name="Comma 89" xfId="750"/>
    <cellStyle name="Comma 89 2" xfId="751"/>
    <cellStyle name="Comma 9" xfId="752"/>
    <cellStyle name="Comma 9 2" xfId="753"/>
    <cellStyle name="Comma 9 2 2" xfId="754"/>
    <cellStyle name="Comma 9 3" xfId="755"/>
    <cellStyle name="Comma 9 3 2" xfId="756"/>
    <cellStyle name="Comma 90" xfId="757"/>
    <cellStyle name="Comma 90 2" xfId="758"/>
    <cellStyle name="Comma 91" xfId="759"/>
    <cellStyle name="Comma 91 2" xfId="760"/>
    <cellStyle name="Comma 92" xfId="761"/>
    <cellStyle name="Comma 92 2" xfId="762"/>
    <cellStyle name="Comma 93" xfId="763"/>
    <cellStyle name="Comma 93 2" xfId="764"/>
    <cellStyle name="Comma 94" xfId="765"/>
    <cellStyle name="Comma 94 2" xfId="766"/>
    <cellStyle name="Comma 95" xfId="767"/>
    <cellStyle name="Comma 95 2" xfId="768"/>
    <cellStyle name="Comma 96" xfId="769"/>
    <cellStyle name="Comma 96 2" xfId="770"/>
    <cellStyle name="Comma 97" xfId="771"/>
    <cellStyle name="Comma 97 2" xfId="772"/>
    <cellStyle name="Comma 98" xfId="773"/>
    <cellStyle name="Comma 98 2" xfId="774"/>
    <cellStyle name="Comma 99" xfId="775"/>
    <cellStyle name="Comma 99 2" xfId="776"/>
    <cellStyle name="Comma Input" xfId="777"/>
    <cellStyle name="Comma0" xfId="778"/>
    <cellStyle name="Comma0 2" xfId="779"/>
    <cellStyle name="Comma0 2 2" xfId="780"/>
    <cellStyle name="Comma0 3" xfId="781"/>
    <cellStyle name="Comma0 3 2" xfId="782"/>
    <cellStyle name="Comma0 4" xfId="783"/>
    <cellStyle name="Company Name" xfId="784"/>
    <cellStyle name="Currency [1]" xfId="785"/>
    <cellStyle name="Currency [2]" xfId="786"/>
    <cellStyle name="Currency [3]" xfId="787"/>
    <cellStyle name="Currency 0.0" xfId="788"/>
    <cellStyle name="Currency 0.00" xfId="789"/>
    <cellStyle name="Currency 0.000" xfId="790"/>
    <cellStyle name="Currency 0.0000" xfId="791"/>
    <cellStyle name="Currency 10" xfId="792"/>
    <cellStyle name="Currency 10 2" xfId="793"/>
    <cellStyle name="Currency 10 2 2" xfId="794"/>
    <cellStyle name="Currency 10 3" xfId="795"/>
    <cellStyle name="Currency 10 3 2" xfId="796"/>
    <cellStyle name="Currency 100" xfId="797"/>
    <cellStyle name="Currency 100 2" xfId="798"/>
    <cellStyle name="Currency 101" xfId="799"/>
    <cellStyle name="Currency 101 2" xfId="800"/>
    <cellStyle name="Currency 102" xfId="801"/>
    <cellStyle name="Currency 102 2" xfId="802"/>
    <cellStyle name="Currency 103" xfId="803"/>
    <cellStyle name="Currency 103 2" xfId="804"/>
    <cellStyle name="Currency 104" xfId="805"/>
    <cellStyle name="Currency 104 2" xfId="806"/>
    <cellStyle name="Currency 105" xfId="807"/>
    <cellStyle name="Currency 105 2" xfId="808"/>
    <cellStyle name="Currency 106" xfId="809"/>
    <cellStyle name="Currency 106 2" xfId="810"/>
    <cellStyle name="Currency 107" xfId="811"/>
    <cellStyle name="Currency 107 2" xfId="812"/>
    <cellStyle name="Currency 108" xfId="813"/>
    <cellStyle name="Currency 108 2" xfId="814"/>
    <cellStyle name="Currency 109" xfId="815"/>
    <cellStyle name="Currency 109 2" xfId="816"/>
    <cellStyle name="Currency 11" xfId="817"/>
    <cellStyle name="Currency 11 2" xfId="818"/>
    <cellStyle name="Currency 11 2 2" xfId="819"/>
    <cellStyle name="Currency 11 3" xfId="820"/>
    <cellStyle name="Currency 11 3 2" xfId="821"/>
    <cellStyle name="Currency 110" xfId="822"/>
    <cellStyle name="Currency 110 2" xfId="823"/>
    <cellStyle name="Currency 111" xfId="824"/>
    <cellStyle name="Currency 111 2" xfId="825"/>
    <cellStyle name="Currency 112" xfId="826"/>
    <cellStyle name="Currency 112 2" xfId="827"/>
    <cellStyle name="Currency 113" xfId="828"/>
    <cellStyle name="Currency 113 2" xfId="829"/>
    <cellStyle name="Currency 114" xfId="830"/>
    <cellStyle name="Currency 114 2" xfId="831"/>
    <cellStyle name="Currency 115" xfId="832"/>
    <cellStyle name="Currency 115 2" xfId="833"/>
    <cellStyle name="Currency 116" xfId="834"/>
    <cellStyle name="Currency 116 2" xfId="835"/>
    <cellStyle name="Currency 117" xfId="836"/>
    <cellStyle name="Currency 117 2" xfId="837"/>
    <cellStyle name="Currency 118" xfId="838"/>
    <cellStyle name="Currency 118 2" xfId="839"/>
    <cellStyle name="Currency 119" xfId="840"/>
    <cellStyle name="Currency 119 2" xfId="841"/>
    <cellStyle name="Currency 12" xfId="842"/>
    <cellStyle name="Currency 12 2" xfId="843"/>
    <cellStyle name="Currency 12 2 2" xfId="844"/>
    <cellStyle name="Currency 12 3" xfId="845"/>
    <cellStyle name="Currency 12 3 2" xfId="846"/>
    <cellStyle name="Currency 120" xfId="847"/>
    <cellStyle name="Currency 120 2" xfId="848"/>
    <cellStyle name="Currency 121" xfId="849"/>
    <cellStyle name="Currency 121 2" xfId="850"/>
    <cellStyle name="Currency 122" xfId="851"/>
    <cellStyle name="Currency 122 2" xfId="852"/>
    <cellStyle name="Currency 123" xfId="853"/>
    <cellStyle name="Currency 123 2" xfId="854"/>
    <cellStyle name="Currency 124" xfId="855"/>
    <cellStyle name="Currency 124 2" xfId="856"/>
    <cellStyle name="Currency 125" xfId="857"/>
    <cellStyle name="Currency 125 2" xfId="858"/>
    <cellStyle name="Currency 126" xfId="859"/>
    <cellStyle name="Currency 126 2" xfId="860"/>
    <cellStyle name="Currency 127" xfId="861"/>
    <cellStyle name="Currency 127 2" xfId="862"/>
    <cellStyle name="Currency 128" xfId="863"/>
    <cellStyle name="Currency 128 2" xfId="864"/>
    <cellStyle name="Currency 129" xfId="865"/>
    <cellStyle name="Currency 129 2" xfId="866"/>
    <cellStyle name="Currency 13" xfId="867"/>
    <cellStyle name="Currency 13 2" xfId="868"/>
    <cellStyle name="Currency 13 2 2" xfId="869"/>
    <cellStyle name="Currency 13 3" xfId="870"/>
    <cellStyle name="Currency 13 3 2" xfId="871"/>
    <cellStyle name="Currency 130" xfId="872"/>
    <cellStyle name="Currency 130 2" xfId="873"/>
    <cellStyle name="Currency 131" xfId="874"/>
    <cellStyle name="Currency 131 2" xfId="875"/>
    <cellStyle name="Currency 132" xfId="876"/>
    <cellStyle name="Currency 132 2" xfId="877"/>
    <cellStyle name="Currency 133" xfId="878"/>
    <cellStyle name="Currency 133 2" xfId="879"/>
    <cellStyle name="Currency 134" xfId="880"/>
    <cellStyle name="Currency 134 2" xfId="881"/>
    <cellStyle name="Currency 135" xfId="882"/>
    <cellStyle name="Currency 135 2" xfId="883"/>
    <cellStyle name="Currency 136" xfId="884"/>
    <cellStyle name="Currency 136 2" xfId="885"/>
    <cellStyle name="Currency 137" xfId="886"/>
    <cellStyle name="Currency 137 2" xfId="887"/>
    <cellStyle name="Currency 138" xfId="888"/>
    <cellStyle name="Currency 138 2" xfId="889"/>
    <cellStyle name="Currency 139" xfId="890"/>
    <cellStyle name="Currency 139 2" xfId="891"/>
    <cellStyle name="Currency 14" xfId="892"/>
    <cellStyle name="Currency 14 2" xfId="893"/>
    <cellStyle name="Currency 14 2 2" xfId="894"/>
    <cellStyle name="Currency 14 3" xfId="895"/>
    <cellStyle name="Currency 14 3 2" xfId="896"/>
    <cellStyle name="Currency 140" xfId="897"/>
    <cellStyle name="Currency 140 2" xfId="898"/>
    <cellStyle name="Currency 141" xfId="899"/>
    <cellStyle name="Currency 141 2" xfId="900"/>
    <cellStyle name="Currency 142" xfId="901"/>
    <cellStyle name="Currency 142 2" xfId="902"/>
    <cellStyle name="Currency 143" xfId="903"/>
    <cellStyle name="Currency 143 2" xfId="904"/>
    <cellStyle name="Currency 144" xfId="905"/>
    <cellStyle name="Currency 144 2" xfId="906"/>
    <cellStyle name="Currency 145" xfId="907"/>
    <cellStyle name="Currency 145 2" xfId="908"/>
    <cellStyle name="Currency 146" xfId="909"/>
    <cellStyle name="Currency 146 2" xfId="910"/>
    <cellStyle name="Currency 147" xfId="911"/>
    <cellStyle name="Currency 147 2" xfId="912"/>
    <cellStyle name="Currency 148" xfId="913"/>
    <cellStyle name="Currency 148 2" xfId="914"/>
    <cellStyle name="Currency 149" xfId="915"/>
    <cellStyle name="Currency 149 2" xfId="916"/>
    <cellStyle name="Currency 15" xfId="917"/>
    <cellStyle name="Currency 15 2" xfId="918"/>
    <cellStyle name="Currency 15 2 2" xfId="919"/>
    <cellStyle name="Currency 15 3" xfId="920"/>
    <cellStyle name="Currency 15 3 2" xfId="921"/>
    <cellStyle name="Currency 150" xfId="922"/>
    <cellStyle name="Currency 150 2" xfId="923"/>
    <cellStyle name="Currency 151" xfId="924"/>
    <cellStyle name="Currency 151 2" xfId="925"/>
    <cellStyle name="Currency 152" xfId="926"/>
    <cellStyle name="Currency 152 2" xfId="927"/>
    <cellStyle name="Currency 153" xfId="928"/>
    <cellStyle name="Currency 153 2" xfId="929"/>
    <cellStyle name="Currency 154" xfId="930"/>
    <cellStyle name="Currency 154 2" xfId="931"/>
    <cellStyle name="Currency 155" xfId="932"/>
    <cellStyle name="Currency 155 2" xfId="933"/>
    <cellStyle name="Currency 156" xfId="934"/>
    <cellStyle name="Currency 156 2" xfId="935"/>
    <cellStyle name="Currency 157" xfId="936"/>
    <cellStyle name="Currency 157 2" xfId="937"/>
    <cellStyle name="Currency 158" xfId="938"/>
    <cellStyle name="Currency 158 2" xfId="939"/>
    <cellStyle name="Currency 159" xfId="940"/>
    <cellStyle name="Currency 159 2" xfId="941"/>
    <cellStyle name="Currency 16" xfId="942"/>
    <cellStyle name="Currency 16 2" xfId="943"/>
    <cellStyle name="Currency 16 2 2" xfId="944"/>
    <cellStyle name="Currency 16 3" xfId="945"/>
    <cellStyle name="Currency 16 3 2" xfId="946"/>
    <cellStyle name="Currency 160" xfId="947"/>
    <cellStyle name="Currency 160 2" xfId="948"/>
    <cellStyle name="Currency 161" xfId="949"/>
    <cellStyle name="Currency 161 2" xfId="950"/>
    <cellStyle name="Currency 162" xfId="951"/>
    <cellStyle name="Currency 162 2" xfId="952"/>
    <cellStyle name="Currency 163" xfId="953"/>
    <cellStyle name="Currency 163 2" xfId="954"/>
    <cellStyle name="Currency 164" xfId="955"/>
    <cellStyle name="Currency 164 2" xfId="956"/>
    <cellStyle name="Currency 165" xfId="957"/>
    <cellStyle name="Currency 165 2" xfId="958"/>
    <cellStyle name="Currency 166" xfId="959"/>
    <cellStyle name="Currency 166 2" xfId="960"/>
    <cellStyle name="Currency 167" xfId="961"/>
    <cellStyle name="Currency 167 2" xfId="962"/>
    <cellStyle name="Currency 168" xfId="963"/>
    <cellStyle name="Currency 168 2" xfId="964"/>
    <cellStyle name="Currency 169" xfId="965"/>
    <cellStyle name="Currency 169 2" xfId="966"/>
    <cellStyle name="Currency 17" xfId="967"/>
    <cellStyle name="Currency 17 2" xfId="968"/>
    <cellStyle name="Currency 17 2 2" xfId="969"/>
    <cellStyle name="Currency 17 3" xfId="970"/>
    <cellStyle name="Currency 17 3 2" xfId="971"/>
    <cellStyle name="Currency 170" xfId="972"/>
    <cellStyle name="Currency 170 2" xfId="973"/>
    <cellStyle name="Currency 171" xfId="974"/>
    <cellStyle name="Currency 171 2" xfId="975"/>
    <cellStyle name="Currency 172" xfId="976"/>
    <cellStyle name="Currency 172 2" xfId="977"/>
    <cellStyle name="Currency 173" xfId="978"/>
    <cellStyle name="Currency 173 2" xfId="979"/>
    <cellStyle name="Currency 174" xfId="980"/>
    <cellStyle name="Currency 174 2" xfId="981"/>
    <cellStyle name="Currency 175" xfId="982"/>
    <cellStyle name="Currency 175 2" xfId="983"/>
    <cellStyle name="Currency 176" xfId="984"/>
    <cellStyle name="Currency 176 2" xfId="985"/>
    <cellStyle name="Currency 177" xfId="986"/>
    <cellStyle name="Currency 177 2" xfId="987"/>
    <cellStyle name="Currency 178" xfId="988"/>
    <cellStyle name="Currency 178 2" xfId="989"/>
    <cellStyle name="Currency 179" xfId="990"/>
    <cellStyle name="Currency 179 2" xfId="991"/>
    <cellStyle name="Currency 18" xfId="992"/>
    <cellStyle name="Currency 18 2" xfId="993"/>
    <cellStyle name="Currency 18 2 2" xfId="994"/>
    <cellStyle name="Currency 18 3" xfId="995"/>
    <cellStyle name="Currency 18 3 2" xfId="996"/>
    <cellStyle name="Currency 180" xfId="997"/>
    <cellStyle name="Currency 180 2" xfId="998"/>
    <cellStyle name="Currency 181" xfId="999"/>
    <cellStyle name="Currency 181 2" xfId="1000"/>
    <cellStyle name="Currency 182" xfId="1001"/>
    <cellStyle name="Currency 182 2" xfId="1002"/>
    <cellStyle name="Currency 183" xfId="1003"/>
    <cellStyle name="Currency 183 2" xfId="1004"/>
    <cellStyle name="Currency 184" xfId="1005"/>
    <cellStyle name="Currency 184 2" xfId="1006"/>
    <cellStyle name="Currency 185" xfId="1007"/>
    <cellStyle name="Currency 185 2" xfId="1008"/>
    <cellStyle name="Currency 186" xfId="1009"/>
    <cellStyle name="Currency 186 2" xfId="1010"/>
    <cellStyle name="Currency 187" xfId="1011"/>
    <cellStyle name="Currency 187 2" xfId="1012"/>
    <cellStyle name="Currency 188" xfId="1013"/>
    <cellStyle name="Currency 188 2" xfId="1014"/>
    <cellStyle name="Currency 189" xfId="1015"/>
    <cellStyle name="Currency 189 2" xfId="1016"/>
    <cellStyle name="Currency 19" xfId="1017"/>
    <cellStyle name="Currency 19 2" xfId="1018"/>
    <cellStyle name="Currency 19 2 2" xfId="1019"/>
    <cellStyle name="Currency 19 3" xfId="1020"/>
    <cellStyle name="Currency 19 3 2" xfId="1021"/>
    <cellStyle name="Currency 190" xfId="1022"/>
    <cellStyle name="Currency 190 2" xfId="1023"/>
    <cellStyle name="Currency 191" xfId="1024"/>
    <cellStyle name="Currency 191 2" xfId="1025"/>
    <cellStyle name="Currency 192" xfId="1026"/>
    <cellStyle name="Currency 192 2" xfId="1027"/>
    <cellStyle name="Currency 193" xfId="1028"/>
    <cellStyle name="Currency 193 2" xfId="1029"/>
    <cellStyle name="Currency 194" xfId="1030"/>
    <cellStyle name="Currency 194 2" xfId="1031"/>
    <cellStyle name="Currency 195" xfId="1032"/>
    <cellStyle name="Currency 195 2" xfId="1033"/>
    <cellStyle name="Currency 196" xfId="1034"/>
    <cellStyle name="Currency 196 2" xfId="1035"/>
    <cellStyle name="Currency 197" xfId="1036"/>
    <cellStyle name="Currency 197 2" xfId="1037"/>
    <cellStyle name="Currency 198" xfId="1038"/>
    <cellStyle name="Currency 198 2" xfId="1039"/>
    <cellStyle name="Currency 199" xfId="1040"/>
    <cellStyle name="Currency 199 2" xfId="1041"/>
    <cellStyle name="Currency 2" xfId="1042"/>
    <cellStyle name="Currency 2 2" xfId="1043"/>
    <cellStyle name="Currency 2 3" xfId="1044"/>
    <cellStyle name="Currency 20" xfId="1045"/>
    <cellStyle name="Currency 20 2" xfId="1046"/>
    <cellStyle name="Currency 20 2 2" xfId="1047"/>
    <cellStyle name="Currency 20 3" xfId="1048"/>
    <cellStyle name="Currency 20 3 2" xfId="1049"/>
    <cellStyle name="Currency 200" xfId="1050"/>
    <cellStyle name="Currency 200 2" xfId="1051"/>
    <cellStyle name="Currency 201" xfId="1052"/>
    <cellStyle name="Currency 201 2" xfId="1053"/>
    <cellStyle name="Currency 202" xfId="1054"/>
    <cellStyle name="Currency 202 2" xfId="1055"/>
    <cellStyle name="Currency 203" xfId="1056"/>
    <cellStyle name="Currency 203 2" xfId="1057"/>
    <cellStyle name="Currency 204" xfId="1058"/>
    <cellStyle name="Currency 204 2" xfId="1059"/>
    <cellStyle name="Currency 205" xfId="1060"/>
    <cellStyle name="Currency 205 2" xfId="1061"/>
    <cellStyle name="Currency 206" xfId="1062"/>
    <cellStyle name="Currency 206 2" xfId="1063"/>
    <cellStyle name="Currency 207" xfId="1064"/>
    <cellStyle name="Currency 207 2" xfId="1065"/>
    <cellStyle name="Currency 208" xfId="1066"/>
    <cellStyle name="Currency 208 2" xfId="1067"/>
    <cellStyle name="Currency 209" xfId="1068"/>
    <cellStyle name="Currency 209 2" xfId="1069"/>
    <cellStyle name="Currency 21" xfId="1070"/>
    <cellStyle name="Currency 21 2" xfId="1071"/>
    <cellStyle name="Currency 21 2 2" xfId="1072"/>
    <cellStyle name="Currency 21 3" xfId="1073"/>
    <cellStyle name="Currency 21 3 2" xfId="1074"/>
    <cellStyle name="Currency 210" xfId="1075"/>
    <cellStyle name="Currency 210 2" xfId="1076"/>
    <cellStyle name="Currency 211" xfId="1077"/>
    <cellStyle name="Currency 211 2" xfId="1078"/>
    <cellStyle name="Currency 212" xfId="1079"/>
    <cellStyle name="Currency 212 2" xfId="1080"/>
    <cellStyle name="Currency 213" xfId="1081"/>
    <cellStyle name="Currency 213 2" xfId="1082"/>
    <cellStyle name="Currency 214" xfId="1083"/>
    <cellStyle name="Currency 214 2" xfId="1084"/>
    <cellStyle name="Currency 215" xfId="1085"/>
    <cellStyle name="Currency 215 2" xfId="1086"/>
    <cellStyle name="Currency 216" xfId="1087"/>
    <cellStyle name="Currency 216 2" xfId="1088"/>
    <cellStyle name="Currency 217" xfId="1089"/>
    <cellStyle name="Currency 217 2" xfId="1090"/>
    <cellStyle name="Currency 218" xfId="1091"/>
    <cellStyle name="Currency 218 2" xfId="1092"/>
    <cellStyle name="Currency 219" xfId="1093"/>
    <cellStyle name="Currency 219 2" xfId="1094"/>
    <cellStyle name="Currency 22" xfId="1095"/>
    <cellStyle name="Currency 22 2" xfId="1096"/>
    <cellStyle name="Currency 22 2 2" xfId="1097"/>
    <cellStyle name="Currency 22 3" xfId="1098"/>
    <cellStyle name="Currency 22 3 2" xfId="1099"/>
    <cellStyle name="Currency 220" xfId="1100"/>
    <cellStyle name="Currency 220 2" xfId="1101"/>
    <cellStyle name="Currency 221" xfId="1102"/>
    <cellStyle name="Currency 221 2" xfId="1103"/>
    <cellStyle name="Currency 222" xfId="1104"/>
    <cellStyle name="Currency 222 2" xfId="1105"/>
    <cellStyle name="Currency 223" xfId="1106"/>
    <cellStyle name="Currency 223 2" xfId="1107"/>
    <cellStyle name="Currency 224" xfId="1108"/>
    <cellStyle name="Currency 224 2" xfId="1109"/>
    <cellStyle name="Currency 225" xfId="1110"/>
    <cellStyle name="Currency 225 2" xfId="1111"/>
    <cellStyle name="Currency 226" xfId="1112"/>
    <cellStyle name="Currency 226 2" xfId="1113"/>
    <cellStyle name="Currency 227" xfId="1114"/>
    <cellStyle name="Currency 227 2" xfId="1115"/>
    <cellStyle name="Currency 228" xfId="1116"/>
    <cellStyle name="Currency 228 2" xfId="1117"/>
    <cellStyle name="Currency 229" xfId="1118"/>
    <cellStyle name="Currency 229 2" xfId="1119"/>
    <cellStyle name="Currency 23" xfId="1120"/>
    <cellStyle name="Currency 230" xfId="1121"/>
    <cellStyle name="Currency 230 2" xfId="1122"/>
    <cellStyle name="Currency 231" xfId="1123"/>
    <cellStyle name="Currency 231 2" xfId="1124"/>
    <cellStyle name="Currency 232" xfId="1125"/>
    <cellStyle name="Currency 232 2" xfId="1126"/>
    <cellStyle name="Currency 233" xfId="1127"/>
    <cellStyle name="Currency 233 2" xfId="1128"/>
    <cellStyle name="Currency 234" xfId="1129"/>
    <cellStyle name="Currency 234 2" xfId="1130"/>
    <cellStyle name="Currency 235" xfId="1131"/>
    <cellStyle name="Currency 235 2" xfId="1132"/>
    <cellStyle name="Currency 236" xfId="1133"/>
    <cellStyle name="Currency 236 2" xfId="1134"/>
    <cellStyle name="Currency 237" xfId="1135"/>
    <cellStyle name="Currency 237 2" xfId="1136"/>
    <cellStyle name="Currency 238" xfId="1137"/>
    <cellStyle name="Currency 238 2" xfId="1138"/>
    <cellStyle name="Currency 239" xfId="1139"/>
    <cellStyle name="Currency 239 2" xfId="1140"/>
    <cellStyle name="Currency 24" xfId="1141"/>
    <cellStyle name="Currency 240" xfId="1142"/>
    <cellStyle name="Currency 240 2" xfId="1143"/>
    <cellStyle name="Currency 241" xfId="1144"/>
    <cellStyle name="Currency 241 2" xfId="1145"/>
    <cellStyle name="Currency 242" xfId="1146"/>
    <cellStyle name="Currency 242 2" xfId="1147"/>
    <cellStyle name="Currency 243" xfId="1148"/>
    <cellStyle name="Currency 243 2" xfId="1149"/>
    <cellStyle name="Currency 244" xfId="1150"/>
    <cellStyle name="Currency 244 2" xfId="1151"/>
    <cellStyle name="Currency 245" xfId="1152"/>
    <cellStyle name="Currency 245 2" xfId="1153"/>
    <cellStyle name="Currency 246" xfId="1154"/>
    <cellStyle name="Currency 246 2" xfId="1155"/>
    <cellStyle name="Currency 247" xfId="1156"/>
    <cellStyle name="Currency 247 2" xfId="1157"/>
    <cellStyle name="Currency 248" xfId="1158"/>
    <cellStyle name="Currency 248 2" xfId="1159"/>
    <cellStyle name="Currency 249" xfId="1160"/>
    <cellStyle name="Currency 249 2" xfId="1161"/>
    <cellStyle name="Currency 25" xfId="1162"/>
    <cellStyle name="Currency 250" xfId="1163"/>
    <cellStyle name="Currency 250 2" xfId="1164"/>
    <cellStyle name="Currency 251" xfId="1165"/>
    <cellStyle name="Currency 251 2" xfId="1166"/>
    <cellStyle name="Currency 252" xfId="1167"/>
    <cellStyle name="Currency 252 2" xfId="1168"/>
    <cellStyle name="Currency 253" xfId="1169"/>
    <cellStyle name="Currency 253 2" xfId="1170"/>
    <cellStyle name="Currency 254" xfId="1171"/>
    <cellStyle name="Currency 254 2" xfId="1172"/>
    <cellStyle name="Currency 255" xfId="1173"/>
    <cellStyle name="Currency 255 2" xfId="1174"/>
    <cellStyle name="Currency 256" xfId="1175"/>
    <cellStyle name="Currency 256 2" xfId="1176"/>
    <cellStyle name="Currency 257" xfId="1177"/>
    <cellStyle name="Currency 257 2" xfId="1178"/>
    <cellStyle name="Currency 258" xfId="1179"/>
    <cellStyle name="Currency 258 2" xfId="1180"/>
    <cellStyle name="Currency 259" xfId="1181"/>
    <cellStyle name="Currency 259 2" xfId="1182"/>
    <cellStyle name="Currency 26" xfId="1183"/>
    <cellStyle name="Currency 260" xfId="1184"/>
    <cellStyle name="Currency 260 2" xfId="1185"/>
    <cellStyle name="Currency 261" xfId="1186"/>
    <cellStyle name="Currency 261 2" xfId="1187"/>
    <cellStyle name="Currency 262" xfId="1188"/>
    <cellStyle name="Currency 262 2" xfId="1189"/>
    <cellStyle name="Currency 263" xfId="1190"/>
    <cellStyle name="Currency 263 2" xfId="1191"/>
    <cellStyle name="Currency 264" xfId="1192"/>
    <cellStyle name="Currency 264 2" xfId="1193"/>
    <cellStyle name="Currency 265" xfId="1194"/>
    <cellStyle name="Currency 265 2" xfId="1195"/>
    <cellStyle name="Currency 266" xfId="1196"/>
    <cellStyle name="Currency 266 2" xfId="1197"/>
    <cellStyle name="Currency 267" xfId="1198"/>
    <cellStyle name="Currency 267 2" xfId="1199"/>
    <cellStyle name="Currency 268" xfId="1200"/>
    <cellStyle name="Currency 268 2" xfId="1201"/>
    <cellStyle name="Currency 269" xfId="1202"/>
    <cellStyle name="Currency 269 2" xfId="1203"/>
    <cellStyle name="Currency 27" xfId="1204"/>
    <cellStyle name="Currency 270" xfId="1205"/>
    <cellStyle name="Currency 270 2" xfId="1206"/>
    <cellStyle name="Currency 271" xfId="1207"/>
    <cellStyle name="Currency 271 2" xfId="1208"/>
    <cellStyle name="Currency 272" xfId="1209"/>
    <cellStyle name="Currency 272 2" xfId="1210"/>
    <cellStyle name="Currency 273" xfId="1211"/>
    <cellStyle name="Currency 273 2" xfId="1212"/>
    <cellStyle name="Currency 274" xfId="1213"/>
    <cellStyle name="Currency 274 2" xfId="1214"/>
    <cellStyle name="Currency 275" xfId="1215"/>
    <cellStyle name="Currency 275 2" xfId="1216"/>
    <cellStyle name="Currency 276" xfId="1217"/>
    <cellStyle name="Currency 276 2" xfId="1218"/>
    <cellStyle name="Currency 277" xfId="1219"/>
    <cellStyle name="Currency 277 2" xfId="1220"/>
    <cellStyle name="Currency 278" xfId="1221"/>
    <cellStyle name="Currency 278 2" xfId="1222"/>
    <cellStyle name="Currency 279" xfId="1223"/>
    <cellStyle name="Currency 279 2" xfId="1224"/>
    <cellStyle name="Currency 28" xfId="1225"/>
    <cellStyle name="Currency 280" xfId="1226"/>
    <cellStyle name="Currency 280 2" xfId="1227"/>
    <cellStyle name="Currency 281" xfId="1228"/>
    <cellStyle name="Currency 281 2" xfId="1229"/>
    <cellStyle name="Currency 282" xfId="1230"/>
    <cellStyle name="Currency 282 2" xfId="1231"/>
    <cellStyle name="Currency 283" xfId="1232"/>
    <cellStyle name="Currency 283 2" xfId="1233"/>
    <cellStyle name="Currency 284" xfId="1234"/>
    <cellStyle name="Currency 284 2" xfId="1235"/>
    <cellStyle name="Currency 285" xfId="1236"/>
    <cellStyle name="Currency 285 2" xfId="1237"/>
    <cellStyle name="Currency 286" xfId="1238"/>
    <cellStyle name="Currency 287" xfId="1239"/>
    <cellStyle name="Currency 288" xfId="1240"/>
    <cellStyle name="Currency 289" xfId="1241"/>
    <cellStyle name="Currency 29" xfId="1242"/>
    <cellStyle name="Currency 290" xfId="1243"/>
    <cellStyle name="Currency 291" xfId="1244"/>
    <cellStyle name="Currency 292" xfId="1245"/>
    <cellStyle name="Currency 293" xfId="1246"/>
    <cellStyle name="Currency 294" xfId="1247"/>
    <cellStyle name="Currency 295" xfId="1248"/>
    <cellStyle name="Currency 296" xfId="1249"/>
    <cellStyle name="Currency 296 2" xfId="1250"/>
    <cellStyle name="Currency 297" xfId="1251"/>
    <cellStyle name="Currency 297 2" xfId="1252"/>
    <cellStyle name="Currency 298" xfId="1253"/>
    <cellStyle name="Currency 298 2" xfId="1254"/>
    <cellStyle name="Currency 299" xfId="1255"/>
    <cellStyle name="Currency 299 2" xfId="1256"/>
    <cellStyle name="Currency 3" xfId="1257"/>
    <cellStyle name="Currency 3 2" xfId="1258"/>
    <cellStyle name="Currency 30" xfId="1259"/>
    <cellStyle name="Currency 300" xfId="1260"/>
    <cellStyle name="Currency 31" xfId="1261"/>
    <cellStyle name="Currency 32" xfId="1262"/>
    <cellStyle name="Currency 33" xfId="1263"/>
    <cellStyle name="Currency 34" xfId="1264"/>
    <cellStyle name="Currency 35" xfId="1265"/>
    <cellStyle name="Currency 36" xfId="1266"/>
    <cellStyle name="Currency 37" xfId="1267"/>
    <cellStyle name="Currency 38" xfId="1268"/>
    <cellStyle name="Currency 39" xfId="1269"/>
    <cellStyle name="Currency 4" xfId="1270"/>
    <cellStyle name="Currency 4 2" xfId="1271"/>
    <cellStyle name="Currency 4 2 2" xfId="1272"/>
    <cellStyle name="Currency 4 3" xfId="1273"/>
    <cellStyle name="Currency 4 3 2" xfId="1274"/>
    <cellStyle name="Currency 4 4" xfId="1275"/>
    <cellStyle name="Currency 40" xfId="1276"/>
    <cellStyle name="Currency 41" xfId="1277"/>
    <cellStyle name="Currency 42" xfId="1278"/>
    <cellStyle name="Currency 43" xfId="1279"/>
    <cellStyle name="Currency 44" xfId="1280"/>
    <cellStyle name="Currency 45" xfId="1281"/>
    <cellStyle name="Currency 46" xfId="1282"/>
    <cellStyle name="Currency 47" xfId="1283"/>
    <cellStyle name="Currency 48" xfId="1284"/>
    <cellStyle name="Currency 49" xfId="1285"/>
    <cellStyle name="Currency 5" xfId="1286"/>
    <cellStyle name="Currency 5 2" xfId="1287"/>
    <cellStyle name="Currency 50" xfId="1288"/>
    <cellStyle name="Currency 51" xfId="1289"/>
    <cellStyle name="Currency 52" xfId="1290"/>
    <cellStyle name="Currency 53" xfId="1291"/>
    <cellStyle name="Currency 54" xfId="1292"/>
    <cellStyle name="Currency 55" xfId="1293"/>
    <cellStyle name="Currency 56" xfId="1294"/>
    <cellStyle name="Currency 57" xfId="1295"/>
    <cellStyle name="Currency 58" xfId="1296"/>
    <cellStyle name="Currency 59" xfId="1297"/>
    <cellStyle name="Currency 6" xfId="1298"/>
    <cellStyle name="Currency 6 2" xfId="1299"/>
    <cellStyle name="Currency 60" xfId="1300"/>
    <cellStyle name="Currency 61" xfId="1301"/>
    <cellStyle name="Currency 62" xfId="1302"/>
    <cellStyle name="Currency 63" xfId="1303"/>
    <cellStyle name="Currency 64" xfId="1304"/>
    <cellStyle name="Currency 65" xfId="1305"/>
    <cellStyle name="Currency 66" xfId="1306"/>
    <cellStyle name="Currency 67" xfId="1307"/>
    <cellStyle name="Currency 68" xfId="1308"/>
    <cellStyle name="Currency 69" xfId="1309"/>
    <cellStyle name="Currency 7" xfId="1310"/>
    <cellStyle name="Currency 7 2" xfId="1311"/>
    <cellStyle name="Currency 70" xfId="1312"/>
    <cellStyle name="Currency 71" xfId="1313"/>
    <cellStyle name="Currency 72" xfId="1314"/>
    <cellStyle name="Currency 73" xfId="1315"/>
    <cellStyle name="Currency 74" xfId="1316"/>
    <cellStyle name="Currency 75" xfId="1317"/>
    <cellStyle name="Currency 76" xfId="1318"/>
    <cellStyle name="Currency 76 2" xfId="1319"/>
    <cellStyle name="Currency 77" xfId="1320"/>
    <cellStyle name="Currency 77 2" xfId="1321"/>
    <cellStyle name="Currency 78" xfId="1322"/>
    <cellStyle name="Currency 78 2" xfId="1323"/>
    <cellStyle name="Currency 79" xfId="1324"/>
    <cellStyle name="Currency 79 2" xfId="1325"/>
    <cellStyle name="Currency 8" xfId="1326"/>
    <cellStyle name="Currency 8 2" xfId="1327"/>
    <cellStyle name="Currency 80" xfId="1328"/>
    <cellStyle name="Currency 80 2" xfId="1329"/>
    <cellStyle name="Currency 81" xfId="1330"/>
    <cellStyle name="Currency 81 2" xfId="1331"/>
    <cellStyle name="Currency 82" xfId="1332"/>
    <cellStyle name="Currency 82 2" xfId="1333"/>
    <cellStyle name="Currency 83" xfId="1334"/>
    <cellStyle name="Currency 83 2" xfId="1335"/>
    <cellStyle name="Currency 84" xfId="1336"/>
    <cellStyle name="Currency 84 2" xfId="1337"/>
    <cellStyle name="Currency 85" xfId="1338"/>
    <cellStyle name="Currency 85 2" xfId="1339"/>
    <cellStyle name="Currency 86" xfId="1340"/>
    <cellStyle name="Currency 86 2" xfId="1341"/>
    <cellStyle name="Currency 87" xfId="1342"/>
    <cellStyle name="Currency 87 2" xfId="1343"/>
    <cellStyle name="Currency 88" xfId="1344"/>
    <cellStyle name="Currency 88 2" xfId="1345"/>
    <cellStyle name="Currency 89" xfId="1346"/>
    <cellStyle name="Currency 89 2" xfId="1347"/>
    <cellStyle name="Currency 9" xfId="1348"/>
    <cellStyle name="Currency 9 2" xfId="1349"/>
    <cellStyle name="Currency 90" xfId="1350"/>
    <cellStyle name="Currency 90 2" xfId="1351"/>
    <cellStyle name="Currency 91" xfId="1352"/>
    <cellStyle name="Currency 91 2" xfId="1353"/>
    <cellStyle name="Currency 92" xfId="1354"/>
    <cellStyle name="Currency 92 2" xfId="1355"/>
    <cellStyle name="Currency 93" xfId="1356"/>
    <cellStyle name="Currency 93 2" xfId="1357"/>
    <cellStyle name="Currency 94" xfId="1358"/>
    <cellStyle name="Currency 94 2" xfId="1359"/>
    <cellStyle name="Currency 95" xfId="1360"/>
    <cellStyle name="Currency 95 2" xfId="1361"/>
    <cellStyle name="Currency 96" xfId="1362"/>
    <cellStyle name="Currency 96 2" xfId="1363"/>
    <cellStyle name="Currency 97" xfId="1364"/>
    <cellStyle name="Currency 97 2" xfId="1365"/>
    <cellStyle name="Currency 98" xfId="1366"/>
    <cellStyle name="Currency 98 2" xfId="1367"/>
    <cellStyle name="Currency 99" xfId="1368"/>
    <cellStyle name="Currency 99 2" xfId="1369"/>
    <cellStyle name="Currency Input" xfId="1370"/>
    <cellStyle name="Currency0" xfId="1371"/>
    <cellStyle name="Currency0 2" xfId="1372"/>
    <cellStyle name="Currency0 2 2" xfId="1373"/>
    <cellStyle name="Currency0 3" xfId="1374"/>
    <cellStyle name="Currency0 3 2" xfId="1375"/>
    <cellStyle name="Currency0 4" xfId="1376"/>
    <cellStyle name="d" xfId="1377"/>
    <cellStyle name="d," xfId="1378"/>
    <cellStyle name="d1" xfId="1379"/>
    <cellStyle name="d1," xfId="1380"/>
    <cellStyle name="d2" xfId="1381"/>
    <cellStyle name="d2," xfId="1382"/>
    <cellStyle name="d3" xfId="1383"/>
    <cellStyle name="Dash" xfId="1384"/>
    <cellStyle name="Date" xfId="1385"/>
    <cellStyle name="Date [Abbreviated]" xfId="1386"/>
    <cellStyle name="Date [Long Europe]" xfId="1387"/>
    <cellStyle name="Date [Long U.S.]" xfId="1388"/>
    <cellStyle name="Date [Short Europe]" xfId="1389"/>
    <cellStyle name="Date [Short U.S.]" xfId="1390"/>
    <cellStyle name="Date 10" xfId="1391"/>
    <cellStyle name="Date 2" xfId="1392"/>
    <cellStyle name="Date 2 2" xfId="1393"/>
    <cellStyle name="Date 3" xfId="1394"/>
    <cellStyle name="Date 3 2" xfId="1395"/>
    <cellStyle name="Date 4" xfId="1396"/>
    <cellStyle name="Date 5" xfId="1397"/>
    <cellStyle name="Date 6" xfId="1398"/>
    <cellStyle name="Date 7" xfId="1399"/>
    <cellStyle name="Date 8" xfId="1400"/>
    <cellStyle name="Date 9" xfId="1401"/>
    <cellStyle name="Date_ITCM 2010 Template" xfId="1402"/>
    <cellStyle name="Define$0" xfId="1403"/>
    <cellStyle name="Define$1" xfId="1404"/>
    <cellStyle name="Define$2" xfId="1405"/>
    <cellStyle name="Define0" xfId="1406"/>
    <cellStyle name="Define1" xfId="1407"/>
    <cellStyle name="Define1x" xfId="1408"/>
    <cellStyle name="Define2" xfId="1409"/>
    <cellStyle name="Define2x" xfId="1410"/>
    <cellStyle name="Dollar" xfId="1411"/>
    <cellStyle name="Dollar 2" xfId="1412"/>
    <cellStyle name="Dollar 2 2" xfId="1413"/>
    <cellStyle name="Dollar 3" xfId="1414"/>
    <cellStyle name="Dollar 3 2" xfId="1415"/>
    <cellStyle name="Dollar 4" xfId="1416"/>
    <cellStyle name="e" xfId="1417"/>
    <cellStyle name="e1" xfId="1418"/>
    <cellStyle name="e2" xfId="1419"/>
    <cellStyle name="Euro" xfId="1420"/>
    <cellStyle name="Euro 2" xfId="1421"/>
    <cellStyle name="Explanatory Text" xfId="1422" builtinId="53" customBuiltin="1"/>
    <cellStyle name="Explanatory Text 2" xfId="1423"/>
    <cellStyle name="Fixed" xfId="1424"/>
    <cellStyle name="Fixed 2" xfId="1425"/>
    <cellStyle name="Fixed 2 2" xfId="1426"/>
    <cellStyle name="Fixed 3" xfId="1427"/>
    <cellStyle name="Fixed 3 2" xfId="1428"/>
    <cellStyle name="Fixed 4" xfId="1429"/>
    <cellStyle name="FOOTER - Style1" xfId="1430"/>
    <cellStyle name="g" xfId="1431"/>
    <cellStyle name="general" xfId="1432"/>
    <cellStyle name="General [C]" xfId="1433"/>
    <cellStyle name="General [R]" xfId="1434"/>
    <cellStyle name="Good" xfId="1435" builtinId="26" customBuiltin="1"/>
    <cellStyle name="Good 2" xfId="1436"/>
    <cellStyle name="Green" xfId="1437"/>
    <cellStyle name="grey" xfId="1438"/>
    <cellStyle name="Header1" xfId="1439"/>
    <cellStyle name="Header2" xfId="1440"/>
    <cellStyle name="Heading" xfId="1441"/>
    <cellStyle name="Heading 1" xfId="1442" builtinId="16" customBuiltin="1"/>
    <cellStyle name="Heading 1 2" xfId="1443"/>
    <cellStyle name="Heading 2" xfId="1444" builtinId="17" customBuiltin="1"/>
    <cellStyle name="Heading 2 2" xfId="1445"/>
    <cellStyle name="Heading 2 3" xfId="1446"/>
    <cellStyle name="Heading 3" xfId="1447" builtinId="18" customBuiltin="1"/>
    <cellStyle name="Heading 3 2" xfId="1448"/>
    <cellStyle name="Heading 4" xfId="1449" builtinId="19" customBuiltin="1"/>
    <cellStyle name="Heading 4 2" xfId="1450"/>
    <cellStyle name="Heading No Underline" xfId="1451"/>
    <cellStyle name="Heading With Underline" xfId="1452"/>
    <cellStyle name="Heading1" xfId="1453"/>
    <cellStyle name="Heading2" xfId="1454"/>
    <cellStyle name="Headline" xfId="1455"/>
    <cellStyle name="Highlight" xfId="1456"/>
    <cellStyle name="Hyperlink 2" xfId="1457"/>
    <cellStyle name="Hyperlink 3" xfId="1458"/>
    <cellStyle name="Hyperlink 3 2" xfId="1459"/>
    <cellStyle name="Hyperlink 3 2 2" xfId="1460"/>
    <cellStyle name="Hyperlink 3 3" xfId="1461"/>
    <cellStyle name="in" xfId="1462"/>
    <cellStyle name="Indented [0]" xfId="1463"/>
    <cellStyle name="Indented [2]" xfId="1464"/>
    <cellStyle name="Indented [4]" xfId="1465"/>
    <cellStyle name="Indented [6]" xfId="1466"/>
    <cellStyle name="Input" xfId="1467" builtinId="20" customBuiltin="1"/>
    <cellStyle name="Input [yellow]" xfId="1468"/>
    <cellStyle name="Input 2" xfId="1469"/>
    <cellStyle name="Input$0" xfId="1470"/>
    <cellStyle name="Input$1" xfId="1471"/>
    <cellStyle name="Input$2" xfId="1472"/>
    <cellStyle name="Input0" xfId="1473"/>
    <cellStyle name="Input1" xfId="1474"/>
    <cellStyle name="Input1x" xfId="1475"/>
    <cellStyle name="Input2" xfId="1476"/>
    <cellStyle name="Input2x" xfId="1477"/>
    <cellStyle name="lborder" xfId="1478"/>
    <cellStyle name="LeftSubtitle" xfId="1479"/>
    <cellStyle name="Linked Cell" xfId="1480" builtinId="24" customBuiltin="1"/>
    <cellStyle name="Linked Cell 2" xfId="1481"/>
    <cellStyle name="m" xfId="1482"/>
    <cellStyle name="m1" xfId="1483"/>
    <cellStyle name="m2" xfId="1484"/>
    <cellStyle name="m3" xfId="1485"/>
    <cellStyle name="Multiple" xfId="1486"/>
    <cellStyle name="Multiple 2" xfId="1487"/>
    <cellStyle name="Multiple 2 2" xfId="1488"/>
    <cellStyle name="Multiple 3" xfId="1489"/>
    <cellStyle name="Multiple 3 2" xfId="1490"/>
    <cellStyle name="Multiple 4" xfId="1491"/>
    <cellStyle name="Negative" xfId="1492"/>
    <cellStyle name="Neutral" xfId="1493" builtinId="28" customBuiltin="1"/>
    <cellStyle name="Neutral 2" xfId="1494"/>
    <cellStyle name="no dec" xfId="1495"/>
    <cellStyle name="Normal" xfId="0" builtinId="0"/>
    <cellStyle name="Normal - Style1" xfId="1496"/>
    <cellStyle name="Normal - Style1 2" xfId="1497"/>
    <cellStyle name="Normal 10" xfId="1498"/>
    <cellStyle name="Normal 100" xfId="1499"/>
    <cellStyle name="Normal 101" xfId="1500"/>
    <cellStyle name="Normal 102" xfId="1501"/>
    <cellStyle name="Normal 103" xfId="1502"/>
    <cellStyle name="Normal 104" xfId="1503"/>
    <cellStyle name="Normal 105" xfId="1504"/>
    <cellStyle name="Normal 106" xfId="1505"/>
    <cellStyle name="Normal 107" xfId="1506"/>
    <cellStyle name="Normal 108" xfId="1507"/>
    <cellStyle name="Normal 109" xfId="1508"/>
    <cellStyle name="Normal 11" xfId="1509"/>
    <cellStyle name="Normal 110" xfId="1510"/>
    <cellStyle name="Normal 111" xfId="1511"/>
    <cellStyle name="Normal 112" xfId="1512"/>
    <cellStyle name="Normal 113" xfId="1513"/>
    <cellStyle name="Normal 114" xfId="1514"/>
    <cellStyle name="Normal 115" xfId="1515"/>
    <cellStyle name="Normal 116" xfId="1516"/>
    <cellStyle name="Normal 117" xfId="1517"/>
    <cellStyle name="Normal 118" xfId="1518"/>
    <cellStyle name="Normal 119" xfId="1519"/>
    <cellStyle name="Normal 12" xfId="1520"/>
    <cellStyle name="Normal 120" xfId="1521"/>
    <cellStyle name="Normal 121" xfId="1522"/>
    <cellStyle name="Normal 122" xfId="1523"/>
    <cellStyle name="Normal 123" xfId="1524"/>
    <cellStyle name="Normal 124" xfId="1525"/>
    <cellStyle name="Normal 125" xfId="1526"/>
    <cellStyle name="Normal 126" xfId="1527"/>
    <cellStyle name="Normal 127" xfId="1528"/>
    <cellStyle name="Normal 128" xfId="1529"/>
    <cellStyle name="Normal 129" xfId="1530"/>
    <cellStyle name="Normal 13" xfId="1531"/>
    <cellStyle name="Normal 130" xfId="1532"/>
    <cellStyle name="Normal 131" xfId="1533"/>
    <cellStyle name="Normal 132" xfId="1534"/>
    <cellStyle name="Normal 133" xfId="1535"/>
    <cellStyle name="Normal 134" xfId="1536"/>
    <cellStyle name="Normal 135" xfId="1537"/>
    <cellStyle name="Normal 136" xfId="1538"/>
    <cellStyle name="Normal 137" xfId="1539"/>
    <cellStyle name="Normal 138" xfId="1540"/>
    <cellStyle name="Normal 139" xfId="1541"/>
    <cellStyle name="Normal 14" xfId="1542"/>
    <cellStyle name="Normal 140" xfId="1543"/>
    <cellStyle name="Normal 141" xfId="1544"/>
    <cellStyle name="Normal 142" xfId="1545"/>
    <cellStyle name="Normal 143" xfId="1546"/>
    <cellStyle name="Normal 144" xfId="1547"/>
    <cellStyle name="Normal 145" xfId="1548"/>
    <cellStyle name="Normal 146" xfId="1549"/>
    <cellStyle name="Normal 147" xfId="1550"/>
    <cellStyle name="Normal 148" xfId="1551"/>
    <cellStyle name="Normal 149" xfId="1552"/>
    <cellStyle name="Normal 15" xfId="1553"/>
    <cellStyle name="Normal 150" xfId="1554"/>
    <cellStyle name="Normal 151" xfId="1555"/>
    <cellStyle name="Normal 152" xfId="1556"/>
    <cellStyle name="Normal 153" xfId="1557"/>
    <cellStyle name="Normal 154" xfId="1558"/>
    <cellStyle name="Normal 155" xfId="1559"/>
    <cellStyle name="Normal 156" xfId="1560"/>
    <cellStyle name="Normal 157" xfId="1561"/>
    <cellStyle name="Normal 158" xfId="1562"/>
    <cellStyle name="Normal 159" xfId="1563"/>
    <cellStyle name="Normal 16" xfId="1564"/>
    <cellStyle name="Normal 160" xfId="1565"/>
    <cellStyle name="Normal 161" xfId="1566"/>
    <cellStyle name="Normal 162" xfId="1567"/>
    <cellStyle name="Normal 163" xfId="1568"/>
    <cellStyle name="Normal 164" xfId="1569"/>
    <cellStyle name="Normal 165" xfId="1570"/>
    <cellStyle name="Normal 166" xfId="1571"/>
    <cellStyle name="Normal 167" xfId="1572"/>
    <cellStyle name="Normal 168" xfId="1573"/>
    <cellStyle name="Normal 169" xfId="1574"/>
    <cellStyle name="Normal 17" xfId="1575"/>
    <cellStyle name="Normal 17 2" xfId="1576"/>
    <cellStyle name="Normal 170" xfId="1577"/>
    <cellStyle name="Normal 171" xfId="1578"/>
    <cellStyle name="Normal 172" xfId="1579"/>
    <cellStyle name="Normal 173" xfId="1580"/>
    <cellStyle name="Normal 174" xfId="1581"/>
    <cellStyle name="Normal 175" xfId="1582"/>
    <cellStyle name="Normal 176" xfId="1583"/>
    <cellStyle name="Normal 177" xfId="1584"/>
    <cellStyle name="Normal 178" xfId="1585"/>
    <cellStyle name="Normal 179" xfId="1586"/>
    <cellStyle name="Normal 18" xfId="1587"/>
    <cellStyle name="Normal 180" xfId="1588"/>
    <cellStyle name="Normal 181" xfId="1589"/>
    <cellStyle name="Normal 182" xfId="1590"/>
    <cellStyle name="Normal 183" xfId="1591"/>
    <cellStyle name="Normal 184" xfId="1592"/>
    <cellStyle name="Normal 185" xfId="1593"/>
    <cellStyle name="Normal 186" xfId="1594"/>
    <cellStyle name="Normal 187" xfId="1595"/>
    <cellStyle name="Normal 188" xfId="1596"/>
    <cellStyle name="Normal 189" xfId="1597"/>
    <cellStyle name="Normal 19" xfId="1598"/>
    <cellStyle name="Normal 190" xfId="1599"/>
    <cellStyle name="Normal 191" xfId="1600"/>
    <cellStyle name="Normal 192" xfId="1601"/>
    <cellStyle name="Normal 193" xfId="1602"/>
    <cellStyle name="Normal 194" xfId="1603"/>
    <cellStyle name="Normal 195" xfId="1604"/>
    <cellStyle name="Normal 196" xfId="1605"/>
    <cellStyle name="Normal 197" xfId="1606"/>
    <cellStyle name="Normal 198" xfId="1607"/>
    <cellStyle name="Normal 199" xfId="1608"/>
    <cellStyle name="Normal 2" xfId="1609"/>
    <cellStyle name="Normal 2 2" xfId="1610"/>
    <cellStyle name="Normal 2 3" xfId="1611"/>
    <cellStyle name="Normal 2 4" xfId="1612"/>
    <cellStyle name="Normal 2 5" xfId="1613"/>
    <cellStyle name="Normal 2 54" xfId="1614"/>
    <cellStyle name="Normal 2_2011 GG TrueUp Adjust to 2013 " xfId="1615"/>
    <cellStyle name="Normal 20" xfId="1616"/>
    <cellStyle name="Normal 200" xfId="1617"/>
    <cellStyle name="Normal 201" xfId="1618"/>
    <cellStyle name="Normal 202" xfId="1619"/>
    <cellStyle name="Normal 203" xfId="1620"/>
    <cellStyle name="Normal 204" xfId="1621"/>
    <cellStyle name="Normal 205" xfId="1622"/>
    <cellStyle name="Normal 206" xfId="1623"/>
    <cellStyle name="Normal 207" xfId="1624"/>
    <cellStyle name="Normal 208" xfId="1625"/>
    <cellStyle name="Normal 209" xfId="1626"/>
    <cellStyle name="Normal 21" xfId="1627"/>
    <cellStyle name="Normal 210" xfId="1628"/>
    <cellStyle name="Normal 211" xfId="1629"/>
    <cellStyle name="Normal 212" xfId="1630"/>
    <cellStyle name="Normal 213" xfId="1631"/>
    <cellStyle name="Normal 214" xfId="1632"/>
    <cellStyle name="Normal 215" xfId="1633"/>
    <cellStyle name="Normal 216" xfId="1634"/>
    <cellStyle name="Normal 217" xfId="1635"/>
    <cellStyle name="Normal 218" xfId="1636"/>
    <cellStyle name="Normal 219" xfId="1637"/>
    <cellStyle name="Normal 22" xfId="1638"/>
    <cellStyle name="Normal 220" xfId="1639"/>
    <cellStyle name="Normal 221" xfId="1640"/>
    <cellStyle name="Normal 222" xfId="1641"/>
    <cellStyle name="Normal 223" xfId="1642"/>
    <cellStyle name="Normal 224" xfId="1643"/>
    <cellStyle name="Normal 225" xfId="1644"/>
    <cellStyle name="Normal 226" xfId="1645"/>
    <cellStyle name="Normal 227" xfId="1646"/>
    <cellStyle name="Normal 228" xfId="1647"/>
    <cellStyle name="Normal 229" xfId="1648"/>
    <cellStyle name="Normal 23" xfId="1649"/>
    <cellStyle name="Normal 230" xfId="1650"/>
    <cellStyle name="Normal 231" xfId="1651"/>
    <cellStyle name="Normal 232" xfId="1652"/>
    <cellStyle name="Normal 233" xfId="1653"/>
    <cellStyle name="Normal 234" xfId="1654"/>
    <cellStyle name="Normal 235" xfId="1655"/>
    <cellStyle name="Normal 236" xfId="1656"/>
    <cellStyle name="Normal 237" xfId="1657"/>
    <cellStyle name="Normal 238" xfId="1658"/>
    <cellStyle name="Normal 239" xfId="1659"/>
    <cellStyle name="Normal 24" xfId="1660"/>
    <cellStyle name="Normal 240" xfId="1661"/>
    <cellStyle name="Normal 241" xfId="1662"/>
    <cellStyle name="Normal 242" xfId="1663"/>
    <cellStyle name="Normal 243" xfId="1664"/>
    <cellStyle name="Normal 244" xfId="1665"/>
    <cellStyle name="Normal 245" xfId="1666"/>
    <cellStyle name="Normal 246" xfId="1667"/>
    <cellStyle name="Normal 247" xfId="1668"/>
    <cellStyle name="Normal 248" xfId="1669"/>
    <cellStyle name="Normal 249" xfId="1670"/>
    <cellStyle name="Normal 25" xfId="1671"/>
    <cellStyle name="Normal 250" xfId="1672"/>
    <cellStyle name="Normal 251" xfId="1673"/>
    <cellStyle name="Normal 252" xfId="1674"/>
    <cellStyle name="Normal 253" xfId="1675"/>
    <cellStyle name="Normal 254" xfId="1676"/>
    <cellStyle name="Normal 255" xfId="1677"/>
    <cellStyle name="Normal 256" xfId="1678"/>
    <cellStyle name="Normal 257" xfId="1679"/>
    <cellStyle name="Normal 258" xfId="1680"/>
    <cellStyle name="Normal 259" xfId="1681"/>
    <cellStyle name="Normal 26" xfId="1682"/>
    <cellStyle name="Normal 260" xfId="1683"/>
    <cellStyle name="Normal 261" xfId="1684"/>
    <cellStyle name="Normal 262" xfId="1685"/>
    <cellStyle name="Normal 263" xfId="1686"/>
    <cellStyle name="Normal 264" xfId="1687"/>
    <cellStyle name="Normal 265" xfId="1688"/>
    <cellStyle name="Normal 266" xfId="1689"/>
    <cellStyle name="Normal 267" xfId="1690"/>
    <cellStyle name="Normal 268" xfId="1691"/>
    <cellStyle name="Normal 269" xfId="1692"/>
    <cellStyle name="Normal 27" xfId="1693"/>
    <cellStyle name="Normal 270" xfId="1694"/>
    <cellStyle name="Normal 271" xfId="1695"/>
    <cellStyle name="Normal 272" xfId="1696"/>
    <cellStyle name="Normal 273" xfId="1697"/>
    <cellStyle name="Normal 274" xfId="1698"/>
    <cellStyle name="Normal 275" xfId="1699"/>
    <cellStyle name="Normal 276" xfId="1700"/>
    <cellStyle name="Normal 277" xfId="1701"/>
    <cellStyle name="Normal 278" xfId="1702"/>
    <cellStyle name="Normal 279" xfId="1703"/>
    <cellStyle name="Normal 28" xfId="1704"/>
    <cellStyle name="Normal 280" xfId="1705"/>
    <cellStyle name="Normal 281" xfId="1706"/>
    <cellStyle name="Normal 282" xfId="1707"/>
    <cellStyle name="Normal 283" xfId="1708"/>
    <cellStyle name="Normal 284" xfId="1709"/>
    <cellStyle name="Normal 285" xfId="1710"/>
    <cellStyle name="Normal 286" xfId="1711"/>
    <cellStyle name="Normal 287" xfId="1712"/>
    <cellStyle name="Normal 288" xfId="1713"/>
    <cellStyle name="Normal 289" xfId="1714"/>
    <cellStyle name="Normal 29" xfId="1715"/>
    <cellStyle name="Normal 290" xfId="1716"/>
    <cellStyle name="Normal 291" xfId="1717"/>
    <cellStyle name="Normal 292" xfId="1718"/>
    <cellStyle name="Normal 293" xfId="1719"/>
    <cellStyle name="Normal 294" xfId="1720"/>
    <cellStyle name="Normal 3" xfId="1721"/>
    <cellStyle name="Normal 3 2" xfId="1722"/>
    <cellStyle name="Normal 3 3" xfId="1723"/>
    <cellStyle name="Normal 3_2011 GG TrueUp Adjust to 2013 " xfId="1724"/>
    <cellStyle name="Normal 30" xfId="1725"/>
    <cellStyle name="Normal 31" xfId="1726"/>
    <cellStyle name="Normal 32" xfId="1727"/>
    <cellStyle name="Normal 33" xfId="1728"/>
    <cellStyle name="Normal 34" xfId="1729"/>
    <cellStyle name="Normal 35" xfId="1730"/>
    <cellStyle name="Normal 36" xfId="1731"/>
    <cellStyle name="Normal 37" xfId="1732"/>
    <cellStyle name="Normal 38" xfId="1733"/>
    <cellStyle name="Normal 39" xfId="1734"/>
    <cellStyle name="Normal 4" xfId="1735"/>
    <cellStyle name="Normal 4 2" xfId="1736"/>
    <cellStyle name="Normal 4_2011 GG TrueUp Adjust to 2013 " xfId="1737"/>
    <cellStyle name="Normal 40" xfId="1738"/>
    <cellStyle name="Normal 41" xfId="1739"/>
    <cellStyle name="Normal 42" xfId="1740"/>
    <cellStyle name="Normal 43" xfId="1741"/>
    <cellStyle name="Normal 44" xfId="1742"/>
    <cellStyle name="Normal 45" xfId="1743"/>
    <cellStyle name="Normal 46" xfId="1744"/>
    <cellStyle name="Normal 47" xfId="1745"/>
    <cellStyle name="Normal 48" xfId="1746"/>
    <cellStyle name="Normal 49" xfId="1747"/>
    <cellStyle name="Normal 5" xfId="1748"/>
    <cellStyle name="Normal 50" xfId="1749"/>
    <cellStyle name="Normal 51" xfId="1750"/>
    <cellStyle name="Normal 52" xfId="1751"/>
    <cellStyle name="Normal 53" xfId="1752"/>
    <cellStyle name="Normal 54" xfId="1753"/>
    <cellStyle name="Normal 55" xfId="1754"/>
    <cellStyle name="Normal 56" xfId="1755"/>
    <cellStyle name="Normal 57" xfId="1756"/>
    <cellStyle name="Normal 58" xfId="1757"/>
    <cellStyle name="Normal 59" xfId="1758"/>
    <cellStyle name="Normal 6" xfId="1759"/>
    <cellStyle name="Normal 60" xfId="1760"/>
    <cellStyle name="Normal 61" xfId="1761"/>
    <cellStyle name="Normal 62" xfId="1762"/>
    <cellStyle name="Normal 63" xfId="1763"/>
    <cellStyle name="Normal 64" xfId="1764"/>
    <cellStyle name="Normal 65" xfId="1765"/>
    <cellStyle name="Normal 66" xfId="1766"/>
    <cellStyle name="Normal 67" xfId="1767"/>
    <cellStyle name="Normal 68" xfId="1768"/>
    <cellStyle name="Normal 69" xfId="1769"/>
    <cellStyle name="Normal 7" xfId="1770"/>
    <cellStyle name="Normal 70" xfId="1771"/>
    <cellStyle name="Normal 71" xfId="1772"/>
    <cellStyle name="Normal 72" xfId="1773"/>
    <cellStyle name="Normal 73" xfId="1774"/>
    <cellStyle name="Normal 74" xfId="1775"/>
    <cellStyle name="Normal 75" xfId="1776"/>
    <cellStyle name="Normal 76" xfId="1777"/>
    <cellStyle name="Normal 77" xfId="1778"/>
    <cellStyle name="Normal 78" xfId="1779"/>
    <cellStyle name="Normal 79" xfId="1780"/>
    <cellStyle name="Normal 8" xfId="1781"/>
    <cellStyle name="Normal 80" xfId="1782"/>
    <cellStyle name="Normal 81" xfId="1783"/>
    <cellStyle name="Normal 82" xfId="1784"/>
    <cellStyle name="Normal 83" xfId="1785"/>
    <cellStyle name="Normal 84" xfId="1786"/>
    <cellStyle name="Normal 85" xfId="1787"/>
    <cellStyle name="Normal 86" xfId="1788"/>
    <cellStyle name="Normal 87" xfId="1789"/>
    <cellStyle name="Normal 88" xfId="1790"/>
    <cellStyle name="Normal 89" xfId="1791"/>
    <cellStyle name="Normal 9" xfId="1792"/>
    <cellStyle name="Normal 90" xfId="1793"/>
    <cellStyle name="Normal 91" xfId="1794"/>
    <cellStyle name="Normal 92" xfId="1795"/>
    <cellStyle name="Normal 93" xfId="1796"/>
    <cellStyle name="Normal 94" xfId="1797"/>
    <cellStyle name="Normal 95" xfId="1798"/>
    <cellStyle name="Normal 96" xfId="1799"/>
    <cellStyle name="Normal 97" xfId="1800"/>
    <cellStyle name="Normal 98" xfId="1801"/>
    <cellStyle name="Normal 99" xfId="1802"/>
    <cellStyle name="Normal_Attachment GG (2)" xfId="1803"/>
    <cellStyle name="Normal_Attachment O &amp; GG Final 11_11_09" xfId="1804"/>
    <cellStyle name="Normal_RevisedFinal 5-15-09 2009 Attach O Sheets Form 1 Non-Levelized" xfId="1805"/>
    <cellStyle name="Normal_Schedule O Info for Mike" xfId="1806"/>
    <cellStyle name="Normal_Sheet1" xfId="1807"/>
    <cellStyle name="Normal_Sheet3" xfId="1808"/>
    <cellStyle name="Note" xfId="1809" builtinId="10" customBuiltin="1"/>
    <cellStyle name="Note 2" xfId="1810"/>
    <cellStyle name="Note 3" xfId="1811"/>
    <cellStyle name="Note 3 2" xfId="1812"/>
    <cellStyle name="Note 4" xfId="1813"/>
    <cellStyle name="Note 4 2" xfId="1814"/>
    <cellStyle name="Note 5" xfId="1815"/>
    <cellStyle name="Output" xfId="1816" builtinId="21" customBuiltin="1"/>
    <cellStyle name="Output 2" xfId="1817"/>
    <cellStyle name="Output1_Back" xfId="1818"/>
    <cellStyle name="p" xfId="1819"/>
    <cellStyle name="p_2010 Attachment O  GG_082709" xfId="1820"/>
    <cellStyle name="p_2010 Attachment O Template Supporting Work Papers_ITC Midwest" xfId="1821"/>
    <cellStyle name="p_2010 Attachment O Template Supporting Work Papers_ITCTransmission" xfId="1822"/>
    <cellStyle name="p_2010 Attachment O Template Supporting Work Papers_METC" xfId="1823"/>
    <cellStyle name="p_2Mod11" xfId="1824"/>
    <cellStyle name="p_2Mod11 2" xfId="1825"/>
    <cellStyle name="p_2Mod11 2 2" xfId="1826"/>
    <cellStyle name="p_2Mod11 3" xfId="1827"/>
    <cellStyle name="p_2Mod11 3 2" xfId="1828"/>
    <cellStyle name="p_2Mod11 4" xfId="1829"/>
    <cellStyle name="p_aavidmod11.xls Chart 1" xfId="1830"/>
    <cellStyle name="p_aavidmod11.xls Chart 1 2" xfId="1831"/>
    <cellStyle name="p_aavidmod11.xls Chart 1_Adjmt to Gross &amp; Net Plant" xfId="1832"/>
    <cellStyle name="p_aavidmod11.xls Chart 2" xfId="1833"/>
    <cellStyle name="p_aavidmod11.xls Chart 2 2" xfId="1834"/>
    <cellStyle name="p_aavidmod11.xls Chart 2_Adjmt to Gross &amp; Net Plant" xfId="1835"/>
    <cellStyle name="p_Attachment O &amp; GG" xfId="1836"/>
    <cellStyle name="p_charts for capm" xfId="1837"/>
    <cellStyle name="p_charts for capm 2" xfId="1838"/>
    <cellStyle name="p_charts for capm_Adjmt to Gross &amp; Net Plant" xfId="1839"/>
    <cellStyle name="p_DCF" xfId="1840"/>
    <cellStyle name="p_DCF_2Mod11" xfId="1841"/>
    <cellStyle name="p_DCF_2Mod11 2" xfId="1842"/>
    <cellStyle name="p_DCF_2Mod11 2 2" xfId="1843"/>
    <cellStyle name="p_DCF_2Mod11 3" xfId="1844"/>
    <cellStyle name="p_DCF_2Mod11 3 2" xfId="1845"/>
    <cellStyle name="p_DCF_2Mod11 4" xfId="1846"/>
    <cellStyle name="p_DCF_aavidmod11.xls Chart 1" xfId="1847"/>
    <cellStyle name="p_DCF_aavidmod11.xls Chart 1 2" xfId="1848"/>
    <cellStyle name="p_DCF_aavidmod11.xls Chart 1_Adjmt to Gross &amp; Net Plant" xfId="1849"/>
    <cellStyle name="p_DCF_aavidmod11.xls Chart 2" xfId="1850"/>
    <cellStyle name="p_DCF_aavidmod11.xls Chart 2 2" xfId="1851"/>
    <cellStyle name="p_DCF_aavidmod11.xls Chart 2_Adjmt to Gross &amp; Net Plant" xfId="1852"/>
    <cellStyle name="p_DCF_charts for capm" xfId="1853"/>
    <cellStyle name="p_DCF_charts for capm 2" xfId="1854"/>
    <cellStyle name="p_DCF_charts for capm_Adjmt to Gross &amp; Net Plant" xfId="1855"/>
    <cellStyle name="p_DCF_DCF5" xfId="1856"/>
    <cellStyle name="p_DCF_DCF5 2" xfId="1857"/>
    <cellStyle name="p_DCF_DCF5_Adjmt to Gross &amp; Net Plant" xfId="1858"/>
    <cellStyle name="p_DCF_Template2" xfId="1859"/>
    <cellStyle name="p_DCF_Template2 2" xfId="1860"/>
    <cellStyle name="p_DCF_Template2_1" xfId="1861"/>
    <cellStyle name="p_DCF_Template2_1 2" xfId="1862"/>
    <cellStyle name="p_DCF_Template2_1_Adjmt to Gross &amp; Net Plant" xfId="1863"/>
    <cellStyle name="p_DCF_Template2_Adjmt to Gross &amp; Net Plant" xfId="1864"/>
    <cellStyle name="p_DCF_VERA" xfId="1865"/>
    <cellStyle name="p_DCF_VERA 2" xfId="1866"/>
    <cellStyle name="p_DCF_VERA_1" xfId="1867"/>
    <cellStyle name="p_DCF_VERA_1 2" xfId="1868"/>
    <cellStyle name="p_DCF_VERA_1_Adjmt to Gross &amp; Net Plant" xfId="1869"/>
    <cellStyle name="p_DCF_VERA_1_Template2" xfId="1870"/>
    <cellStyle name="p_DCF_VERA_1_Template2 2" xfId="1871"/>
    <cellStyle name="p_DCF_VERA_1_Template2_Adjmt to Gross &amp; Net Plant" xfId="1872"/>
    <cellStyle name="p_DCF_VERA_aavidmod11.xls Chart 2" xfId="1873"/>
    <cellStyle name="p_DCF_VERA_aavidmod11.xls Chart 2 2" xfId="1874"/>
    <cellStyle name="p_DCF_VERA_aavidmod11.xls Chart 2_Adjmt to Gross &amp; Net Plant" xfId="1875"/>
    <cellStyle name="p_DCF_VERA_Adjmt to Gross &amp; Net Plant" xfId="1876"/>
    <cellStyle name="p_DCF_VERA_Model02" xfId="1877"/>
    <cellStyle name="p_DCF_VERA_Model02 2" xfId="1878"/>
    <cellStyle name="p_DCF_VERA_Model02_Adjmt to Gross &amp; Net Plant" xfId="1879"/>
    <cellStyle name="p_DCF_VERA_Template2" xfId="1880"/>
    <cellStyle name="p_DCF_VERA_Template2 2" xfId="1881"/>
    <cellStyle name="p_DCF_VERA_Template2_Adjmt to Gross &amp; Net Plant" xfId="1882"/>
    <cellStyle name="p_DCF_VERA_VERA" xfId="1883"/>
    <cellStyle name="p_DCF_VERA_VERA 2" xfId="1884"/>
    <cellStyle name="p_DCF_VERA_VERA_1" xfId="1885"/>
    <cellStyle name="p_DCF_VERA_VERA_1 2" xfId="1886"/>
    <cellStyle name="p_DCF_VERA_VERA_1_Adjmt to Gross &amp; Net Plant" xfId="1887"/>
    <cellStyle name="p_DCF_VERA_VERA_2" xfId="1888"/>
    <cellStyle name="p_DCF_VERA_VERA_2 2" xfId="1889"/>
    <cellStyle name="p_DCF_VERA_VERA_2_Adjmt to Gross &amp; Net Plant" xfId="1890"/>
    <cellStyle name="p_DCF_VERA_VERA_Adjmt to Gross &amp; Net Plant" xfId="1891"/>
    <cellStyle name="p_DCF_VERA_VERA_Template2" xfId="1892"/>
    <cellStyle name="p_DCF_VERA_VERA_Template2 2" xfId="1893"/>
    <cellStyle name="p_DCF_VERA_VERA_Template2_Adjmt to Gross &amp; Net Plant" xfId="1894"/>
    <cellStyle name="p_DCF5" xfId="1895"/>
    <cellStyle name="p_DCF5 2" xfId="1896"/>
    <cellStyle name="p_DCF5_Adjmt to Gross &amp; Net Plant" xfId="1897"/>
    <cellStyle name="p_ITC Great Plains Formula 1-12-09a" xfId="1898"/>
    <cellStyle name="p_ITCM 2010 Template" xfId="1899"/>
    <cellStyle name="p_ITCMW 2009 Rate" xfId="1900"/>
    <cellStyle name="p_ITCMW 2010 Rate_083109" xfId="1901"/>
    <cellStyle name="p_ITCOP 2010 Rate_083109" xfId="1902"/>
    <cellStyle name="p_ITCT 2009 Rate" xfId="1903"/>
    <cellStyle name="p_ITCT New 2010 Attachment O &amp; GG_111209NL" xfId="1904"/>
    <cellStyle name="p_METC 2010 Rate_083109" xfId="1905"/>
    <cellStyle name="p_Template2" xfId="1906"/>
    <cellStyle name="p_Template2 2" xfId="1907"/>
    <cellStyle name="p_Template2_1" xfId="1908"/>
    <cellStyle name="p_Template2_1 2" xfId="1909"/>
    <cellStyle name="p_Template2_1_Adjmt to Gross &amp; Net Plant" xfId="1910"/>
    <cellStyle name="p_Template2_Adjmt to Gross &amp; Net Plant" xfId="1911"/>
    <cellStyle name="p_VERA" xfId="1912"/>
    <cellStyle name="p_VERA 2" xfId="1913"/>
    <cellStyle name="p_VERA_1" xfId="1914"/>
    <cellStyle name="p_VERA_1 2" xfId="1915"/>
    <cellStyle name="p_VERA_1_Adjmt to Gross &amp; Net Plant" xfId="1916"/>
    <cellStyle name="p_VERA_1_Template2" xfId="1917"/>
    <cellStyle name="p_VERA_1_Template2 2" xfId="1918"/>
    <cellStyle name="p_VERA_1_Template2_Adjmt to Gross &amp; Net Plant" xfId="1919"/>
    <cellStyle name="p_VERA_aavidmod11.xls Chart 2" xfId="1920"/>
    <cellStyle name="p_VERA_aavidmod11.xls Chart 2 2" xfId="1921"/>
    <cellStyle name="p_VERA_aavidmod11.xls Chart 2_Adjmt to Gross &amp; Net Plant" xfId="1922"/>
    <cellStyle name="p_VERA_Adjmt to Gross &amp; Net Plant" xfId="1923"/>
    <cellStyle name="p_VERA_Model02" xfId="1924"/>
    <cellStyle name="p_VERA_Model02 2" xfId="1925"/>
    <cellStyle name="p_VERA_Model02_Adjmt to Gross &amp; Net Plant" xfId="1926"/>
    <cellStyle name="p_VERA_Template2" xfId="1927"/>
    <cellStyle name="p_VERA_Template2 2" xfId="1928"/>
    <cellStyle name="p_VERA_Template2_Adjmt to Gross &amp; Net Plant" xfId="1929"/>
    <cellStyle name="p_VERA_VERA" xfId="1930"/>
    <cellStyle name="p_VERA_VERA 2" xfId="1931"/>
    <cellStyle name="p_VERA_VERA_1" xfId="1932"/>
    <cellStyle name="p_VERA_VERA_1 2" xfId="1933"/>
    <cellStyle name="p_VERA_VERA_1_Adjmt to Gross &amp; Net Plant" xfId="1934"/>
    <cellStyle name="p_VERA_VERA_2" xfId="1935"/>
    <cellStyle name="p_VERA_VERA_2 2" xfId="1936"/>
    <cellStyle name="p_VERA_VERA_2_Adjmt to Gross &amp; Net Plant" xfId="1937"/>
    <cellStyle name="p_VERA_VERA_Adjmt to Gross &amp; Net Plant" xfId="1938"/>
    <cellStyle name="p_VERA_VERA_Template2" xfId="1939"/>
    <cellStyle name="p_VERA_VERA_Template2 2" xfId="1940"/>
    <cellStyle name="p_VERA_VERA_Template2_Adjmt to Gross &amp; Net Plant" xfId="1941"/>
    <cellStyle name="p1" xfId="1942"/>
    <cellStyle name="p1 2" xfId="1943"/>
    <cellStyle name="p2" xfId="1944"/>
    <cellStyle name="p2 2" xfId="1945"/>
    <cellStyle name="p3" xfId="1946"/>
    <cellStyle name="Percent" xfId="1947" builtinId="5"/>
    <cellStyle name="Percent %" xfId="1948"/>
    <cellStyle name="Percent % Long Underline" xfId="1949"/>
    <cellStyle name="Percent (0)" xfId="1950"/>
    <cellStyle name="Percent (0) 2" xfId="1951"/>
    <cellStyle name="Percent (0) 2 2" xfId="1952"/>
    <cellStyle name="Percent (0) 3" xfId="1953"/>
    <cellStyle name="Percent (0) 3 2" xfId="1954"/>
    <cellStyle name="Percent (0) 4" xfId="1955"/>
    <cellStyle name="Percent [0]" xfId="1956"/>
    <cellStyle name="Percent [1]" xfId="1957"/>
    <cellStyle name="Percent [2]" xfId="1958"/>
    <cellStyle name="Percent [3]" xfId="1959"/>
    <cellStyle name="Percent 0.0%" xfId="1960"/>
    <cellStyle name="Percent 0.0% Long Underline" xfId="1961"/>
    <cellStyle name="Percent 0.00%" xfId="1962"/>
    <cellStyle name="Percent 0.00% Long Underline" xfId="1963"/>
    <cellStyle name="Percent 0.000%" xfId="1964"/>
    <cellStyle name="Percent 0.000% Long Underline" xfId="1965"/>
    <cellStyle name="Percent 0.0000%" xfId="1966"/>
    <cellStyle name="Percent 0.0000% Long Underline" xfId="1967"/>
    <cellStyle name="Percent 10" xfId="1968"/>
    <cellStyle name="Percent 11" xfId="1969"/>
    <cellStyle name="Percent 12" xfId="1970"/>
    <cellStyle name="Percent 13" xfId="1971"/>
    <cellStyle name="Percent 14" xfId="1972"/>
    <cellStyle name="Percent 15" xfId="1973"/>
    <cellStyle name="Percent 16" xfId="1974"/>
    <cellStyle name="Percent 17" xfId="1975"/>
    <cellStyle name="Percent 18" xfId="1976"/>
    <cellStyle name="Percent 19" xfId="1977"/>
    <cellStyle name="Percent 2" xfId="1978"/>
    <cellStyle name="Percent 2 2" xfId="1979"/>
    <cellStyle name="Percent 20" xfId="1980"/>
    <cellStyle name="Percent 21" xfId="1981"/>
    <cellStyle name="Percent 22" xfId="1982"/>
    <cellStyle name="Percent 23" xfId="1983"/>
    <cellStyle name="Percent 24" xfId="1984"/>
    <cellStyle name="Percent 25" xfId="1985"/>
    <cellStyle name="Percent 26" xfId="1986"/>
    <cellStyle name="Percent 27" xfId="1987"/>
    <cellStyle name="Percent 28" xfId="1988"/>
    <cellStyle name="Percent 29" xfId="1989"/>
    <cellStyle name="Percent 3" xfId="1990"/>
    <cellStyle name="Percent 3 2" xfId="1991"/>
    <cellStyle name="Percent 30" xfId="1992"/>
    <cellStyle name="Percent 31" xfId="1993"/>
    <cellStyle name="Percent 32" xfId="1994"/>
    <cellStyle name="Percent 33" xfId="1995"/>
    <cellStyle name="Percent 34" xfId="1996"/>
    <cellStyle name="Percent 35" xfId="1997"/>
    <cellStyle name="Percent 36" xfId="1998"/>
    <cellStyle name="Percent 37" xfId="1999"/>
    <cellStyle name="Percent 38" xfId="2000"/>
    <cellStyle name="Percent 39" xfId="2001"/>
    <cellStyle name="Percent 4" xfId="2002"/>
    <cellStyle name="Percent 4 2" xfId="2003"/>
    <cellStyle name="Percent 40" xfId="2004"/>
    <cellStyle name="Percent 41" xfId="2005"/>
    <cellStyle name="Percent 42" xfId="2006"/>
    <cellStyle name="Percent 43" xfId="2007"/>
    <cellStyle name="Percent 44" xfId="2008"/>
    <cellStyle name="Percent 45" xfId="2009"/>
    <cellStyle name="Percent 46" xfId="2010"/>
    <cellStyle name="Percent 47" xfId="2011"/>
    <cellStyle name="Percent 48" xfId="2012"/>
    <cellStyle name="Percent 49" xfId="2013"/>
    <cellStyle name="Percent 5" xfId="2014"/>
    <cellStyle name="Percent 50" xfId="2015"/>
    <cellStyle name="Percent 51" xfId="2016"/>
    <cellStyle name="Percent 52" xfId="2017"/>
    <cellStyle name="Percent 53" xfId="2018"/>
    <cellStyle name="Percent 54" xfId="2019"/>
    <cellStyle name="Percent 55" xfId="2020"/>
    <cellStyle name="Percent 56" xfId="2021"/>
    <cellStyle name="Percent 57" xfId="2022"/>
    <cellStyle name="Percent 58" xfId="2023"/>
    <cellStyle name="Percent 59" xfId="2024"/>
    <cellStyle name="Percent 6" xfId="2025"/>
    <cellStyle name="Percent 60" xfId="2026"/>
    <cellStyle name="Percent 61" xfId="2027"/>
    <cellStyle name="Percent 62" xfId="2028"/>
    <cellStyle name="Percent 7" xfId="2029"/>
    <cellStyle name="Percent 8" xfId="2030"/>
    <cellStyle name="Percent 9" xfId="2031"/>
    <cellStyle name="Percent Input" xfId="2032"/>
    <cellStyle name="Percent0" xfId="2033"/>
    <cellStyle name="Percent1" xfId="2034"/>
    <cellStyle name="Percent2" xfId="2035"/>
    <cellStyle name="PSChar" xfId="2036"/>
    <cellStyle name="PSDate" xfId="2037"/>
    <cellStyle name="PSDec" xfId="2038"/>
    <cellStyle name="PSdesc" xfId="2039"/>
    <cellStyle name="PSdesc 2" xfId="2040"/>
    <cellStyle name="PSdesc 2 2" xfId="2041"/>
    <cellStyle name="PSdesc 3" xfId="2042"/>
    <cellStyle name="PSdesc 3 2" xfId="2043"/>
    <cellStyle name="PSdesc 4" xfId="2044"/>
    <cellStyle name="PSHeading" xfId="2045"/>
    <cellStyle name="PSInt" xfId="2046"/>
    <cellStyle name="PSSpacer" xfId="2047"/>
    <cellStyle name="PStest" xfId="2048"/>
    <cellStyle name="PStest 2" xfId="2049"/>
    <cellStyle name="PStest 2 2" xfId="2050"/>
    <cellStyle name="PStest 3" xfId="2051"/>
    <cellStyle name="PStest 3 2" xfId="2052"/>
    <cellStyle name="PStest 4" xfId="2053"/>
    <cellStyle name="R00A" xfId="2054"/>
    <cellStyle name="R00B" xfId="2055"/>
    <cellStyle name="R00L" xfId="2056"/>
    <cellStyle name="R01A" xfId="2057"/>
    <cellStyle name="R01B" xfId="2058"/>
    <cellStyle name="R01H" xfId="2059"/>
    <cellStyle name="R01L" xfId="2060"/>
    <cellStyle name="R02A" xfId="2061"/>
    <cellStyle name="R02B" xfId="2062"/>
    <cellStyle name="R02B 2" xfId="2063"/>
    <cellStyle name="R02B 2 2" xfId="2064"/>
    <cellStyle name="R02B 3" xfId="2065"/>
    <cellStyle name="R02B 3 2" xfId="2066"/>
    <cellStyle name="R02B 4" xfId="2067"/>
    <cellStyle name="R02H" xfId="2068"/>
    <cellStyle name="R02L" xfId="2069"/>
    <cellStyle name="R03A" xfId="2070"/>
    <cellStyle name="R03A 2" xfId="2071"/>
    <cellStyle name="R03B" xfId="2072"/>
    <cellStyle name="R03B 2" xfId="2073"/>
    <cellStyle name="R03B 2 2" xfId="2074"/>
    <cellStyle name="R03B 3" xfId="2075"/>
    <cellStyle name="R03B 3 2" xfId="2076"/>
    <cellStyle name="R03B 4" xfId="2077"/>
    <cellStyle name="R03H" xfId="2078"/>
    <cellStyle name="R03L" xfId="2079"/>
    <cellStyle name="R04A" xfId="2080"/>
    <cellStyle name="R04A 2" xfId="2081"/>
    <cellStyle name="R04B" xfId="2082"/>
    <cellStyle name="R04B 2" xfId="2083"/>
    <cellStyle name="R04B 2 2" xfId="2084"/>
    <cellStyle name="R04B 3" xfId="2085"/>
    <cellStyle name="R04B 3 2" xfId="2086"/>
    <cellStyle name="R04B 4" xfId="2087"/>
    <cellStyle name="R04H" xfId="2088"/>
    <cellStyle name="R04L" xfId="2089"/>
    <cellStyle name="R05A" xfId="2090"/>
    <cellStyle name="R05A 2" xfId="2091"/>
    <cellStyle name="R05B" xfId="2092"/>
    <cellStyle name="R05B 2" xfId="2093"/>
    <cellStyle name="R05B 2 2" xfId="2094"/>
    <cellStyle name="R05B 3" xfId="2095"/>
    <cellStyle name="R05B 3 2" xfId="2096"/>
    <cellStyle name="R05B 4" xfId="2097"/>
    <cellStyle name="R05H" xfId="2098"/>
    <cellStyle name="R05L" xfId="2099"/>
    <cellStyle name="R06A" xfId="2100"/>
    <cellStyle name="R06B" xfId="2101"/>
    <cellStyle name="R06B 2" xfId="2102"/>
    <cellStyle name="R06B 2 2" xfId="2103"/>
    <cellStyle name="R06B 3" xfId="2104"/>
    <cellStyle name="R06B 3 2" xfId="2105"/>
    <cellStyle name="R06B 4" xfId="2106"/>
    <cellStyle name="R06H" xfId="2107"/>
    <cellStyle name="R06L" xfId="2108"/>
    <cellStyle name="R07A" xfId="2109"/>
    <cellStyle name="R07B" xfId="2110"/>
    <cellStyle name="R07B 2" xfId="2111"/>
    <cellStyle name="R07B 2 2" xfId="2112"/>
    <cellStyle name="R07B 3" xfId="2113"/>
    <cellStyle name="R07B 3 2" xfId="2114"/>
    <cellStyle name="R07B 4" xfId="2115"/>
    <cellStyle name="R07H" xfId="2116"/>
    <cellStyle name="R07L" xfId="2117"/>
    <cellStyle name="rborder" xfId="2118"/>
    <cellStyle name="red" xfId="2119"/>
    <cellStyle name="s_HardInc " xfId="2120"/>
    <cellStyle name="s_HardInc _ITC Great Plains Formula 1-12-09a" xfId="2121"/>
    <cellStyle name="s_HardInc _ITC Great Plains Formula 1-12-09a 2" xfId="2122"/>
    <cellStyle name="s_HardInc _ITC Great Plains Formula 1-12-09a_Adjmt to Gross &amp; Net Plant" xfId="2123"/>
    <cellStyle name="scenario" xfId="2124"/>
    <cellStyle name="Sheetmult" xfId="2125"/>
    <cellStyle name="Shtmultx" xfId="2126"/>
    <cellStyle name="Style 1" xfId="2127"/>
    <cellStyle name="STYLE1" xfId="2128"/>
    <cellStyle name="STYLE1 2" xfId="2129"/>
    <cellStyle name="STYLE2" xfId="2130"/>
    <cellStyle name="TableHeading" xfId="2131"/>
    <cellStyle name="tb" xfId="2132"/>
    <cellStyle name="Tickmark" xfId="2133"/>
    <cellStyle name="Title" xfId="2134" builtinId="15" customBuiltin="1"/>
    <cellStyle name="Title 2" xfId="2135"/>
    <cellStyle name="Title1" xfId="2136"/>
    <cellStyle name="top" xfId="2137"/>
    <cellStyle name="Total" xfId="2138" builtinId="25" customBuiltin="1"/>
    <cellStyle name="Total 2" xfId="2139"/>
    <cellStyle name="Total 3" xfId="2140"/>
    <cellStyle name="Total 3 2" xfId="2141"/>
    <cellStyle name="Total 4" xfId="2142"/>
    <cellStyle name="Total 4 2" xfId="2143"/>
    <cellStyle name="Total 5" xfId="2144"/>
    <cellStyle name="w" xfId="2145"/>
    <cellStyle name="Warning Text" xfId="2146" builtinId="11" customBuiltin="1"/>
    <cellStyle name="Warning Text 2" xfId="2147"/>
    <cellStyle name="XComma" xfId="2148"/>
    <cellStyle name="XComma 0.0" xfId="2149"/>
    <cellStyle name="XComma 0.00" xfId="2150"/>
    <cellStyle name="XComma 0.000" xfId="2151"/>
    <cellStyle name="XCurrency" xfId="2152"/>
    <cellStyle name="XCurrency 0.0" xfId="2153"/>
    <cellStyle name="XCurrency 0.00" xfId="2154"/>
    <cellStyle name="XCurrency 0.000" xfId="2155"/>
    <cellStyle name="yra" xfId="2156"/>
    <cellStyle name="yrActual" xfId="2157"/>
    <cellStyle name="yre" xfId="2158"/>
    <cellStyle name="yrExpect" xfId="215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46" workbookViewId="0">
      <selection activeCell="M9" sqref="M9"/>
    </sheetView>
  </sheetViews>
  <sheetFormatPr defaultRowHeight="12.75"/>
  <cols>
    <col min="1" max="1" width="21.28515625" customWidth="1"/>
    <col min="2" max="2" width="32.85546875" customWidth="1"/>
    <col min="3" max="3" width="15.42578125" customWidth="1"/>
    <col min="4" max="4" width="13.5703125" style="28" customWidth="1"/>
    <col min="5" max="5" width="13.140625" style="28" customWidth="1"/>
    <col min="6" max="6" width="9.140625" hidden="1" customWidth="1"/>
  </cols>
  <sheetData>
    <row r="1" spans="1:6">
      <c r="A1" s="41" t="s">
        <v>30</v>
      </c>
    </row>
    <row r="2" spans="1:6">
      <c r="A2" s="38" t="s">
        <v>132</v>
      </c>
    </row>
    <row r="3" spans="1:6" s="14" customFormat="1" ht="12.75" customHeight="1">
      <c r="A3" s="38" t="s">
        <v>134</v>
      </c>
      <c r="D3" s="27"/>
      <c r="E3" s="27"/>
    </row>
    <row r="4" spans="1:6" s="14" customFormat="1" ht="12.75" customHeight="1">
      <c r="A4" s="38"/>
      <c r="D4" s="27"/>
      <c r="E4" s="27"/>
    </row>
    <row r="5" spans="1:6">
      <c r="A5" s="2"/>
    </row>
    <row r="6" spans="1:6">
      <c r="A6" s="1" t="s">
        <v>18</v>
      </c>
      <c r="B6" s="45">
        <v>2013</v>
      </c>
      <c r="C6" s="3"/>
      <c r="D6" s="29"/>
      <c r="E6" s="29" t="s">
        <v>31</v>
      </c>
    </row>
    <row r="7" spans="1:6">
      <c r="A7" s="2"/>
      <c r="B7" s="3"/>
      <c r="C7" s="3"/>
      <c r="D7" s="29"/>
      <c r="E7" s="29"/>
    </row>
    <row r="8" spans="1:6">
      <c r="A8" s="1" t="s">
        <v>19</v>
      </c>
      <c r="B8" s="5" t="s">
        <v>29</v>
      </c>
      <c r="C8" s="3"/>
      <c r="D8" s="29"/>
      <c r="E8" s="29"/>
    </row>
    <row r="9" spans="1:6">
      <c r="A9" s="2"/>
      <c r="B9" s="3"/>
      <c r="C9" s="3"/>
      <c r="D9" s="29"/>
      <c r="E9" s="29"/>
      <c r="F9" s="6" t="s">
        <v>24</v>
      </c>
    </row>
    <row r="10" spans="1:6">
      <c r="A10" s="4"/>
      <c r="B10" s="19" t="s">
        <v>21</v>
      </c>
      <c r="C10" s="23" t="s">
        <v>52</v>
      </c>
      <c r="D10" s="46" t="s">
        <v>53</v>
      </c>
      <c r="E10" s="46" t="s">
        <v>54</v>
      </c>
      <c r="F10" s="16" t="s">
        <v>16</v>
      </c>
    </row>
    <row r="11" spans="1:6">
      <c r="A11" s="4"/>
      <c r="B11" s="19"/>
      <c r="C11" s="20" t="s">
        <v>60</v>
      </c>
      <c r="D11" s="30" t="s">
        <v>60</v>
      </c>
      <c r="E11" s="30" t="s">
        <v>61</v>
      </c>
    </row>
    <row r="12" spans="1:6" ht="15" customHeight="1">
      <c r="A12" s="4"/>
      <c r="B12" s="19"/>
      <c r="C12" s="20"/>
      <c r="D12" s="30"/>
      <c r="E12" s="30"/>
    </row>
    <row r="13" spans="1:6">
      <c r="A13" s="55" t="s">
        <v>15</v>
      </c>
      <c r="B13" s="24" t="str">
        <f xml:space="preserve"> "December " &amp; B6-1</f>
        <v>December 2012</v>
      </c>
      <c r="C13" s="61">
        <v>0</v>
      </c>
      <c r="D13" s="110">
        <v>0</v>
      </c>
      <c r="E13" s="63">
        <v>0</v>
      </c>
    </row>
    <row r="14" spans="1:6">
      <c r="A14" s="56" t="s">
        <v>11</v>
      </c>
      <c r="B14" s="62" t="str">
        <f xml:space="preserve"> "January " &amp; B6</f>
        <v>January 2013</v>
      </c>
      <c r="C14" s="32">
        <v>0</v>
      </c>
      <c r="D14" s="111">
        <v>0</v>
      </c>
      <c r="E14" s="64">
        <v>0</v>
      </c>
    </row>
    <row r="15" spans="1:6">
      <c r="A15" s="56"/>
      <c r="B15" s="39" t="s">
        <v>1</v>
      </c>
      <c r="C15" s="32">
        <v>0</v>
      </c>
      <c r="D15" s="111">
        <v>0</v>
      </c>
      <c r="E15" s="64">
        <v>0</v>
      </c>
    </row>
    <row r="16" spans="1:6">
      <c r="A16" s="56"/>
      <c r="B16" s="39" t="s">
        <v>2</v>
      </c>
      <c r="C16" s="32">
        <v>0</v>
      </c>
      <c r="D16" s="111">
        <v>0</v>
      </c>
      <c r="E16" s="64">
        <v>0</v>
      </c>
    </row>
    <row r="17" spans="1:5">
      <c r="A17" s="56"/>
      <c r="B17" s="39" t="s">
        <v>3</v>
      </c>
      <c r="C17" s="32">
        <v>0</v>
      </c>
      <c r="D17" s="111">
        <v>0</v>
      </c>
      <c r="E17" s="64">
        <v>0</v>
      </c>
    </row>
    <row r="18" spans="1:5">
      <c r="A18" s="56"/>
      <c r="B18" s="39" t="s">
        <v>4</v>
      </c>
      <c r="C18" s="32">
        <v>0</v>
      </c>
      <c r="D18" s="111">
        <v>0</v>
      </c>
      <c r="E18" s="64">
        <v>0</v>
      </c>
    </row>
    <row r="19" spans="1:5">
      <c r="A19" s="56"/>
      <c r="B19" s="39" t="s">
        <v>5</v>
      </c>
      <c r="C19" s="32">
        <v>82279.14</v>
      </c>
      <c r="D19" s="111">
        <v>0</v>
      </c>
      <c r="E19" s="64">
        <v>0</v>
      </c>
    </row>
    <row r="20" spans="1:5">
      <c r="A20" s="56"/>
      <c r="B20" s="39" t="s">
        <v>6</v>
      </c>
      <c r="C20" s="32">
        <v>307967.53000000003</v>
      </c>
      <c r="D20" s="111">
        <v>0</v>
      </c>
      <c r="E20" s="64">
        <v>0</v>
      </c>
    </row>
    <row r="21" spans="1:5">
      <c r="A21" s="56"/>
      <c r="B21" s="39" t="s">
        <v>7</v>
      </c>
      <c r="C21" s="32">
        <v>608055.1</v>
      </c>
      <c r="D21" s="111">
        <v>0</v>
      </c>
      <c r="E21" s="64">
        <v>0</v>
      </c>
    </row>
    <row r="22" spans="1:5">
      <c r="A22" s="56"/>
      <c r="B22" s="39" t="s">
        <v>8</v>
      </c>
      <c r="C22" s="32">
        <v>3235966.61</v>
      </c>
      <c r="D22" s="111">
        <v>0</v>
      </c>
      <c r="E22" s="64">
        <v>0</v>
      </c>
    </row>
    <row r="23" spans="1:5">
      <c r="A23" s="56"/>
      <c r="B23" s="39" t="s">
        <v>9</v>
      </c>
      <c r="C23" s="32">
        <v>3729767.28</v>
      </c>
      <c r="D23" s="111">
        <v>0</v>
      </c>
      <c r="E23" s="64">
        <v>0</v>
      </c>
    </row>
    <row r="24" spans="1:5">
      <c r="A24" s="56"/>
      <c r="B24" s="39" t="s">
        <v>10</v>
      </c>
      <c r="C24" s="32">
        <v>5427556.5800000001</v>
      </c>
      <c r="D24" s="111">
        <v>3181729.1</v>
      </c>
      <c r="E24" s="64">
        <v>0</v>
      </c>
    </row>
    <row r="25" spans="1:5">
      <c r="A25" s="52"/>
      <c r="B25" s="40" t="str">
        <f xml:space="preserve"> "December " &amp; B6</f>
        <v>December 2013</v>
      </c>
      <c r="C25" s="60">
        <v>7250820.6900000013</v>
      </c>
      <c r="D25" s="112">
        <v>2710025.84</v>
      </c>
      <c r="E25" s="65">
        <v>0</v>
      </c>
    </row>
    <row r="26" spans="1:5">
      <c r="A26" s="10"/>
      <c r="B26" s="15" t="s">
        <v>20</v>
      </c>
      <c r="C26" s="54">
        <f>AVERAGE(C13:C25)</f>
        <v>1587877.9176923076</v>
      </c>
      <c r="D26" s="54">
        <f>AVERAGE(D13:D25)</f>
        <v>453211.91846153844</v>
      </c>
      <c r="E26" s="54">
        <f>AVERAGE(E13:E25)</f>
        <v>0</v>
      </c>
    </row>
    <row r="27" spans="1:5">
      <c r="A27" s="10"/>
      <c r="B27" s="15"/>
      <c r="C27" s="32"/>
      <c r="D27" s="31"/>
      <c r="E27" s="32"/>
    </row>
    <row r="28" spans="1:5">
      <c r="A28" s="10"/>
      <c r="B28" s="15"/>
      <c r="C28" s="32"/>
      <c r="D28" s="31"/>
      <c r="E28" s="32"/>
    </row>
    <row r="29" spans="1:5">
      <c r="A29" s="55" t="s">
        <v>25</v>
      </c>
      <c r="B29" s="24" t="str">
        <f>B13</f>
        <v>December 2012</v>
      </c>
      <c r="C29" s="61">
        <v>0</v>
      </c>
      <c r="D29" s="61">
        <v>0</v>
      </c>
      <c r="E29" s="59">
        <v>0</v>
      </c>
    </row>
    <row r="30" spans="1:5">
      <c r="A30" s="56" t="s">
        <v>26</v>
      </c>
      <c r="B30" s="25" t="str">
        <f>B14</f>
        <v>January 2013</v>
      </c>
      <c r="C30" s="32">
        <v>0</v>
      </c>
      <c r="D30" s="32">
        <v>0</v>
      </c>
      <c r="E30" s="58">
        <v>0</v>
      </c>
    </row>
    <row r="31" spans="1:5">
      <c r="A31" s="56"/>
      <c r="B31" s="53" t="s">
        <v>1</v>
      </c>
      <c r="C31" s="32">
        <v>0</v>
      </c>
      <c r="D31" s="32">
        <v>0</v>
      </c>
      <c r="E31" s="58">
        <v>0</v>
      </c>
    </row>
    <row r="32" spans="1:5">
      <c r="A32" s="56"/>
      <c r="B32" s="53" t="s">
        <v>2</v>
      </c>
      <c r="C32" s="32">
        <v>0</v>
      </c>
      <c r="D32" s="32">
        <v>0</v>
      </c>
      <c r="E32" s="58">
        <v>0</v>
      </c>
    </row>
    <row r="33" spans="1:5">
      <c r="A33" s="56"/>
      <c r="B33" s="53" t="s">
        <v>3</v>
      </c>
      <c r="C33" s="32">
        <v>0</v>
      </c>
      <c r="D33" s="32">
        <v>0</v>
      </c>
      <c r="E33" s="58">
        <v>0</v>
      </c>
    </row>
    <row r="34" spans="1:5">
      <c r="A34" s="56"/>
      <c r="B34" s="53" t="s">
        <v>4</v>
      </c>
      <c r="C34" s="32">
        <v>0</v>
      </c>
      <c r="D34" s="32">
        <v>0</v>
      </c>
      <c r="E34" s="58">
        <v>0</v>
      </c>
    </row>
    <row r="35" spans="1:5">
      <c r="A35" s="56"/>
      <c r="B35" s="53" t="s">
        <v>5</v>
      </c>
      <c r="C35" s="32">
        <v>85.707437500000012</v>
      </c>
      <c r="D35" s="32">
        <v>0</v>
      </c>
      <c r="E35" s="58">
        <v>0</v>
      </c>
    </row>
    <row r="36" spans="1:5">
      <c r="A36" s="56"/>
      <c r="B36" s="53" t="s">
        <v>6</v>
      </c>
      <c r="C36" s="32">
        <v>727.30645833333335</v>
      </c>
      <c r="D36" s="32">
        <v>0</v>
      </c>
      <c r="E36" s="58">
        <v>0</v>
      </c>
    </row>
    <row r="37" spans="1:5">
      <c r="A37" s="56"/>
      <c r="B37" s="53" t="s">
        <v>7</v>
      </c>
      <c r="C37" s="32">
        <v>1648.95021875</v>
      </c>
      <c r="D37" s="32">
        <v>0</v>
      </c>
      <c r="E37" s="58">
        <v>0</v>
      </c>
    </row>
    <row r="38" spans="1:5">
      <c r="A38" s="56"/>
      <c r="B38" s="53" t="s">
        <v>8</v>
      </c>
      <c r="C38" s="32">
        <v>5706.8489375000008</v>
      </c>
      <c r="D38" s="32">
        <v>0</v>
      </c>
      <c r="E38" s="58">
        <v>0</v>
      </c>
    </row>
    <row r="39" spans="1:5">
      <c r="A39" s="56"/>
      <c r="B39" s="53" t="s">
        <v>9</v>
      </c>
      <c r="C39" s="32">
        <v>13477.197437500001</v>
      </c>
      <c r="D39" s="32">
        <v>0</v>
      </c>
      <c r="E39" s="58">
        <v>0</v>
      </c>
    </row>
    <row r="40" spans="1:5">
      <c r="A40" s="56"/>
      <c r="B40" s="53" t="s">
        <v>10</v>
      </c>
      <c r="C40" s="32">
        <v>23361.018166666669</v>
      </c>
      <c r="D40" s="32">
        <v>3314.3011458333335</v>
      </c>
      <c r="E40" s="58">
        <v>0</v>
      </c>
    </row>
    <row r="41" spans="1:5">
      <c r="A41" s="52"/>
      <c r="B41" s="26" t="str">
        <f>+B25</f>
        <v>December 2013</v>
      </c>
      <c r="C41" s="60">
        <v>38350.796312500002</v>
      </c>
      <c r="D41" s="60">
        <v>8960.1883125000004</v>
      </c>
      <c r="E41" s="57">
        <v>0</v>
      </c>
    </row>
    <row r="42" spans="1:5">
      <c r="A42" s="10"/>
      <c r="B42" s="15" t="s">
        <v>20</v>
      </c>
      <c r="C42" s="54">
        <f>AVERAGE(C29:C41)</f>
        <v>6412.140382211539</v>
      </c>
      <c r="D42" s="54">
        <f>AVERAGE(D29:D41)</f>
        <v>944.1914967948718</v>
      </c>
      <c r="E42" s="54">
        <f>AVERAGE(E29:E41)</f>
        <v>0</v>
      </c>
    </row>
    <row r="43" spans="1:5" s="18" customFormat="1">
      <c r="A43" s="21"/>
      <c r="B43" s="22"/>
      <c r="C43" s="32"/>
      <c r="D43" s="32"/>
      <c r="E43" s="32"/>
    </row>
    <row r="44" spans="1:5">
      <c r="A44" s="10"/>
      <c r="B44" s="7"/>
      <c r="C44" s="33"/>
      <c r="D44" s="33"/>
      <c r="E44" s="33"/>
    </row>
    <row r="45" spans="1:5">
      <c r="A45" s="10"/>
      <c r="B45" s="9"/>
      <c r="C45" s="34"/>
      <c r="D45" s="34"/>
      <c r="E45" s="34"/>
    </row>
    <row r="46" spans="1:5">
      <c r="A46" s="11" t="s">
        <v>14</v>
      </c>
      <c r="B46" s="51" t="str">
        <f>B13</f>
        <v>December 2012</v>
      </c>
      <c r="C46" s="61">
        <f>+C13-C29</f>
        <v>0</v>
      </c>
      <c r="D46" s="61">
        <f>D13-D29</f>
        <v>0</v>
      </c>
      <c r="E46" s="59">
        <f t="shared" ref="E46:E58" si="0">+E13-E29</f>
        <v>0</v>
      </c>
    </row>
    <row r="47" spans="1:5">
      <c r="A47" s="12" t="s">
        <v>12</v>
      </c>
      <c r="B47" s="50" t="str">
        <f>B14</f>
        <v>January 2013</v>
      </c>
      <c r="C47" s="32">
        <f t="shared" ref="C47:C58" si="1">+C14-C30</f>
        <v>0</v>
      </c>
      <c r="D47" s="32">
        <f>D14-D30</f>
        <v>0</v>
      </c>
      <c r="E47" s="58">
        <f t="shared" si="0"/>
        <v>0</v>
      </c>
    </row>
    <row r="48" spans="1:5">
      <c r="A48" s="12"/>
      <c r="B48" s="53" t="s">
        <v>1</v>
      </c>
      <c r="C48" s="32">
        <f t="shared" si="1"/>
        <v>0</v>
      </c>
      <c r="D48" s="32">
        <f>D15-D31</f>
        <v>0</v>
      </c>
      <c r="E48" s="58">
        <f t="shared" si="0"/>
        <v>0</v>
      </c>
    </row>
    <row r="49" spans="1:5">
      <c r="A49" s="12"/>
      <c r="B49" s="53" t="s">
        <v>2</v>
      </c>
      <c r="C49" s="32">
        <f t="shared" si="1"/>
        <v>0</v>
      </c>
      <c r="D49" s="32">
        <f t="shared" ref="D49:D58" si="2">D16-D32</f>
        <v>0</v>
      </c>
      <c r="E49" s="58">
        <f t="shared" si="0"/>
        <v>0</v>
      </c>
    </row>
    <row r="50" spans="1:5">
      <c r="A50" s="12"/>
      <c r="B50" s="53" t="s">
        <v>3</v>
      </c>
      <c r="C50" s="32">
        <f t="shared" si="1"/>
        <v>0</v>
      </c>
      <c r="D50" s="32">
        <f t="shared" si="2"/>
        <v>0</v>
      </c>
      <c r="E50" s="58">
        <f t="shared" si="0"/>
        <v>0</v>
      </c>
    </row>
    <row r="51" spans="1:5">
      <c r="A51" s="12"/>
      <c r="B51" s="53" t="s">
        <v>4</v>
      </c>
      <c r="C51" s="32">
        <f t="shared" si="1"/>
        <v>0</v>
      </c>
      <c r="D51" s="32">
        <f t="shared" si="2"/>
        <v>0</v>
      </c>
      <c r="E51" s="58">
        <f t="shared" si="0"/>
        <v>0</v>
      </c>
    </row>
    <row r="52" spans="1:5">
      <c r="A52" s="12"/>
      <c r="B52" s="53" t="s">
        <v>5</v>
      </c>
      <c r="C52" s="32">
        <f t="shared" si="1"/>
        <v>82193.432562500006</v>
      </c>
      <c r="D52" s="32">
        <f t="shared" si="2"/>
        <v>0</v>
      </c>
      <c r="E52" s="58">
        <f t="shared" si="0"/>
        <v>0</v>
      </c>
    </row>
    <row r="53" spans="1:5">
      <c r="A53" s="12"/>
      <c r="B53" s="53" t="s">
        <v>6</v>
      </c>
      <c r="C53" s="32">
        <f t="shared" si="1"/>
        <v>307240.2235416667</v>
      </c>
      <c r="D53" s="32">
        <f t="shared" si="2"/>
        <v>0</v>
      </c>
      <c r="E53" s="58">
        <f t="shared" si="0"/>
        <v>0</v>
      </c>
    </row>
    <row r="54" spans="1:5">
      <c r="A54" s="12"/>
      <c r="B54" s="53" t="s">
        <v>7</v>
      </c>
      <c r="C54" s="32">
        <f t="shared" si="1"/>
        <v>606406.14978124993</v>
      </c>
      <c r="D54" s="32">
        <f t="shared" si="2"/>
        <v>0</v>
      </c>
      <c r="E54" s="58">
        <f t="shared" si="0"/>
        <v>0</v>
      </c>
    </row>
    <row r="55" spans="1:5">
      <c r="A55" s="12"/>
      <c r="B55" s="53" t="s">
        <v>8</v>
      </c>
      <c r="C55" s="32">
        <f t="shared" si="1"/>
        <v>3230259.7610625001</v>
      </c>
      <c r="D55" s="32">
        <f t="shared" si="2"/>
        <v>0</v>
      </c>
      <c r="E55" s="58">
        <f t="shared" si="0"/>
        <v>0</v>
      </c>
    </row>
    <row r="56" spans="1:5">
      <c r="A56" s="12"/>
      <c r="B56" s="53" t="s">
        <v>9</v>
      </c>
      <c r="C56" s="32">
        <f t="shared" si="1"/>
        <v>3716290.0825624997</v>
      </c>
      <c r="D56" s="32">
        <f t="shared" si="2"/>
        <v>0</v>
      </c>
      <c r="E56" s="58">
        <f t="shared" si="0"/>
        <v>0</v>
      </c>
    </row>
    <row r="57" spans="1:5">
      <c r="A57" s="12"/>
      <c r="B57" s="53" t="s">
        <v>10</v>
      </c>
      <c r="C57" s="32">
        <f t="shared" si="1"/>
        <v>5404195.5618333332</v>
      </c>
      <c r="D57" s="32">
        <f t="shared" si="2"/>
        <v>3178414.7988541666</v>
      </c>
      <c r="E57" s="58">
        <f t="shared" si="0"/>
        <v>0</v>
      </c>
    </row>
    <row r="58" spans="1:5">
      <c r="A58" s="13"/>
      <c r="B58" s="49" t="str">
        <f>+B41</f>
        <v>December 2013</v>
      </c>
      <c r="C58" s="60">
        <f t="shared" si="1"/>
        <v>7212469.8936875015</v>
      </c>
      <c r="D58" s="60">
        <f t="shared" si="2"/>
        <v>2701065.6516875001</v>
      </c>
      <c r="E58" s="57">
        <f t="shared" si="0"/>
        <v>0</v>
      </c>
    </row>
    <row r="59" spans="1:5">
      <c r="A59" s="10"/>
      <c r="B59" s="15" t="s">
        <v>20</v>
      </c>
      <c r="C59" s="54">
        <f>AVERAGE(C46:C58)</f>
        <v>1581465.7773100962</v>
      </c>
      <c r="D59" s="54">
        <f>AVERAGE(D46:D58)</f>
        <v>452267.72696474358</v>
      </c>
      <c r="E59" s="54">
        <f>AVERAGE(E46:E58)</f>
        <v>0</v>
      </c>
    </row>
    <row r="60" spans="1:5">
      <c r="A60" s="10"/>
      <c r="B60" s="7"/>
      <c r="C60" s="35"/>
      <c r="D60" s="35"/>
      <c r="E60" s="35"/>
    </row>
    <row r="61" spans="1:5">
      <c r="A61" s="10"/>
      <c r="B61" s="8"/>
      <c r="C61" s="36"/>
      <c r="D61" s="36"/>
      <c r="E61" s="36"/>
    </row>
    <row r="62" spans="1:5">
      <c r="A62" s="17" t="s">
        <v>23</v>
      </c>
      <c r="B62" s="48" t="s">
        <v>0</v>
      </c>
      <c r="C62" s="67">
        <v>38350.796312500002</v>
      </c>
      <c r="D62" s="67">
        <v>8960.1883125000004</v>
      </c>
      <c r="E62" s="66">
        <v>0</v>
      </c>
    </row>
    <row r="63" spans="1:5">
      <c r="A63" s="13" t="s">
        <v>13</v>
      </c>
      <c r="B63" s="47" t="s">
        <v>17</v>
      </c>
      <c r="C63" s="60">
        <v>0</v>
      </c>
      <c r="D63" s="60">
        <v>0</v>
      </c>
      <c r="E63" s="57">
        <v>0</v>
      </c>
    </row>
    <row r="64" spans="1:5">
      <c r="A64" s="2"/>
      <c r="B64" s="15" t="s">
        <v>22</v>
      </c>
      <c r="C64" s="54">
        <f>+C62+C63</f>
        <v>38350.796312500002</v>
      </c>
      <c r="D64" s="54">
        <f>+D62+D63</f>
        <v>8960.1883125000004</v>
      </c>
      <c r="E64" s="54">
        <f>+E62+E63</f>
        <v>0</v>
      </c>
    </row>
    <row r="65" spans="1:5">
      <c r="E65" s="37"/>
    </row>
    <row r="66" spans="1:5">
      <c r="A66" s="6" t="s">
        <v>136</v>
      </c>
    </row>
  </sheetData>
  <phoneticPr fontId="46" type="noConversion"/>
  <dataValidations count="1">
    <dataValidation type="list" allowBlank="1" showInputMessage="1" showErrorMessage="1" sqref="C12:E12">
      <formula1>$F$9:$F$10</formula1>
    </dataValidation>
  </dataValidations>
  <pageMargins left="0.25" right="0.25" top="0.51" bottom="0.34" header="0.28000000000000003" footer="0.17"/>
  <pageSetup paperSize="1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105"/>
  <sheetViews>
    <sheetView workbookViewId="0">
      <selection activeCell="B5" sqref="B5"/>
    </sheetView>
  </sheetViews>
  <sheetFormatPr defaultRowHeight="12.75"/>
  <cols>
    <col min="1" max="1" width="9.140625" style="85"/>
    <col min="2" max="2" width="14" style="85" customWidth="1"/>
    <col min="3" max="3" width="16" style="85" bestFit="1" customWidth="1"/>
    <col min="4" max="4" width="36.85546875" style="86" customWidth="1"/>
    <col min="5" max="5" width="8.5703125" style="85" bestFit="1" customWidth="1"/>
    <col min="6" max="6" width="11.85546875" style="85" customWidth="1"/>
    <col min="7" max="7" width="53" style="85" bestFit="1" customWidth="1"/>
    <col min="8" max="8" width="15.7109375" style="86" customWidth="1"/>
    <col min="9" max="9" width="19.7109375" style="86" customWidth="1"/>
    <col min="10" max="16384" width="9.140625" style="85"/>
  </cols>
  <sheetData>
    <row r="1" spans="1:120">
      <c r="B1" s="42" t="s">
        <v>30</v>
      </c>
    </row>
    <row r="2" spans="1:120">
      <c r="B2" s="42" t="s">
        <v>133</v>
      </c>
    </row>
    <row r="3" spans="1:120">
      <c r="B3" s="42" t="s">
        <v>134</v>
      </c>
    </row>
    <row r="9" spans="1:120">
      <c r="B9" s="43" t="s">
        <v>62</v>
      </c>
    </row>
    <row r="11" spans="1:120" s="87" customFormat="1" ht="38.25">
      <c r="A11" s="85"/>
      <c r="B11" s="93" t="s">
        <v>21</v>
      </c>
      <c r="C11" s="93" t="s">
        <v>27</v>
      </c>
      <c r="D11" s="93" t="s">
        <v>28</v>
      </c>
      <c r="E11" s="93" t="s">
        <v>49</v>
      </c>
      <c r="F11" s="93" t="s">
        <v>63</v>
      </c>
      <c r="G11" s="93" t="s">
        <v>50</v>
      </c>
      <c r="H11" s="93" t="s">
        <v>51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</row>
    <row r="12" spans="1:120" ht="25.5">
      <c r="B12" s="76" t="s">
        <v>56</v>
      </c>
      <c r="C12" s="77" t="s">
        <v>55</v>
      </c>
      <c r="D12" s="94" t="s">
        <v>58</v>
      </c>
      <c r="E12" s="68">
        <v>8112</v>
      </c>
      <c r="F12" s="90">
        <v>80</v>
      </c>
      <c r="G12" s="88" t="s">
        <v>64</v>
      </c>
      <c r="H12" s="70"/>
      <c r="I12" s="85"/>
    </row>
    <row r="13" spans="1:120">
      <c r="B13" s="79"/>
      <c r="C13" s="80"/>
      <c r="D13" s="95"/>
      <c r="E13" s="91">
        <v>8105</v>
      </c>
      <c r="F13" s="90">
        <v>81</v>
      </c>
      <c r="G13" s="88" t="s">
        <v>65</v>
      </c>
      <c r="H13" s="70"/>
      <c r="I13" s="85"/>
    </row>
    <row r="14" spans="1:120">
      <c r="B14" s="81"/>
      <c r="C14" s="78"/>
      <c r="D14" s="96"/>
      <c r="E14" s="91">
        <v>8110</v>
      </c>
      <c r="F14" s="90">
        <v>83</v>
      </c>
      <c r="G14" s="88" t="s">
        <v>66</v>
      </c>
      <c r="H14" s="70"/>
      <c r="I14" s="85"/>
    </row>
    <row r="15" spans="1:120">
      <c r="B15" s="81"/>
      <c r="C15" s="78"/>
      <c r="D15" s="96"/>
      <c r="E15" s="91">
        <v>8113</v>
      </c>
      <c r="F15" s="90">
        <v>90</v>
      </c>
      <c r="G15" s="88" t="s">
        <v>67</v>
      </c>
      <c r="H15" s="70"/>
      <c r="I15" s="85"/>
    </row>
    <row r="16" spans="1:120">
      <c r="B16" s="81"/>
      <c r="C16" s="78"/>
      <c r="D16" s="96"/>
      <c r="E16" s="91">
        <v>8117</v>
      </c>
      <c r="F16" s="90">
        <v>91</v>
      </c>
      <c r="G16" s="88" t="s">
        <v>68</v>
      </c>
      <c r="H16" s="70"/>
      <c r="I16" s="85"/>
    </row>
    <row r="17" spans="2:9">
      <c r="B17" s="81"/>
      <c r="C17" s="78"/>
      <c r="D17" s="96"/>
      <c r="E17" s="91">
        <v>8108</v>
      </c>
      <c r="F17" s="92">
        <v>92</v>
      </c>
      <c r="G17" s="88" t="s">
        <v>69</v>
      </c>
      <c r="H17" s="70"/>
      <c r="I17" s="85"/>
    </row>
    <row r="18" spans="2:9">
      <c r="B18" s="81"/>
      <c r="C18" s="78"/>
      <c r="D18" s="96"/>
      <c r="E18" s="91">
        <v>8109</v>
      </c>
      <c r="F18" s="92">
        <v>93</v>
      </c>
      <c r="G18" s="88" t="s">
        <v>70</v>
      </c>
      <c r="H18" s="70"/>
      <c r="I18" s="85"/>
    </row>
    <row r="19" spans="2:9">
      <c r="B19" s="81"/>
      <c r="C19" s="78"/>
      <c r="D19" s="96"/>
      <c r="E19" s="91">
        <v>8119</v>
      </c>
      <c r="F19" s="92">
        <v>94</v>
      </c>
      <c r="G19" s="88" t="s">
        <v>71</v>
      </c>
      <c r="H19" s="70"/>
      <c r="I19" s="85"/>
    </row>
    <row r="20" spans="2:9">
      <c r="B20" s="81"/>
      <c r="C20" s="78"/>
      <c r="D20" s="96"/>
      <c r="E20" s="91">
        <v>8120</v>
      </c>
      <c r="F20" s="92">
        <v>96</v>
      </c>
      <c r="G20" s="88" t="s">
        <v>72</v>
      </c>
      <c r="H20" s="70"/>
      <c r="I20" s="85"/>
    </row>
    <row r="21" spans="2:9">
      <c r="B21" s="81"/>
      <c r="C21" s="78"/>
      <c r="D21" s="96"/>
      <c r="E21" s="91">
        <v>8118</v>
      </c>
      <c r="F21" s="92">
        <v>97</v>
      </c>
      <c r="G21" s="88" t="s">
        <v>73</v>
      </c>
      <c r="H21" s="70"/>
      <c r="I21" s="85"/>
    </row>
    <row r="22" spans="2:9">
      <c r="B22" s="81"/>
      <c r="C22" s="78"/>
      <c r="D22" s="96"/>
      <c r="E22" s="91">
        <v>8114</v>
      </c>
      <c r="F22" s="92">
        <v>98</v>
      </c>
      <c r="G22" s="88" t="s">
        <v>74</v>
      </c>
      <c r="H22" s="70"/>
      <c r="I22" s="85"/>
    </row>
    <row r="23" spans="2:9">
      <c r="B23" s="81"/>
      <c r="C23" s="78"/>
      <c r="D23" s="96"/>
      <c r="E23" s="91">
        <v>8106</v>
      </c>
      <c r="F23" s="92">
        <v>99</v>
      </c>
      <c r="G23" s="88" t="s">
        <v>75</v>
      </c>
      <c r="H23" s="70"/>
      <c r="I23" s="85"/>
    </row>
    <row r="24" spans="2:9">
      <c r="B24" s="81"/>
      <c r="C24" s="78"/>
      <c r="D24" s="96"/>
      <c r="E24" s="91">
        <v>8111</v>
      </c>
      <c r="F24" s="92">
        <v>102</v>
      </c>
      <c r="G24" s="88" t="s">
        <v>76</v>
      </c>
      <c r="H24" s="70"/>
      <c r="I24" s="85"/>
    </row>
    <row r="25" spans="2:9">
      <c r="B25" s="81"/>
      <c r="C25" s="78"/>
      <c r="D25" s="96"/>
      <c r="E25" s="91">
        <v>8107</v>
      </c>
      <c r="F25" s="92">
        <v>902</v>
      </c>
      <c r="G25" s="88" t="s">
        <v>77</v>
      </c>
      <c r="H25" s="70"/>
      <c r="I25" s="85"/>
    </row>
    <row r="26" spans="2:9">
      <c r="B26" s="81"/>
      <c r="C26" s="78"/>
      <c r="D26" s="96"/>
      <c r="E26" s="91">
        <v>8121</v>
      </c>
      <c r="F26" s="92">
        <v>907</v>
      </c>
      <c r="G26" s="88" t="s">
        <v>78</v>
      </c>
      <c r="H26" s="70"/>
      <c r="I26" s="85"/>
    </row>
    <row r="27" spans="2:9">
      <c r="B27" s="81"/>
      <c r="C27" s="78"/>
      <c r="D27" s="96"/>
      <c r="E27" s="91">
        <v>8116</v>
      </c>
      <c r="F27" s="113" t="s">
        <v>119</v>
      </c>
      <c r="G27" s="115" t="s">
        <v>126</v>
      </c>
      <c r="H27" s="70"/>
      <c r="I27" s="85"/>
    </row>
    <row r="28" spans="2:9" s="74" customFormat="1">
      <c r="B28" s="83"/>
      <c r="C28" s="84"/>
      <c r="D28" s="97"/>
      <c r="E28" s="91">
        <v>8115</v>
      </c>
      <c r="F28" s="90">
        <v>909</v>
      </c>
      <c r="G28" s="88" t="s">
        <v>79</v>
      </c>
      <c r="H28" s="75"/>
    </row>
    <row r="29" spans="2:9" ht="25.5">
      <c r="B29" s="71" t="s">
        <v>57</v>
      </c>
      <c r="C29" s="72" t="s">
        <v>55</v>
      </c>
      <c r="D29" s="73" t="s">
        <v>59</v>
      </c>
      <c r="E29" s="117">
        <v>8122</v>
      </c>
      <c r="F29" s="89" t="s">
        <v>128</v>
      </c>
      <c r="G29" s="69" t="s">
        <v>129</v>
      </c>
      <c r="H29" s="73"/>
      <c r="I29" s="85"/>
    </row>
    <row r="30" spans="2:9" ht="25.5">
      <c r="B30" s="121"/>
      <c r="C30" s="118"/>
      <c r="D30" s="122"/>
      <c r="E30" s="117">
        <v>9079</v>
      </c>
      <c r="F30" s="89" t="s">
        <v>118</v>
      </c>
      <c r="G30" s="69" t="s">
        <v>130</v>
      </c>
      <c r="H30" s="98"/>
      <c r="I30" s="85"/>
    </row>
    <row r="31" spans="2:9" ht="25.5">
      <c r="B31" s="71">
        <v>4294</v>
      </c>
      <c r="C31" s="72" t="s">
        <v>55</v>
      </c>
      <c r="D31" s="119" t="s">
        <v>117</v>
      </c>
      <c r="E31" s="120">
        <v>8202</v>
      </c>
      <c r="F31" s="107">
        <v>1</v>
      </c>
      <c r="G31" s="108" t="s">
        <v>80</v>
      </c>
      <c r="H31" s="98"/>
      <c r="I31" s="85"/>
    </row>
    <row r="32" spans="2:9">
      <c r="B32" s="99"/>
      <c r="C32" s="80"/>
      <c r="D32" s="95"/>
      <c r="E32" s="106">
        <v>8203</v>
      </c>
      <c r="F32" s="107">
        <v>2</v>
      </c>
      <c r="G32" s="108" t="s">
        <v>81</v>
      </c>
      <c r="H32" s="70"/>
    </row>
    <row r="33" spans="2:8">
      <c r="B33" s="100"/>
      <c r="C33" s="78"/>
      <c r="D33" s="82"/>
      <c r="E33" s="106">
        <v>8182</v>
      </c>
      <c r="F33" s="107">
        <v>5</v>
      </c>
      <c r="G33" s="108" t="s">
        <v>82</v>
      </c>
      <c r="H33" s="70"/>
    </row>
    <row r="34" spans="2:8">
      <c r="B34" s="100"/>
      <c r="C34" s="78"/>
      <c r="D34" s="82"/>
      <c r="E34" s="106">
        <v>8198</v>
      </c>
      <c r="F34" s="107">
        <v>75</v>
      </c>
      <c r="G34" s="114" t="s">
        <v>131</v>
      </c>
      <c r="H34" s="70"/>
    </row>
    <row r="35" spans="2:8">
      <c r="B35" s="100"/>
      <c r="C35" s="78"/>
      <c r="D35" s="82"/>
      <c r="E35" s="106">
        <v>8205</v>
      </c>
      <c r="F35" s="107">
        <v>8</v>
      </c>
      <c r="G35" s="108" t="s">
        <v>83</v>
      </c>
      <c r="H35" s="70"/>
    </row>
    <row r="36" spans="2:8">
      <c r="B36" s="100"/>
      <c r="C36" s="78"/>
      <c r="D36" s="82"/>
      <c r="E36" s="106">
        <v>8145</v>
      </c>
      <c r="F36" s="107">
        <v>9</v>
      </c>
      <c r="G36" s="108" t="s">
        <v>84</v>
      </c>
      <c r="H36" s="70"/>
    </row>
    <row r="37" spans="2:8">
      <c r="B37" s="100"/>
      <c r="C37" s="78"/>
      <c r="D37" s="82"/>
      <c r="E37" s="106">
        <v>8134</v>
      </c>
      <c r="F37" s="107">
        <v>9</v>
      </c>
      <c r="G37" s="108" t="s">
        <v>85</v>
      </c>
      <c r="H37" s="70"/>
    </row>
    <row r="38" spans="2:8">
      <c r="B38" s="100"/>
      <c r="C38" s="78"/>
      <c r="D38" s="96"/>
      <c r="E38" s="106">
        <v>8193</v>
      </c>
      <c r="F38" s="107">
        <v>9</v>
      </c>
      <c r="G38" s="108" t="s">
        <v>86</v>
      </c>
      <c r="H38" s="70"/>
    </row>
    <row r="39" spans="2:8">
      <c r="B39" s="100"/>
      <c r="C39" s="78"/>
      <c r="D39" s="96"/>
      <c r="E39" s="106">
        <v>8146</v>
      </c>
      <c r="F39" s="107">
        <v>10</v>
      </c>
      <c r="G39" s="108" t="s">
        <v>87</v>
      </c>
      <c r="H39" s="70"/>
    </row>
    <row r="40" spans="2:8">
      <c r="B40" s="100"/>
      <c r="C40" s="78"/>
      <c r="D40" s="96"/>
      <c r="E40" s="106">
        <v>8157</v>
      </c>
      <c r="F40" s="107">
        <v>11</v>
      </c>
      <c r="G40" s="108" t="s">
        <v>88</v>
      </c>
      <c r="H40" s="70"/>
    </row>
    <row r="41" spans="2:8">
      <c r="B41" s="101"/>
      <c r="D41" s="96"/>
      <c r="E41" s="106">
        <v>8144</v>
      </c>
      <c r="F41" s="107">
        <v>12</v>
      </c>
      <c r="G41" s="108" t="s">
        <v>89</v>
      </c>
      <c r="H41" s="70"/>
    </row>
    <row r="42" spans="2:8">
      <c r="B42" s="101"/>
      <c r="D42" s="96"/>
      <c r="E42" s="106">
        <v>8147</v>
      </c>
      <c r="F42" s="107">
        <v>13</v>
      </c>
      <c r="G42" s="108" t="s">
        <v>90</v>
      </c>
      <c r="H42" s="70"/>
    </row>
    <row r="43" spans="2:8">
      <c r="B43" s="101"/>
      <c r="D43" s="96"/>
      <c r="E43" s="106">
        <v>8184</v>
      </c>
      <c r="F43" s="107">
        <v>14</v>
      </c>
      <c r="G43" s="108" t="s">
        <v>91</v>
      </c>
      <c r="H43" s="70"/>
    </row>
    <row r="44" spans="2:8">
      <c r="B44" s="101"/>
      <c r="D44" s="96"/>
      <c r="E44" s="106">
        <v>8188</v>
      </c>
      <c r="F44" s="107">
        <v>14</v>
      </c>
      <c r="G44" s="108" t="s">
        <v>92</v>
      </c>
      <c r="H44" s="70"/>
    </row>
    <row r="45" spans="2:8">
      <c r="B45" s="101"/>
      <c r="D45" s="96"/>
      <c r="E45" s="106">
        <v>8161</v>
      </c>
      <c r="F45" s="107">
        <v>14</v>
      </c>
      <c r="G45" s="108" t="s">
        <v>93</v>
      </c>
      <c r="H45" s="70"/>
    </row>
    <row r="46" spans="2:8">
      <c r="B46" s="100"/>
      <c r="C46" s="78"/>
      <c r="D46" s="96"/>
      <c r="E46" s="106">
        <v>8152</v>
      </c>
      <c r="F46" s="107">
        <v>15</v>
      </c>
      <c r="G46" s="108" t="s">
        <v>94</v>
      </c>
      <c r="H46" s="70"/>
    </row>
    <row r="47" spans="2:8">
      <c r="B47" s="101"/>
      <c r="D47" s="96"/>
      <c r="E47" s="106">
        <v>8124</v>
      </c>
      <c r="F47" s="107">
        <v>16</v>
      </c>
      <c r="G47" s="108" t="s">
        <v>95</v>
      </c>
      <c r="H47" s="70"/>
    </row>
    <row r="48" spans="2:8">
      <c r="B48" s="100"/>
      <c r="C48" s="78"/>
      <c r="D48" s="96"/>
      <c r="E48" s="106">
        <v>8210</v>
      </c>
      <c r="F48" s="107">
        <v>16</v>
      </c>
      <c r="G48" s="108" t="s">
        <v>96</v>
      </c>
      <c r="H48" s="70"/>
    </row>
    <row r="49" spans="2:8">
      <c r="B49" s="100"/>
      <c r="C49" s="78"/>
      <c r="D49" s="96"/>
      <c r="E49" s="106">
        <v>8151</v>
      </c>
      <c r="F49" s="107">
        <v>16</v>
      </c>
      <c r="G49" s="108" t="s">
        <v>97</v>
      </c>
      <c r="H49" s="70"/>
    </row>
    <row r="50" spans="2:8">
      <c r="B50" s="100"/>
      <c r="C50" s="78"/>
      <c r="D50" s="96"/>
      <c r="E50" s="106">
        <v>8206</v>
      </c>
      <c r="F50" s="107">
        <v>17</v>
      </c>
      <c r="G50" s="108" t="s">
        <v>98</v>
      </c>
      <c r="H50" s="70"/>
    </row>
    <row r="51" spans="2:8">
      <c r="B51" s="100"/>
      <c r="C51" s="78"/>
      <c r="D51" s="96"/>
      <c r="E51" s="106">
        <v>8153</v>
      </c>
      <c r="F51" s="107">
        <v>18</v>
      </c>
      <c r="G51" s="108" t="s">
        <v>99</v>
      </c>
      <c r="H51" s="70"/>
    </row>
    <row r="52" spans="2:8">
      <c r="B52" s="100"/>
      <c r="C52" s="78"/>
      <c r="D52" s="96"/>
      <c r="E52" s="106">
        <v>8138</v>
      </c>
      <c r="F52" s="107">
        <v>20</v>
      </c>
      <c r="G52" s="108" t="s">
        <v>100</v>
      </c>
      <c r="H52" s="70"/>
    </row>
    <row r="53" spans="2:8">
      <c r="B53" s="100"/>
      <c r="C53" s="78"/>
      <c r="D53" s="96"/>
      <c r="E53" s="106">
        <v>8167</v>
      </c>
      <c r="F53" s="107">
        <v>21</v>
      </c>
      <c r="G53" s="108" t="s">
        <v>101</v>
      </c>
      <c r="H53" s="70"/>
    </row>
    <row r="54" spans="2:8">
      <c r="B54" s="100"/>
      <c r="C54" s="78"/>
      <c r="D54" s="96"/>
      <c r="E54" s="106">
        <v>8125</v>
      </c>
      <c r="F54" s="107">
        <v>22</v>
      </c>
      <c r="G54" s="108" t="s">
        <v>102</v>
      </c>
      <c r="H54" s="70"/>
    </row>
    <row r="55" spans="2:8">
      <c r="B55" s="100"/>
      <c r="C55" s="78"/>
      <c r="D55" s="96"/>
      <c r="E55" s="106">
        <v>8208</v>
      </c>
      <c r="F55" s="107">
        <v>24</v>
      </c>
      <c r="G55" s="108" t="s">
        <v>103</v>
      </c>
      <c r="H55" s="70"/>
    </row>
    <row r="56" spans="2:8">
      <c r="B56" s="100"/>
      <c r="C56" s="78"/>
      <c r="D56" s="96"/>
      <c r="E56" s="106">
        <v>8194</v>
      </c>
      <c r="F56" s="107">
        <v>24</v>
      </c>
      <c r="G56" s="108" t="s">
        <v>104</v>
      </c>
      <c r="H56" s="70"/>
    </row>
    <row r="57" spans="2:8">
      <c r="B57" s="100"/>
      <c r="C57" s="78"/>
      <c r="D57" s="96"/>
      <c r="E57" s="106">
        <v>8148</v>
      </c>
      <c r="F57" s="107">
        <v>24</v>
      </c>
      <c r="G57" s="108" t="s">
        <v>105</v>
      </c>
      <c r="H57" s="70"/>
    </row>
    <row r="58" spans="2:8">
      <c r="B58" s="100"/>
      <c r="C58" s="78"/>
      <c r="D58" s="96"/>
      <c r="E58" s="106">
        <v>8211</v>
      </c>
      <c r="F58" s="107">
        <v>25</v>
      </c>
      <c r="G58" s="108" t="s">
        <v>106</v>
      </c>
      <c r="H58" s="70"/>
    </row>
    <row r="59" spans="2:8">
      <c r="B59" s="100"/>
      <c r="C59" s="78"/>
      <c r="D59" s="96"/>
      <c r="E59" s="106">
        <v>8207</v>
      </c>
      <c r="F59" s="107">
        <v>26</v>
      </c>
      <c r="G59" s="108" t="s">
        <v>107</v>
      </c>
      <c r="H59" s="70"/>
    </row>
    <row r="60" spans="2:8">
      <c r="B60" s="100"/>
      <c r="C60" s="78"/>
      <c r="D60" s="96"/>
      <c r="E60" s="106">
        <v>8141</v>
      </c>
      <c r="F60" s="107">
        <v>27</v>
      </c>
      <c r="G60" s="108" t="s">
        <v>108</v>
      </c>
      <c r="H60" s="70"/>
    </row>
    <row r="61" spans="2:8">
      <c r="B61" s="100"/>
      <c r="C61" s="78"/>
      <c r="D61" s="96"/>
      <c r="E61" s="106">
        <v>8142</v>
      </c>
      <c r="F61" s="107">
        <v>28</v>
      </c>
      <c r="G61" s="114" t="s">
        <v>127</v>
      </c>
      <c r="H61" s="70"/>
    </row>
    <row r="62" spans="2:8">
      <c r="B62" s="101"/>
      <c r="D62" s="102"/>
      <c r="E62" s="106">
        <v>8143</v>
      </c>
      <c r="F62" s="107">
        <v>29</v>
      </c>
      <c r="G62" s="108" t="s">
        <v>109</v>
      </c>
      <c r="H62" s="70"/>
    </row>
    <row r="63" spans="2:8">
      <c r="B63" s="101"/>
      <c r="D63" s="102"/>
      <c r="E63" s="106">
        <v>8172</v>
      </c>
      <c r="F63" s="107">
        <v>34</v>
      </c>
      <c r="G63" s="108" t="s">
        <v>110</v>
      </c>
      <c r="H63" s="70"/>
    </row>
    <row r="64" spans="2:8">
      <c r="B64" s="101"/>
      <c r="D64" s="102"/>
      <c r="E64" s="106">
        <v>8170</v>
      </c>
      <c r="F64" s="107">
        <v>35</v>
      </c>
      <c r="G64" s="108" t="s">
        <v>111</v>
      </c>
      <c r="H64" s="70"/>
    </row>
    <row r="65" spans="2:9">
      <c r="B65" s="101"/>
      <c r="D65" s="102"/>
      <c r="E65" s="106">
        <v>8212</v>
      </c>
      <c r="F65" s="107">
        <v>36</v>
      </c>
      <c r="G65" s="108" t="s">
        <v>112</v>
      </c>
      <c r="H65" s="70"/>
    </row>
    <row r="66" spans="2:9">
      <c r="B66" s="101"/>
      <c r="D66" s="102"/>
      <c r="E66" s="106">
        <v>8213</v>
      </c>
      <c r="F66" s="107">
        <v>37</v>
      </c>
      <c r="G66" s="108" t="s">
        <v>113</v>
      </c>
      <c r="H66" s="70"/>
    </row>
    <row r="67" spans="2:9">
      <c r="B67" s="101"/>
      <c r="D67" s="102"/>
      <c r="E67" s="106">
        <v>8174</v>
      </c>
      <c r="F67" s="107">
        <v>39</v>
      </c>
      <c r="G67" s="116" t="s">
        <v>116</v>
      </c>
      <c r="H67" s="70"/>
    </row>
    <row r="68" spans="2:9">
      <c r="B68" s="101"/>
      <c r="D68" s="102"/>
      <c r="E68" s="106">
        <v>8186</v>
      </c>
      <c r="F68" s="107">
        <v>62</v>
      </c>
      <c r="G68" s="109" t="s">
        <v>114</v>
      </c>
      <c r="H68" s="70"/>
    </row>
    <row r="69" spans="2:9">
      <c r="B69" s="103"/>
      <c r="C69" s="104"/>
      <c r="D69" s="105"/>
      <c r="E69" s="106">
        <v>8187</v>
      </c>
      <c r="F69" s="107">
        <v>63</v>
      </c>
      <c r="G69" s="109" t="s">
        <v>115</v>
      </c>
      <c r="H69" s="70"/>
    </row>
    <row r="71" spans="2:9">
      <c r="F71" s="86"/>
      <c r="G71" s="86"/>
      <c r="H71" s="85"/>
      <c r="I71" s="85"/>
    </row>
    <row r="72" spans="2:9">
      <c r="F72" s="86"/>
      <c r="G72" s="86"/>
      <c r="H72" s="85"/>
      <c r="I72" s="85"/>
    </row>
    <row r="73" spans="2:9">
      <c r="F73" s="86"/>
      <c r="G73" s="86"/>
      <c r="H73" s="85"/>
      <c r="I73" s="85"/>
    </row>
    <row r="74" spans="2:9">
      <c r="F74" s="86"/>
      <c r="G74" s="86"/>
      <c r="H74" s="85"/>
      <c r="I74" s="85"/>
    </row>
    <row r="75" spans="2:9">
      <c r="F75" s="86"/>
      <c r="G75" s="86"/>
      <c r="H75" s="85"/>
      <c r="I75" s="85"/>
    </row>
    <row r="76" spans="2:9">
      <c r="F76" s="86"/>
      <c r="G76" s="86"/>
      <c r="H76" s="85"/>
      <c r="I76" s="85"/>
    </row>
    <row r="77" spans="2:9">
      <c r="F77" s="86"/>
      <c r="G77" s="86"/>
      <c r="H77" s="85"/>
      <c r="I77" s="85"/>
    </row>
    <row r="78" spans="2:9">
      <c r="F78" s="86"/>
      <c r="G78" s="86"/>
      <c r="H78" s="85"/>
      <c r="I78" s="85"/>
    </row>
    <row r="79" spans="2:9">
      <c r="F79" s="86"/>
      <c r="G79" s="86"/>
      <c r="H79" s="85"/>
      <c r="I79" s="85"/>
    </row>
    <row r="80" spans="2:9">
      <c r="F80" s="86"/>
      <c r="G80" s="86"/>
      <c r="H80" s="85"/>
      <c r="I80" s="85"/>
    </row>
    <row r="81" spans="6:9">
      <c r="F81" s="86"/>
      <c r="G81" s="86"/>
      <c r="H81" s="85"/>
      <c r="I81" s="85"/>
    </row>
    <row r="82" spans="6:9">
      <c r="F82" s="86"/>
      <c r="G82" s="86"/>
      <c r="H82" s="85"/>
      <c r="I82" s="85"/>
    </row>
    <row r="83" spans="6:9">
      <c r="F83" s="86"/>
      <c r="G83" s="86"/>
      <c r="H83" s="85"/>
      <c r="I83" s="85"/>
    </row>
    <row r="84" spans="6:9">
      <c r="F84" s="86"/>
      <c r="G84" s="86"/>
      <c r="H84" s="85"/>
      <c r="I84" s="85"/>
    </row>
    <row r="85" spans="6:9">
      <c r="F85" s="86"/>
      <c r="G85" s="86"/>
      <c r="H85" s="85"/>
      <c r="I85" s="85"/>
    </row>
    <row r="86" spans="6:9">
      <c r="F86" s="86"/>
      <c r="G86" s="86"/>
      <c r="H86" s="85"/>
      <c r="I86" s="85"/>
    </row>
    <row r="87" spans="6:9">
      <c r="F87" s="86"/>
      <c r="G87" s="86"/>
      <c r="H87" s="85"/>
      <c r="I87" s="85"/>
    </row>
    <row r="88" spans="6:9">
      <c r="F88" s="86"/>
      <c r="G88" s="86"/>
      <c r="H88" s="85"/>
      <c r="I88" s="85"/>
    </row>
    <row r="89" spans="6:9">
      <c r="F89" s="86"/>
      <c r="G89" s="86"/>
      <c r="H89" s="85"/>
      <c r="I89" s="85"/>
    </row>
    <row r="90" spans="6:9">
      <c r="F90" s="86"/>
      <c r="G90" s="86"/>
      <c r="H90" s="85"/>
      <c r="I90" s="85"/>
    </row>
    <row r="91" spans="6:9">
      <c r="F91" s="86"/>
      <c r="G91" s="86"/>
      <c r="H91" s="85"/>
      <c r="I91" s="85"/>
    </row>
    <row r="92" spans="6:9">
      <c r="F92" s="86"/>
      <c r="G92" s="86"/>
      <c r="H92" s="85"/>
      <c r="I92" s="85"/>
    </row>
    <row r="93" spans="6:9">
      <c r="F93" s="86"/>
      <c r="G93" s="86"/>
      <c r="H93" s="85"/>
      <c r="I93" s="85"/>
    </row>
    <row r="94" spans="6:9">
      <c r="F94" s="86"/>
      <c r="G94" s="86"/>
      <c r="H94" s="85"/>
      <c r="I94" s="85"/>
    </row>
    <row r="95" spans="6:9">
      <c r="F95" s="86"/>
      <c r="G95" s="86"/>
      <c r="H95" s="85"/>
      <c r="I95" s="85"/>
    </row>
    <row r="96" spans="6:9">
      <c r="F96" s="86"/>
      <c r="G96" s="86"/>
      <c r="H96" s="85"/>
      <c r="I96" s="85"/>
    </row>
    <row r="97" spans="6:9">
      <c r="F97" s="86"/>
      <c r="G97" s="86"/>
      <c r="H97" s="85"/>
      <c r="I97" s="85"/>
    </row>
    <row r="98" spans="6:9">
      <c r="F98" s="86"/>
      <c r="G98" s="86"/>
      <c r="H98" s="85"/>
      <c r="I98" s="85"/>
    </row>
    <row r="99" spans="6:9">
      <c r="F99" s="86"/>
      <c r="G99" s="86"/>
      <c r="H99" s="85"/>
      <c r="I99" s="85"/>
    </row>
    <row r="100" spans="6:9">
      <c r="F100" s="86"/>
      <c r="G100" s="86"/>
      <c r="H100" s="85"/>
      <c r="I100" s="85"/>
    </row>
    <row r="101" spans="6:9">
      <c r="F101" s="86"/>
      <c r="G101" s="86"/>
      <c r="H101" s="85"/>
      <c r="I101" s="85"/>
    </row>
    <row r="102" spans="6:9">
      <c r="F102" s="86"/>
      <c r="G102" s="86"/>
      <c r="H102" s="85"/>
      <c r="I102" s="85"/>
    </row>
    <row r="103" spans="6:9">
      <c r="F103" s="86"/>
      <c r="G103" s="86"/>
      <c r="H103" s="85"/>
      <c r="I103" s="85"/>
    </row>
    <row r="104" spans="6:9">
      <c r="F104" s="86"/>
      <c r="G104" s="86"/>
      <c r="H104" s="85"/>
      <c r="I104" s="85"/>
    </row>
    <row r="105" spans="6:9">
      <c r="F105" s="86"/>
      <c r="G105" s="86"/>
      <c r="H105" s="85"/>
      <c r="I105" s="85"/>
    </row>
  </sheetData>
  <phoneticPr fontId="96" type="noConversion"/>
  <pageMargins left="0.75" right="0.75" top="1" bottom="1" header="0.5" footer="0.5"/>
  <pageSetup paperSize="17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90" zoomScaleNormal="90" workbookViewId="0">
      <selection activeCell="J25" sqref="J25"/>
    </sheetView>
  </sheetViews>
  <sheetFormatPr defaultRowHeight="12.75"/>
  <cols>
    <col min="7" max="7" width="18.85546875" customWidth="1"/>
    <col min="8" max="8" width="14.5703125" customWidth="1"/>
    <col min="10" max="10" width="14.7109375" customWidth="1"/>
    <col min="12" max="12" width="14.42578125" customWidth="1"/>
    <col min="14" max="14" width="12.28515625" bestFit="1" customWidth="1"/>
    <col min="16" max="16" width="22.28515625" customWidth="1"/>
  </cols>
  <sheetData>
    <row r="1" spans="1:17">
      <c r="A1" s="38" t="s">
        <v>30</v>
      </c>
      <c r="B1" s="126"/>
      <c r="C1" s="126"/>
      <c r="D1" s="127"/>
      <c r="E1" s="127"/>
      <c r="F1" s="127"/>
      <c r="G1" s="128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>
      <c r="A2" s="38" t="s">
        <v>135</v>
      </c>
      <c r="B2" s="126"/>
      <c r="C2" s="126"/>
      <c r="D2" s="127"/>
      <c r="E2" s="127"/>
      <c r="F2" s="127"/>
      <c r="G2" s="128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>
      <c r="A3" s="38" t="s">
        <v>134</v>
      </c>
      <c r="B3" s="126"/>
      <c r="C3" s="126"/>
      <c r="D3" s="123"/>
      <c r="E3" s="123"/>
      <c r="F3" s="123"/>
      <c r="G3" s="124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6" spans="1:17">
      <c r="A6" s="129"/>
      <c r="B6" s="44" t="s">
        <v>44</v>
      </c>
      <c r="C6" s="129"/>
      <c r="D6" s="129"/>
      <c r="E6" s="129"/>
      <c r="F6" s="129"/>
      <c r="G6" s="129"/>
      <c r="H6" s="125" t="s">
        <v>32</v>
      </c>
      <c r="I6" s="130"/>
      <c r="J6" s="130" t="s">
        <v>33</v>
      </c>
      <c r="K6" s="130"/>
      <c r="L6" s="130" t="s">
        <v>34</v>
      </c>
      <c r="M6" s="129"/>
      <c r="N6" s="129"/>
      <c r="O6" s="129"/>
      <c r="P6" s="129"/>
      <c r="Q6" s="129"/>
    </row>
    <row r="7" spans="1:17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1"/>
      <c r="N7" s="131"/>
      <c r="O7" s="131"/>
      <c r="P7" s="131"/>
      <c r="Q7" s="131"/>
    </row>
    <row r="8" spans="1:17">
      <c r="A8" s="129"/>
      <c r="B8" s="129" t="s">
        <v>35</v>
      </c>
      <c r="C8" s="129"/>
      <c r="D8" s="129"/>
      <c r="E8" s="129"/>
      <c r="F8" s="129" t="s">
        <v>36</v>
      </c>
      <c r="G8" s="129"/>
      <c r="H8" s="139">
        <v>496770673</v>
      </c>
      <c r="I8" s="132"/>
      <c r="J8" s="140">
        <v>364759472</v>
      </c>
      <c r="K8" s="132"/>
      <c r="L8" s="139">
        <v>132011201</v>
      </c>
      <c r="M8" s="129"/>
      <c r="N8" s="131"/>
      <c r="O8" s="129"/>
      <c r="P8" s="129"/>
      <c r="Q8" s="129"/>
    </row>
    <row r="9" spans="1:17">
      <c r="A9" s="133" t="s">
        <v>40</v>
      </c>
      <c r="B9" s="129" t="s">
        <v>38</v>
      </c>
      <c r="C9" s="129"/>
      <c r="D9" s="129"/>
      <c r="E9" s="129"/>
      <c r="F9" s="129" t="s">
        <v>39</v>
      </c>
      <c r="G9" s="129"/>
      <c r="H9" s="141">
        <v>45631797</v>
      </c>
      <c r="I9" s="132"/>
      <c r="J9" s="141">
        <v>45631797</v>
      </c>
      <c r="K9" s="132"/>
      <c r="L9" s="132">
        <v>0</v>
      </c>
      <c r="M9" s="129"/>
      <c r="N9" s="129"/>
      <c r="O9" s="129"/>
      <c r="P9" s="129"/>
      <c r="Q9" s="129"/>
    </row>
    <row r="10" spans="1:17">
      <c r="A10" s="133" t="s">
        <v>41</v>
      </c>
      <c r="B10" s="134" t="s">
        <v>48</v>
      </c>
      <c r="C10" s="134"/>
      <c r="D10" s="134"/>
      <c r="E10" s="134"/>
      <c r="F10" s="129" t="s">
        <v>43</v>
      </c>
      <c r="G10" s="129"/>
      <c r="H10" s="142">
        <v>-13683974</v>
      </c>
      <c r="I10" s="136"/>
      <c r="J10" s="142">
        <v>-13683974</v>
      </c>
      <c r="K10" s="132"/>
      <c r="L10" s="135">
        <v>0</v>
      </c>
      <c r="M10" s="129"/>
      <c r="N10" s="129"/>
      <c r="O10" s="129"/>
      <c r="P10" s="129"/>
      <c r="Q10" s="129"/>
    </row>
    <row r="11" spans="1:17">
      <c r="A11" s="129"/>
      <c r="B11" s="129" t="s">
        <v>42</v>
      </c>
      <c r="C11" s="129"/>
      <c r="D11" s="129"/>
      <c r="E11" s="129"/>
      <c r="F11" s="6" t="s">
        <v>172</v>
      </c>
      <c r="G11" s="129"/>
      <c r="H11" s="132">
        <f>SUM(H8:H10)</f>
        <v>528718496</v>
      </c>
      <c r="I11" s="136"/>
      <c r="J11" s="132">
        <f>SUM(J8:J10)</f>
        <v>396707295</v>
      </c>
      <c r="K11" s="132"/>
      <c r="L11" s="132">
        <f>SUM(L8:L10)</f>
        <v>132011201</v>
      </c>
      <c r="M11" s="129"/>
      <c r="N11" s="129"/>
      <c r="O11" s="129"/>
      <c r="P11" s="129"/>
      <c r="Q11" s="129"/>
    </row>
    <row r="12" spans="1:17">
      <c r="A12" s="129"/>
      <c r="B12" s="129"/>
      <c r="C12" s="129"/>
      <c r="D12" s="129"/>
      <c r="E12" s="129"/>
      <c r="F12" s="129"/>
      <c r="G12" s="129"/>
      <c r="H12" s="137" t="s">
        <v>120</v>
      </c>
      <c r="I12" s="136"/>
      <c r="J12" s="137" t="s">
        <v>121</v>
      </c>
      <c r="K12" s="132"/>
      <c r="L12" s="137" t="s">
        <v>122</v>
      </c>
      <c r="M12" s="129"/>
      <c r="N12" s="129"/>
      <c r="O12" s="129"/>
      <c r="P12" s="129"/>
      <c r="Q12" s="129"/>
    </row>
    <row r="13" spans="1:17">
      <c r="A13" s="129"/>
      <c r="B13" s="129"/>
      <c r="C13" s="129"/>
      <c r="D13" s="129"/>
      <c r="E13" s="129"/>
      <c r="F13" s="129"/>
      <c r="G13" s="129"/>
      <c r="H13" s="138"/>
      <c r="I13" s="136"/>
      <c r="J13" s="138"/>
      <c r="K13" s="132"/>
      <c r="L13" s="138"/>
      <c r="M13" s="129"/>
      <c r="N13" s="129"/>
      <c r="O13" s="129"/>
      <c r="P13" s="129"/>
      <c r="Q13" s="129"/>
    </row>
    <row r="14" spans="1:17">
      <c r="A14" s="129"/>
      <c r="B14" s="44" t="s">
        <v>45</v>
      </c>
      <c r="C14" s="129"/>
      <c r="D14" s="129"/>
      <c r="E14" s="129"/>
      <c r="F14" s="129"/>
      <c r="G14" s="129"/>
      <c r="H14" s="130" t="s">
        <v>32</v>
      </c>
      <c r="I14" s="136"/>
      <c r="J14" s="130" t="s">
        <v>33</v>
      </c>
      <c r="K14" s="132"/>
      <c r="L14" s="130" t="s">
        <v>34</v>
      </c>
      <c r="M14" s="129"/>
      <c r="N14" s="129"/>
      <c r="O14" s="129"/>
      <c r="P14" s="129"/>
      <c r="Q14" s="129"/>
    </row>
    <row r="15" spans="1:17">
      <c r="I15" s="136"/>
      <c r="K15" s="132"/>
      <c r="P15" s="129"/>
    </row>
    <row r="16" spans="1:17">
      <c r="A16" s="129"/>
      <c r="B16" s="129" t="s">
        <v>37</v>
      </c>
      <c r="C16" s="129"/>
      <c r="D16" s="129"/>
      <c r="E16" s="129"/>
      <c r="F16" s="129" t="s">
        <v>46</v>
      </c>
      <c r="G16" s="129"/>
      <c r="H16" s="139">
        <v>325883633</v>
      </c>
      <c r="I16" s="136"/>
      <c r="J16" s="139">
        <v>248897016</v>
      </c>
      <c r="K16" s="132"/>
      <c r="L16" s="139">
        <v>76986617</v>
      </c>
      <c r="M16" s="129"/>
      <c r="N16" s="129"/>
      <c r="O16" s="129"/>
      <c r="P16" s="129"/>
      <c r="Q16" s="129"/>
    </row>
    <row r="17" spans="1:12">
      <c r="A17" s="133" t="s">
        <v>40</v>
      </c>
      <c r="B17" s="129" t="s">
        <v>38</v>
      </c>
      <c r="C17" s="129"/>
      <c r="D17" s="129"/>
      <c r="E17" s="129"/>
      <c r="F17" s="129" t="s">
        <v>39</v>
      </c>
      <c r="G17" s="129"/>
      <c r="H17" s="141">
        <v>45631797</v>
      </c>
      <c r="I17" s="136"/>
      <c r="J17" s="141">
        <v>45631797</v>
      </c>
      <c r="K17" s="132"/>
      <c r="L17" s="132">
        <f>L9</f>
        <v>0</v>
      </c>
    </row>
    <row r="18" spans="1:12">
      <c r="A18" s="133" t="s">
        <v>41</v>
      </c>
      <c r="B18" s="134" t="s">
        <v>48</v>
      </c>
      <c r="C18" s="134"/>
      <c r="D18" s="134"/>
      <c r="E18" s="134"/>
      <c r="F18" s="129" t="s">
        <v>43</v>
      </c>
      <c r="G18" s="129"/>
      <c r="H18" s="142">
        <v>-13683974</v>
      </c>
      <c r="I18" s="136"/>
      <c r="J18" s="142">
        <v>-13683974</v>
      </c>
      <c r="K18" s="132"/>
      <c r="L18" s="135">
        <f>L10</f>
        <v>0</v>
      </c>
    </row>
    <row r="19" spans="1:12">
      <c r="A19" s="129"/>
      <c r="B19" s="129" t="s">
        <v>47</v>
      </c>
      <c r="C19" s="129"/>
      <c r="D19" s="129"/>
      <c r="E19" s="129"/>
      <c r="F19" s="6" t="s">
        <v>173</v>
      </c>
      <c r="G19" s="129"/>
      <c r="H19" s="132">
        <f>SUM(H16:H18)</f>
        <v>357831456</v>
      </c>
      <c r="I19" s="136"/>
      <c r="J19" s="132">
        <f>SUM(J16:J18)</f>
        <v>280844839</v>
      </c>
      <c r="K19" s="132"/>
      <c r="L19" s="132">
        <f>SUM(L16:L18)</f>
        <v>76986617</v>
      </c>
    </row>
    <row r="20" spans="1:12">
      <c r="A20" s="129"/>
      <c r="B20" s="129"/>
      <c r="C20" s="129"/>
      <c r="D20" s="129"/>
      <c r="E20" s="129"/>
      <c r="F20" s="129"/>
      <c r="G20" s="129"/>
      <c r="H20" s="137" t="s">
        <v>123</v>
      </c>
      <c r="I20" s="137"/>
      <c r="J20" s="137" t="s">
        <v>124</v>
      </c>
      <c r="K20" s="137"/>
      <c r="L20" s="137" t="s">
        <v>125</v>
      </c>
    </row>
    <row r="21" spans="1:12">
      <c r="A21" s="129"/>
      <c r="B21" s="129"/>
      <c r="C21" s="129"/>
      <c r="D21" s="129"/>
      <c r="E21" s="129"/>
      <c r="F21" s="129"/>
      <c r="G21" s="129"/>
      <c r="H21" s="138"/>
      <c r="I21" s="138"/>
      <c r="J21" s="138"/>
      <c r="K21" s="138"/>
      <c r="L21" s="138"/>
    </row>
    <row r="22" spans="1:12">
      <c r="A22" s="129"/>
      <c r="B22" s="129"/>
      <c r="C22" s="129"/>
      <c r="D22" s="129"/>
      <c r="E22" s="129"/>
      <c r="F22" s="129"/>
      <c r="G22" s="6" t="s">
        <v>31</v>
      </c>
      <c r="H22" s="138"/>
      <c r="I22" s="138"/>
      <c r="J22" s="138"/>
      <c r="K22" s="138"/>
      <c r="L22" s="138"/>
    </row>
    <row r="23" spans="1:12">
      <c r="A23" s="129"/>
      <c r="B23" s="129"/>
      <c r="C23" s="129"/>
      <c r="D23" s="129"/>
      <c r="E23" s="129"/>
      <c r="F23" s="129"/>
      <c r="G23" s="129"/>
      <c r="H23" s="138"/>
      <c r="I23" s="138"/>
      <c r="J23" s="138"/>
      <c r="K23" s="138"/>
      <c r="L23" s="138"/>
    </row>
    <row r="24" spans="1:12">
      <c r="A24" s="129"/>
      <c r="B24" s="129"/>
      <c r="C24" s="129"/>
      <c r="D24" s="129"/>
      <c r="E24" s="129"/>
      <c r="F24" s="129"/>
      <c r="G24" s="129"/>
      <c r="H24" s="138"/>
      <c r="I24" s="138"/>
      <c r="J24" s="138"/>
      <c r="K24" s="138"/>
      <c r="L24" s="138"/>
    </row>
    <row r="25" spans="1:12">
      <c r="A25" s="129"/>
      <c r="B25" s="129"/>
      <c r="C25" s="129"/>
      <c r="D25" s="129"/>
      <c r="E25" s="129"/>
      <c r="F25" s="129"/>
      <c r="G25" s="129"/>
      <c r="H25" s="138"/>
      <c r="I25" s="138"/>
      <c r="J25" s="138"/>
      <c r="K25" s="138"/>
      <c r="L25" s="138"/>
    </row>
    <row r="26" spans="1:12">
      <c r="A26" s="129"/>
      <c r="B26" s="129"/>
      <c r="C26" s="129"/>
      <c r="D26" s="129"/>
      <c r="E26" s="129"/>
      <c r="F26" s="129"/>
      <c r="G26" s="129"/>
      <c r="H26" s="138"/>
      <c r="I26" s="138"/>
      <c r="J26" s="138"/>
      <c r="K26" s="138"/>
      <c r="L26" s="138"/>
    </row>
  </sheetData>
  <phoneticPr fontId="9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J21" sqref="J21"/>
    </sheetView>
  </sheetViews>
  <sheetFormatPr defaultRowHeight="12.75"/>
  <cols>
    <col min="2" max="2" width="54.140625" bestFit="1" customWidth="1"/>
    <col min="3" max="3" width="12.7109375" bestFit="1" customWidth="1"/>
    <col min="5" max="5" width="14.28515625" bestFit="1" customWidth="1"/>
    <col min="6" max="6" width="12.7109375" bestFit="1" customWidth="1"/>
    <col min="7" max="7" width="12.28515625" bestFit="1" customWidth="1"/>
    <col min="8" max="8" width="18" bestFit="1" customWidth="1"/>
    <col min="9" max="9" width="11.28515625" bestFit="1" customWidth="1"/>
    <col min="11" max="11" width="15.28515625" bestFit="1" customWidth="1"/>
    <col min="12" max="12" width="14" bestFit="1" customWidth="1"/>
  </cols>
  <sheetData>
    <row r="1" spans="1:17">
      <c r="A1" s="38" t="s">
        <v>30</v>
      </c>
    </row>
    <row r="2" spans="1:17">
      <c r="A2" s="38" t="s">
        <v>171</v>
      </c>
      <c r="E2" s="143"/>
      <c r="G2" s="143"/>
    </row>
    <row r="3" spans="1:17">
      <c r="A3" s="38" t="s">
        <v>134</v>
      </c>
      <c r="G3" s="143"/>
    </row>
    <row r="4" spans="1:17">
      <c r="C4" t="s">
        <v>31</v>
      </c>
    </row>
    <row r="6" spans="1:17" ht="15">
      <c r="A6" s="144"/>
      <c r="B6" s="145"/>
      <c r="C6" s="146"/>
      <c r="D6" s="144"/>
      <c r="E6" s="144"/>
      <c r="F6" s="144"/>
      <c r="G6" s="144"/>
      <c r="H6" s="144"/>
      <c r="I6" s="144"/>
    </row>
    <row r="8" spans="1:17" ht="15">
      <c r="A8" s="144"/>
      <c r="B8" s="147" t="s">
        <v>137</v>
      </c>
      <c r="C8" s="148" t="s">
        <v>138</v>
      </c>
      <c r="D8" s="147" t="s">
        <v>139</v>
      </c>
      <c r="E8" s="149" t="s">
        <v>140</v>
      </c>
      <c r="F8" s="147" t="s">
        <v>141</v>
      </c>
      <c r="G8" s="147" t="s">
        <v>142</v>
      </c>
      <c r="H8" s="147" t="s">
        <v>143</v>
      </c>
      <c r="I8" s="147" t="s">
        <v>144</v>
      </c>
    </row>
    <row r="9" spans="1:17" ht="15">
      <c r="A9" s="191" t="s">
        <v>167</v>
      </c>
      <c r="B9" s="150"/>
      <c r="C9" s="151">
        <v>2013</v>
      </c>
      <c r="D9" s="152"/>
      <c r="E9" s="153" t="s">
        <v>145</v>
      </c>
      <c r="F9" s="151">
        <v>2013</v>
      </c>
      <c r="G9" s="147"/>
      <c r="H9" s="147"/>
      <c r="I9" s="151">
        <v>2013</v>
      </c>
    </row>
    <row r="10" spans="1:17" ht="15">
      <c r="A10" s="191" t="s">
        <v>168</v>
      </c>
      <c r="B10" s="144"/>
      <c r="C10" s="154" t="s">
        <v>146</v>
      </c>
      <c r="D10" s="144"/>
      <c r="E10" s="154" t="s">
        <v>147</v>
      </c>
      <c r="F10" s="154" t="s">
        <v>148</v>
      </c>
      <c r="G10" s="144"/>
      <c r="H10" s="154"/>
      <c r="I10" s="154" t="s">
        <v>149</v>
      </c>
    </row>
    <row r="11" spans="1:17" ht="15">
      <c r="A11" s="192" t="s">
        <v>169</v>
      </c>
      <c r="B11" s="144"/>
      <c r="C11" s="154" t="s">
        <v>150</v>
      </c>
      <c r="D11" s="144"/>
      <c r="E11" s="154" t="s">
        <v>151</v>
      </c>
      <c r="F11" s="154" t="s">
        <v>150</v>
      </c>
      <c r="G11" s="144"/>
      <c r="H11" s="155" t="s">
        <v>152</v>
      </c>
      <c r="I11" s="155" t="s">
        <v>153</v>
      </c>
    </row>
    <row r="12" spans="1:17" ht="15">
      <c r="A12" s="156" t="s">
        <v>154</v>
      </c>
      <c r="B12" s="157" t="s">
        <v>155</v>
      </c>
      <c r="C12" s="157" t="s">
        <v>156</v>
      </c>
      <c r="D12" s="157" t="s">
        <v>157</v>
      </c>
      <c r="E12" s="157" t="s">
        <v>158</v>
      </c>
      <c r="F12" s="157" t="s">
        <v>156</v>
      </c>
      <c r="G12" s="157" t="s">
        <v>149</v>
      </c>
      <c r="H12" s="158" t="s">
        <v>159</v>
      </c>
      <c r="I12" s="158" t="s">
        <v>160</v>
      </c>
    </row>
    <row r="13" spans="1:17" ht="15">
      <c r="A13" s="159"/>
      <c r="B13" s="176" t="s">
        <v>162</v>
      </c>
      <c r="C13" s="163">
        <v>0</v>
      </c>
      <c r="D13" s="178">
        <v>1</v>
      </c>
      <c r="E13" s="179">
        <v>0</v>
      </c>
      <c r="F13" s="180">
        <v>355830</v>
      </c>
      <c r="G13" s="170">
        <f>F13-E13</f>
        <v>355830</v>
      </c>
      <c r="H13" s="164">
        <f>$G$18*D13</f>
        <v>10003.026230019103</v>
      </c>
      <c r="I13" s="170">
        <f>G13+H13</f>
        <v>365833.02623001911</v>
      </c>
    </row>
    <row r="14" spans="1:17" ht="15">
      <c r="A14" s="159"/>
      <c r="B14" s="160" t="s">
        <v>163</v>
      </c>
      <c r="C14" s="181"/>
      <c r="D14" s="182"/>
      <c r="E14" s="183"/>
      <c r="F14" s="184"/>
      <c r="G14" s="169">
        <f>F14-E14</f>
        <v>0</v>
      </c>
      <c r="H14" s="169">
        <f>$G$18*D14</f>
        <v>0</v>
      </c>
      <c r="I14" s="169">
        <f>G14+H14</f>
        <v>0</v>
      </c>
      <c r="O14" s="161"/>
      <c r="P14" s="161"/>
      <c r="Q14" s="162"/>
    </row>
    <row r="15" spans="1:17" ht="15">
      <c r="A15" s="159"/>
      <c r="B15" s="160"/>
      <c r="C15" s="163">
        <f>SUM(C13:C14)</f>
        <v>0</v>
      </c>
      <c r="D15" s="144"/>
      <c r="E15" s="164">
        <v>0</v>
      </c>
      <c r="F15" s="165">
        <f>SUM(F13:F14)</f>
        <v>355830</v>
      </c>
      <c r="G15" s="165">
        <f>SUM(G13:G14)</f>
        <v>355830</v>
      </c>
      <c r="H15" s="165">
        <f>SUM(H13:H14)</f>
        <v>10003.026230019103</v>
      </c>
      <c r="I15" s="165">
        <f>SUM(I13:I14)</f>
        <v>365833.02623001911</v>
      </c>
    </row>
    <row r="16" spans="1:17" ht="15">
      <c r="A16" s="159"/>
      <c r="B16" s="160"/>
      <c r="C16" s="165"/>
      <c r="D16" s="144"/>
      <c r="E16" s="165"/>
      <c r="F16" s="165"/>
      <c r="G16" s="165"/>
      <c r="H16" s="165"/>
      <c r="I16" s="165"/>
    </row>
    <row r="17" spans="1:17" ht="15">
      <c r="A17" s="159"/>
      <c r="B17" s="166" t="s">
        <v>161</v>
      </c>
      <c r="C17" s="144"/>
      <c r="D17" s="144"/>
      <c r="E17" s="167"/>
      <c r="F17" s="144"/>
      <c r="G17" s="190">
        <v>1.4055906233340503E-2</v>
      </c>
      <c r="H17" s="168"/>
      <c r="I17" s="144"/>
    </row>
    <row r="18" spans="1:17" ht="15">
      <c r="A18" s="159"/>
      <c r="B18" s="166" t="s">
        <v>164</v>
      </c>
      <c r="C18" s="144"/>
      <c r="D18" s="144"/>
      <c r="E18" s="144"/>
      <c r="F18" s="144"/>
      <c r="G18" s="169">
        <f>G15*G17*2</f>
        <v>10003.026230019103</v>
      </c>
      <c r="H18" s="144"/>
      <c r="I18" s="144"/>
    </row>
    <row r="19" spans="1:17" ht="15">
      <c r="A19" s="159"/>
      <c r="B19" s="144"/>
      <c r="C19" s="144"/>
      <c r="D19" s="144"/>
      <c r="E19" s="144"/>
      <c r="F19" s="144"/>
      <c r="G19" s="170"/>
      <c r="H19" s="144"/>
      <c r="I19" s="144"/>
    </row>
    <row r="20" spans="1:17" ht="15.75" thickBot="1">
      <c r="A20" s="159"/>
      <c r="B20" s="171" t="s">
        <v>165</v>
      </c>
      <c r="C20" s="144"/>
      <c r="D20" s="144"/>
      <c r="E20" s="144"/>
      <c r="F20" s="144"/>
      <c r="G20" s="172">
        <f>G15+G18</f>
        <v>365833.02623001911</v>
      </c>
      <c r="H20" s="144"/>
      <c r="I20" s="144"/>
    </row>
    <row r="21" spans="1:17" ht="15.75" thickTop="1">
      <c r="A21" s="165"/>
      <c r="B21" s="144"/>
      <c r="C21" s="144"/>
      <c r="D21" s="144"/>
      <c r="E21" s="144"/>
      <c r="F21" s="144"/>
      <c r="G21" s="144"/>
      <c r="H21" s="144"/>
      <c r="I21" s="144"/>
    </row>
    <row r="22" spans="1:17" ht="15.75">
      <c r="A22" s="144"/>
      <c r="B22" s="173"/>
      <c r="C22" s="144"/>
      <c r="D22" s="144"/>
      <c r="E22" s="174"/>
      <c r="F22" s="144"/>
      <c r="G22" s="144"/>
      <c r="H22" s="144"/>
      <c r="I22" s="144"/>
    </row>
    <row r="23" spans="1:17" ht="15.75">
      <c r="A23" s="144"/>
      <c r="B23" s="168"/>
      <c r="C23" s="174"/>
      <c r="D23" s="175"/>
      <c r="E23" s="174"/>
      <c r="F23" s="175"/>
      <c r="G23" s="144"/>
      <c r="H23" s="144"/>
      <c r="I23" s="144"/>
    </row>
    <row r="24" spans="1:17" ht="15">
      <c r="A24" s="144"/>
      <c r="B24" s="147" t="s">
        <v>137</v>
      </c>
      <c r="C24" s="148" t="s">
        <v>138</v>
      </c>
      <c r="D24" s="147" t="s">
        <v>139</v>
      </c>
      <c r="E24" s="149" t="s">
        <v>140</v>
      </c>
      <c r="F24" s="147" t="s">
        <v>141</v>
      </c>
      <c r="G24" s="147" t="s">
        <v>142</v>
      </c>
      <c r="H24" s="147" t="s">
        <v>143</v>
      </c>
      <c r="I24" s="147" t="s">
        <v>144</v>
      </c>
    </row>
    <row r="25" spans="1:17" ht="15">
      <c r="A25" s="191" t="s">
        <v>170</v>
      </c>
      <c r="B25" s="150"/>
      <c r="C25" s="151">
        <v>2013</v>
      </c>
      <c r="D25" s="152"/>
      <c r="E25" s="153" t="s">
        <v>145</v>
      </c>
      <c r="F25" s="151">
        <v>2013</v>
      </c>
      <c r="G25" s="147"/>
      <c r="H25" s="147"/>
      <c r="I25" s="151">
        <v>2013</v>
      </c>
    </row>
    <row r="26" spans="1:17" ht="15">
      <c r="A26" s="191" t="s">
        <v>168</v>
      </c>
      <c r="B26" s="144"/>
      <c r="C26" s="154" t="s">
        <v>146</v>
      </c>
      <c r="D26" s="144"/>
      <c r="E26" s="154" t="s">
        <v>147</v>
      </c>
      <c r="F26" s="154" t="s">
        <v>148</v>
      </c>
      <c r="G26" s="144"/>
      <c r="H26" s="154"/>
      <c r="I26" s="154" t="s">
        <v>149</v>
      </c>
      <c r="O26" s="161"/>
      <c r="P26" s="161"/>
      <c r="Q26" s="162"/>
    </row>
    <row r="27" spans="1:17" ht="15">
      <c r="A27" s="192" t="s">
        <v>169</v>
      </c>
      <c r="B27" s="144"/>
      <c r="C27" s="154" t="s">
        <v>150</v>
      </c>
      <c r="D27" s="144"/>
      <c r="E27" s="154" t="s">
        <v>151</v>
      </c>
      <c r="F27" s="154" t="s">
        <v>150</v>
      </c>
      <c r="G27" s="144"/>
      <c r="H27" s="155" t="s">
        <v>152</v>
      </c>
      <c r="I27" s="155" t="s">
        <v>153</v>
      </c>
    </row>
    <row r="28" spans="1:17" ht="15">
      <c r="A28" s="156" t="s">
        <v>154</v>
      </c>
      <c r="B28" s="157" t="s">
        <v>155</v>
      </c>
      <c r="C28" s="157" t="s">
        <v>156</v>
      </c>
      <c r="D28" s="157" t="s">
        <v>157</v>
      </c>
      <c r="E28" s="157" t="s">
        <v>158</v>
      </c>
      <c r="F28" s="157" t="s">
        <v>156</v>
      </c>
      <c r="G28" s="157" t="s">
        <v>149</v>
      </c>
      <c r="H28" s="158" t="s">
        <v>159</v>
      </c>
      <c r="I28" s="158" t="s">
        <v>160</v>
      </c>
    </row>
    <row r="29" spans="1:17" ht="15">
      <c r="A29" s="159"/>
      <c r="B29" s="177" t="s">
        <v>166</v>
      </c>
      <c r="C29" s="185">
        <v>0</v>
      </c>
      <c r="D29" s="186">
        <v>1</v>
      </c>
      <c r="E29" s="187">
        <v>0</v>
      </c>
      <c r="F29" s="188">
        <v>84075</v>
      </c>
      <c r="G29" s="189">
        <f>F29-E29</f>
        <v>84075</v>
      </c>
      <c r="H29" s="189">
        <f>$G$33*D29</f>
        <v>2363.5006331362056</v>
      </c>
      <c r="I29" s="189">
        <f>G29+H29</f>
        <v>86438.500633136209</v>
      </c>
    </row>
    <row r="30" spans="1:17" ht="15">
      <c r="A30" s="159"/>
      <c r="B30" s="160"/>
      <c r="C30" s="163">
        <f>SUM(C29:C29)</f>
        <v>0</v>
      </c>
      <c r="D30" s="144"/>
      <c r="E30" s="164">
        <v>0</v>
      </c>
      <c r="F30" s="165">
        <f>SUM(F29:F29)</f>
        <v>84075</v>
      </c>
      <c r="G30" s="165">
        <f>SUM(G29:G29)</f>
        <v>84075</v>
      </c>
      <c r="H30" s="165">
        <f>SUM(H29:H29)</f>
        <v>2363.5006331362056</v>
      </c>
      <c r="I30" s="165">
        <f>SUM(I29:I29)</f>
        <v>86438.500633136209</v>
      </c>
    </row>
    <row r="31" spans="1:17" ht="15">
      <c r="A31" s="159"/>
      <c r="B31" s="160"/>
      <c r="C31" s="165"/>
      <c r="D31" s="144"/>
      <c r="E31" s="165"/>
      <c r="F31" s="165"/>
      <c r="G31" s="165"/>
      <c r="H31" s="165"/>
      <c r="I31" s="165"/>
    </row>
    <row r="32" spans="1:17" ht="15">
      <c r="A32" s="159"/>
      <c r="B32" s="166" t="s">
        <v>161</v>
      </c>
      <c r="C32" s="144"/>
      <c r="D32" s="144"/>
      <c r="E32" s="167"/>
      <c r="F32" s="144"/>
      <c r="G32" s="190">
        <f>G17</f>
        <v>1.4055906233340503E-2</v>
      </c>
      <c r="H32" s="168"/>
      <c r="I32" s="144"/>
    </row>
    <row r="33" spans="1:9" ht="15">
      <c r="A33" s="159"/>
      <c r="B33" s="166" t="s">
        <v>164</v>
      </c>
      <c r="C33" s="144"/>
      <c r="D33" s="144"/>
      <c r="E33" s="144"/>
      <c r="F33" s="144"/>
      <c r="G33" s="169">
        <f>G30*G32*2</f>
        <v>2363.5006331362056</v>
      </c>
      <c r="H33" s="144"/>
      <c r="I33" s="144"/>
    </row>
    <row r="34" spans="1:9" ht="15">
      <c r="A34" s="159"/>
      <c r="B34" s="144"/>
      <c r="C34" s="144"/>
      <c r="D34" s="144"/>
      <c r="E34" s="144"/>
      <c r="F34" s="144"/>
      <c r="G34" s="170"/>
      <c r="H34" s="144"/>
      <c r="I34" s="144"/>
    </row>
    <row r="35" spans="1:9" ht="15.75" thickBot="1">
      <c r="A35" s="159"/>
      <c r="B35" s="171" t="s">
        <v>165</v>
      </c>
      <c r="C35" s="144"/>
      <c r="D35" s="144"/>
      <c r="E35" s="144"/>
      <c r="F35" s="144"/>
      <c r="G35" s="172">
        <f>G30+G33</f>
        <v>86438.500633136209</v>
      </c>
      <c r="H35" s="144"/>
      <c r="I35" s="144"/>
    </row>
    <row r="36" spans="1:9" ht="13.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Aggregate Gross and Net Balance</vt:lpstr>
      <vt:lpstr>Project Descriptions</vt:lpstr>
      <vt:lpstr>Adjmt to Gross &amp; Net Plant</vt:lpstr>
      <vt:lpstr>2013 True Up Allocation</vt:lpstr>
      <vt:lpstr>'Aggregate Gross and Net Balance'!Print_Area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Jeanne Kallberg (MP)</cp:lastModifiedBy>
  <cp:lastPrinted>2014-05-20T21:07:20Z</cp:lastPrinted>
  <dcterms:created xsi:type="dcterms:W3CDTF">2010-03-30T20:52:42Z</dcterms:created>
  <dcterms:modified xsi:type="dcterms:W3CDTF">2014-11-18T20:50:35Z</dcterms:modified>
</cp:coreProperties>
</file>