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3545"/>
  </bookViews>
  <sheets>
    <sheet name="Attach GG" sheetId="2" r:id="rId1"/>
    <sheet name="Cross Ref to Att O" sheetId="3" r:id="rId2"/>
  </sheets>
  <externalReferences>
    <externalReference r:id="rId3"/>
  </externalReferences>
  <definedNames>
    <definedName name="CH_COS">#REF!</definedName>
    <definedName name="NSP_COS">#REF!</definedName>
    <definedName name="_xlnm.Print_Area" localSheetId="0">'Attach GG'!$A$1:$N$108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K93" i="2" l="1"/>
  <c r="E93" i="2"/>
  <c r="H93" i="2"/>
  <c r="M93" i="2" l="1"/>
  <c r="N61" i="2" l="1"/>
  <c r="G27" i="2" l="1"/>
  <c r="L27" i="2" s="1"/>
  <c r="G41" i="2"/>
  <c r="L41" i="2" s="1"/>
  <c r="G37" i="2"/>
  <c r="L37" i="2" s="1"/>
  <c r="G23" i="2"/>
  <c r="L23" i="2" s="1"/>
  <c r="G31" i="2"/>
  <c r="L31" i="2" s="1"/>
  <c r="C62" i="2"/>
  <c r="G62" i="2"/>
  <c r="N62" i="2"/>
  <c r="G63" i="2"/>
  <c r="G65" i="2"/>
  <c r="L33" i="2" l="1"/>
  <c r="L43" i="2"/>
  <c r="I73" i="2" l="1"/>
  <c r="J73" i="2" s="1"/>
  <c r="I76" i="2"/>
  <c r="J76" i="2" s="1"/>
  <c r="I77" i="2"/>
  <c r="J77" i="2" s="1"/>
  <c r="I74" i="2"/>
  <c r="J74" i="2" s="1"/>
  <c r="F73" i="2"/>
  <c r="G73" i="2" s="1"/>
  <c r="F75" i="2"/>
  <c r="F77" i="2"/>
  <c r="F76" i="2"/>
  <c r="G75" i="2" s="1"/>
  <c r="I75" i="2"/>
  <c r="J75" i="2" s="1"/>
  <c r="F74" i="2"/>
  <c r="G74" i="2" s="1"/>
  <c r="L73" i="2" l="1"/>
  <c r="N73" i="2" s="1"/>
  <c r="G76" i="2"/>
  <c r="L76" i="2" s="1"/>
  <c r="N76" i="2" s="1"/>
  <c r="G77" i="2"/>
  <c r="L77" i="2" s="1"/>
  <c r="N77" i="2" s="1"/>
  <c r="L75" i="2"/>
  <c r="N75" i="2" s="1"/>
  <c r="L74" i="2"/>
  <c r="N74" i="2" s="1"/>
  <c r="L93" i="2" l="1"/>
  <c r="L95" i="2" s="1"/>
  <c r="N93" i="2"/>
</calcChain>
</file>

<file path=xl/sharedStrings.xml><?xml version="1.0" encoding="utf-8"?>
<sst xmlns="http://schemas.openxmlformats.org/spreadsheetml/2006/main" count="186" uniqueCount="159">
  <si>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</si>
  <si>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</si>
  <si>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</si>
  <si>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</si>
  <si>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</si>
  <si>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</si>
  <si>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</si>
  <si>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</si>
  <si>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</si>
  <si>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</si>
  <si>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</si>
  <si>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</si>
  <si>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</si>
  <si>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</si>
  <si>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</si>
  <si>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</si>
  <si>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</si>
  <si>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</si>
  <si>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</si>
  <si>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</si>
  <si>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</si>
  <si>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</si>
  <si>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</si>
  <si>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</si>
  <si>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</si>
  <si>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</si>
  <si>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</si>
  <si>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</si>
  <si>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</si>
  <si>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</si>
  <si>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</si>
  <si>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</si>
  <si>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</si>
  <si>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</si>
  <si>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</si>
  <si>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</si>
  <si>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</si>
  <si>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</si>
  <si>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</si>
  <si>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</si>
  <si>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</si>
  <si>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</si>
  <si>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</si>
  <si>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</si>
  <si>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</si>
  <si>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</si>
  <si>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</si>
  <si>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</si>
  <si>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1b</t>
  </si>
  <si>
    <t>1c</t>
  </si>
  <si>
    <t>MTEP Project Number</t>
  </si>
  <si>
    <t>Line No.</t>
  </si>
  <si>
    <t>Annual Expense Charge</t>
  </si>
  <si>
    <t>P1</t>
  </si>
  <si>
    <t>Annual Return Charge</t>
  </si>
  <si>
    <t>P2</t>
  </si>
  <si>
    <t>P3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</si>
  <si>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</si>
  <si>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</si>
  <si>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</si>
  <si>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</si>
  <si>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</si>
  <si>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</si>
  <si>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</si>
  <si>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</si>
  <si>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</si>
  <si>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</si>
  <si>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</si>
  <si>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</si>
  <si>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</si>
  <si>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</si>
  <si>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</si>
  <si>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</si>
  <si>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</si>
  <si>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</si>
  <si>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</si>
  <si>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</si>
  <si>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</si>
  <si>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</si>
  <si>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</si>
  <si>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</si>
  <si>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</si>
  <si>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</si>
  <si>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</si>
  <si>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</si>
  <si>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</si>
  <si>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</si>
  <si>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</si>
  <si>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</si>
  <si>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</si>
  <si>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</si>
  <si>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</si>
  <si>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</si>
  <si>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</si>
  <si>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</si>
  <si>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</si>
  <si>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</si>
  <si>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</si>
  <si>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</si>
  <si>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</si>
  <si>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</si>
  <si>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</si>
  <si>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</si>
  <si>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</si>
  <si>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</si>
  <si>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</si>
  <si>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</si>
  <si>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</si>
  <si>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 xml:space="preserve">Attachment GG - </t>
    </r>
    <r>
      <rPr>
        <sz val="12"/>
        <rFont val="Arial MT"/>
      </rPr>
      <t>Generic Company</t>
    </r>
  </si>
  <si>
    <r>
      <t>The Network Upgrade Charge is the value to be used in Schedule</t>
    </r>
    <r>
      <rPr>
        <sz val="12"/>
        <rFont val="Arial MT"/>
      </rPr>
      <t>s 26, 37 and 38.</t>
    </r>
  </si>
  <si>
    <t>Table 1</t>
  </si>
  <si>
    <t>FERC Form 1</t>
  </si>
  <si>
    <t>EIA Form 412 Non-Levelized</t>
  </si>
  <si>
    <t>EIA Form 412 Cash Flow</t>
  </si>
  <si>
    <t>RUS Form 12 Non-Levelized</t>
  </si>
  <si>
    <t>RUS Form 12 Cash Flow</t>
  </si>
  <si>
    <t>Gross Transmission Plant</t>
  </si>
  <si>
    <t>Net Transmission Plant*</t>
  </si>
  <si>
    <t>O&amp;M Expense</t>
  </si>
  <si>
    <t>General and Common Depreciation Expense</t>
  </si>
  <si>
    <t>N/A</t>
  </si>
  <si>
    <t>Taxes Other Than Income Taxes</t>
  </si>
  <si>
    <t>Cross Reference to Attachment O for Completion of Attachment GG</t>
  </si>
  <si>
    <t>Attachment GG</t>
  </si>
  <si>
    <t>Page 1, Line 1, Col. 3</t>
  </si>
  <si>
    <t>Page 1, Line 2, Col. 3</t>
  </si>
  <si>
    <t>Page 1, Line 3, Col. 3</t>
  </si>
  <si>
    <t>Page 1, Line 5, Col. 3</t>
  </si>
  <si>
    <t>Page 1, Line 7, Col. 3</t>
  </si>
  <si>
    <t>Page 1, Line 10, Col. 3</t>
  </si>
  <si>
    <t>Page 1, Line 12, Col. 3</t>
  </si>
  <si>
    <t>Page 2, Line 2, Col. 5</t>
  </si>
  <si>
    <t>Page 2, Line 14, Col. 5</t>
  </si>
  <si>
    <t>Page 3, Line 8, Col. 5</t>
  </si>
  <si>
    <t>P. 3, Lines 10 &amp; 11, Col. 5</t>
  </si>
  <si>
    <t>Page 3, Line  20, Col. 5</t>
  </si>
  <si>
    <t>Page 3, Line 27, Col. 5</t>
  </si>
  <si>
    <t>Page 3, Line 28, Col. 5</t>
  </si>
  <si>
    <t>Page 3, Line 2, Col. 5</t>
  </si>
  <si>
    <t>Page 2, Line 8, Col. 5</t>
  </si>
  <si>
    <t>Page 2, Line  19, Col. 5**</t>
  </si>
  <si>
    <t>Page 2, Line 11, Col. 5 &amp; Page 2, Line 21, Col. 5***</t>
  </si>
  <si>
    <t>Page 3, Lines 10 &amp; 11, Col. 5</t>
  </si>
  <si>
    <t>Page 2, Line  19, Col. 5</t>
  </si>
  <si>
    <t>Page 2, Line 11, Col. 5 &amp; Page 2, Line 21, Col. 5</t>
  </si>
  <si>
    <t xml:space="preserve">Notes: </t>
  </si>
  <si>
    <t xml:space="preserve">*The Net Transmission Plant for Transmission Owners using an Attachment O based on either EIA Form 412 Cash Flow or RUS Form 12 Cash Flow shall use their Gross Transmission Plant from Page 2, Line 2, Column 5 for a Net Transmission Plant value.  These two Attachment Os do not allow for the recovery of depreciation expense nor do they decrement rate base for accumulated depreciation, therefore to maintain a consistent methodology between Attachment O and Attachment GG no depreciation expense would be recovered under Attachment GG nor would any accumulated depreciation be included in the calculation of the Net Transmission Plant balances.   </t>
  </si>
  <si>
    <t>**The Taxes Other Than Income Taxes for SMMPA's EIA Form 412 Cash Flow Attachment O shall use Page 2, Line 20, Col. 5</t>
  </si>
  <si>
    <t>**The Return on Rate Base for SMMPA's EIA Form 412 Cash Flow Attachment O shall use Page 2, Line 12, Col. 5 and Page 2, Line 22, Col. 5.</t>
  </si>
  <si>
    <t>Indianapolis Power &amp; Light</t>
  </si>
  <si>
    <t>Petersburg Autotransformer Replacements</t>
  </si>
  <si>
    <t>Petersburg 2B-345kV</t>
  </si>
  <si>
    <t>Petersburg - Wheatland to AEP Breed 345 kV</t>
  </si>
  <si>
    <t>Petersburg 345 kV breaker replacements</t>
  </si>
  <si>
    <t>1d</t>
  </si>
  <si>
    <t>1e</t>
  </si>
  <si>
    <t>P4</t>
  </si>
  <si>
    <t>P5</t>
  </si>
  <si>
    <t>For  the 12 months ended 12/31/16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</si>
</sst>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</numFmts>
  <fonts count="36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sz val="16"/>
      <name val="Arial MT"/>
    </font>
    <font>
      <sz val="14"/>
      <name val="Arial MT"/>
    </font>
    <font>
      <u/>
      <sz val="12"/>
      <name val="Arial MT"/>
    </font>
    <font>
      <u/>
      <sz val="10"/>
      <name val="Arial MT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8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33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1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167" fontId="0" fillId="25" borderId="7" xfId="0" applyFill="1" applyBorder="1" applyAlignment="1">
      <alignment horizontal="center"/>
    </xf>
    <xf numFmtId="167" fontId="32" fillId="25" borderId="7" xfId="0" applyFont="1" applyFill="1" applyBorder="1" applyAlignment="1"/>
    <xf numFmtId="167" fontId="0" fillId="0" borderId="7" xfId="0" applyBorder="1" applyAlignment="1"/>
    <xf numFmtId="167" fontId="0" fillId="25" borderId="7" xfId="0" applyFill="1" applyBorder="1" applyAlignment="1"/>
    <xf numFmtId="167" fontId="33" fillId="25" borderId="7" xfId="0" applyFont="1" applyFill="1" applyBorder="1" applyAlignment="1"/>
    <xf numFmtId="167" fontId="34" fillId="25" borderId="7" xfId="0" applyFont="1" applyFill="1" applyBorder="1" applyAlignment="1"/>
    <xf numFmtId="167" fontId="35" fillId="25" borderId="7" xfId="0" applyFont="1" applyFill="1" applyBorder="1" applyAlignment="1"/>
    <xf numFmtId="167" fontId="0" fillId="25" borderId="7" xfId="0" applyFont="1" applyFill="1" applyBorder="1" applyAlignment="1"/>
    <xf numFmtId="167" fontId="27" fillId="25" borderId="7" xfId="0" applyFont="1" applyFill="1" applyBorder="1" applyAlignment="1"/>
    <xf numFmtId="167" fontId="0" fillId="25" borderId="7" xfId="0" applyFont="1" applyFill="1" applyBorder="1" applyAlignment="1">
      <alignment wrapText="1"/>
    </xf>
    <xf numFmtId="167" fontId="0" fillId="0" borderId="0" xfId="0" applyAlignment="1">
      <alignment wrapText="1"/>
    </xf>
    <xf numFmtId="167" fontId="0" fillId="0" borderId="0" xfId="0" applyFill="1" applyBorder="1" applyAlignment="1"/>
    <xf numFmtId="167" fontId="0" fillId="0" borderId="14" xfId="0" applyFill="1" applyBorder="1" applyAlignment="1"/>
    <xf numFmtId="167" fontId="0" fillId="0" borderId="0" xfId="0" applyFill="1" applyBorder="1" applyAlignment="1"/>
    <xf numFmtId="3" fontId="22" fillId="24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67" fontId="22" fillId="0" borderId="0" xfId="0" applyFont="1" applyFill="1" applyBorder="1" applyAlignment="1">
      <alignment horizontal="center"/>
    </xf>
    <xf numFmtId="167" fontId="0" fillId="0" borderId="15" xfId="0" applyFill="1" applyBorder="1" applyAlignment="1"/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167" fontId="0" fillId="0" borderId="0" xfId="0" applyAlignment="1">
      <alignment horizontal="left" wrapText="1"/>
    </xf>
    <xf numFmtId="167" fontId="0" fillId="25" borderId="19" xfId="0" applyFill="1" applyBorder="1" applyAlignment="1">
      <alignment horizontal="right"/>
    </xf>
    <xf numFmtId="167" fontId="0" fillId="25" borderId="20" xfId="0" applyFill="1" applyBorder="1" applyAlignment="1">
      <alignment horizontal="right"/>
    </xf>
    <xf numFmtId="167" fontId="0" fillId="25" borderId="21" xfId="0" applyFill="1" applyBorder="1" applyAlignment="1">
      <alignment horizontal="right"/>
    </xf>
    <xf numFmtId="167" fontId="32" fillId="25" borderId="7" xfId="0" applyFont="1" applyFill="1" applyBorder="1" applyAlignment="1">
      <alignment horizontal="center"/>
    </xf>
    <xf numFmtId="167" fontId="0" fillId="25" borderId="19" xfId="0" applyFont="1" applyFill="1" applyBorder="1" applyAlignment="1">
      <alignment horizontal="left" wrapText="1"/>
    </xf>
    <xf numFmtId="167" fontId="0" fillId="25" borderId="20" xfId="0" applyFont="1" applyFill="1" applyBorder="1" applyAlignment="1">
      <alignment horizontal="left" wrapText="1"/>
    </xf>
    <xf numFmtId="167" fontId="0" fillId="25" borderId="21" xfId="0" applyFont="1" applyFill="1" applyBorder="1" applyAlignment="1">
      <alignment horizontal="left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Currency 2" xfId="47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2000/formula%20rates/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BM306"/>
  <sheetViews>
    <sheetView tabSelected="1" topLeftCell="A55" zoomScale="70" zoomScaleNormal="70" workbookViewId="0">
      <selection activeCell="G79" sqref="G79"/>
    </sheetView>
  </sheetViews>
  <sheetFormatPr defaultRowHeight="15"/>
  <cols>
    <col min="1" max="1" width="6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4" spans="1:65">
      <c r="N4" s="99" t="s">
        <v>108</v>
      </c>
    </row>
    <row r="5" spans="1:65">
      <c r="C5" s="16" t="s">
        <v>87</v>
      </c>
      <c r="D5" s="16"/>
      <c r="E5" s="16"/>
      <c r="F5" s="16"/>
      <c r="G5" s="17" t="s">
        <v>1</v>
      </c>
      <c r="H5" s="16"/>
      <c r="I5" s="16"/>
      <c r="J5" s="16"/>
      <c r="K5" s="18"/>
      <c r="M5" s="19"/>
      <c r="N5" s="4" t="s">
        <v>158</v>
      </c>
      <c r="O5" s="20"/>
      <c r="P5" s="21"/>
      <c r="Q5" s="21"/>
      <c r="R5" s="20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5">
      <c r="C6" s="16"/>
      <c r="D6" s="16"/>
      <c r="E6" s="11" t="s">
        <v>4</v>
      </c>
      <c r="F6" s="11"/>
      <c r="G6" s="11" t="s">
        <v>26</v>
      </c>
      <c r="H6" s="11"/>
      <c r="I6" s="11"/>
      <c r="J6" s="11"/>
      <c r="K6" s="18"/>
      <c r="M6" s="19"/>
      <c r="N6" s="18"/>
      <c r="O6" s="20"/>
      <c r="P6" s="23"/>
      <c r="Q6" s="21"/>
      <c r="R6" s="20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>
      <c r="C7" s="19"/>
      <c r="D7" s="19"/>
      <c r="E7" s="19"/>
      <c r="F7" s="19"/>
      <c r="G7" s="19"/>
      <c r="H7" s="19"/>
      <c r="I7" s="19"/>
      <c r="J7" s="19"/>
      <c r="K7" s="19"/>
      <c r="M7" s="19"/>
      <c r="N7" s="19" t="s">
        <v>27</v>
      </c>
      <c r="O7" s="20"/>
      <c r="P7" s="21"/>
      <c r="Q7" s="21"/>
      <c r="R7" s="20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>
      <c r="A8" s="24"/>
      <c r="C8" s="19"/>
      <c r="D8" s="19"/>
      <c r="E8" s="19"/>
      <c r="F8" s="19"/>
      <c r="G8" s="84" t="s">
        <v>149</v>
      </c>
      <c r="H8" s="19"/>
      <c r="I8" s="19"/>
      <c r="J8" s="19"/>
      <c r="K8" s="19"/>
      <c r="L8" s="19"/>
      <c r="M8" s="19"/>
      <c r="N8" s="19"/>
      <c r="O8" s="20"/>
      <c r="P8" s="21"/>
      <c r="Q8" s="21"/>
      <c r="R8" s="20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>
      <c r="A9" s="24"/>
      <c r="C9" s="19"/>
      <c r="D9" s="19"/>
      <c r="E9" s="19"/>
      <c r="F9" s="19"/>
      <c r="G9" s="26"/>
      <c r="H9" s="19"/>
      <c r="I9" s="19"/>
      <c r="J9" s="19"/>
      <c r="K9" s="19"/>
      <c r="L9" s="19"/>
      <c r="M9" s="19"/>
      <c r="N9" s="19"/>
      <c r="O9" s="20"/>
      <c r="P9" s="21"/>
      <c r="Q9" s="21"/>
      <c r="R9" s="20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>
      <c r="A10" s="24"/>
      <c r="C10" s="19" t="s">
        <v>88</v>
      </c>
      <c r="D10" s="19"/>
      <c r="E10" s="19"/>
      <c r="F10" s="19"/>
      <c r="G10" s="26"/>
      <c r="H10" s="19"/>
      <c r="I10" s="19"/>
      <c r="J10" s="19"/>
      <c r="K10" s="19"/>
      <c r="L10" s="19"/>
      <c r="M10" s="19"/>
      <c r="N10" s="19"/>
      <c r="O10" s="20"/>
      <c r="P10" s="21"/>
      <c r="Q10" s="21"/>
      <c r="R10" s="20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>
      <c r="A11" s="24"/>
      <c r="C11" s="19"/>
      <c r="D11" s="19"/>
      <c r="E11" s="19"/>
      <c r="F11" s="19"/>
      <c r="G11" s="26"/>
      <c r="L11" s="19"/>
      <c r="M11" s="19"/>
      <c r="N11" s="19"/>
      <c r="O11" s="20"/>
      <c r="P11" s="20"/>
      <c r="Q11" s="20"/>
      <c r="R11" s="2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>
      <c r="A12" s="24"/>
      <c r="C12" s="19"/>
      <c r="D12" s="19"/>
      <c r="E12" s="19"/>
      <c r="F12" s="19"/>
      <c r="G12" s="19"/>
      <c r="L12" s="1"/>
      <c r="M12" s="19"/>
      <c r="N12" s="19"/>
      <c r="O12" s="20"/>
      <c r="P12" s="20"/>
      <c r="Q12" s="20"/>
      <c r="R12" s="20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>
      <c r="C13" s="27" t="s">
        <v>8</v>
      </c>
      <c r="D13" s="27"/>
      <c r="E13" s="27" t="s">
        <v>9</v>
      </c>
      <c r="F13" s="27"/>
      <c r="G13" s="27" t="s">
        <v>10</v>
      </c>
      <c r="L13" s="25" t="s">
        <v>11</v>
      </c>
      <c r="M13" s="11"/>
      <c r="N13" s="25"/>
      <c r="O13" s="28"/>
      <c r="P13" s="25"/>
      <c r="Q13" s="28"/>
      <c r="R13" s="29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 ht="15.75">
      <c r="C14" s="13"/>
      <c r="D14" s="13"/>
      <c r="E14" s="15" t="s">
        <v>0</v>
      </c>
      <c r="F14" s="15"/>
      <c r="G14" s="11"/>
      <c r="M14" s="11"/>
      <c r="O14" s="28"/>
      <c r="P14" s="30"/>
      <c r="Q14" s="30"/>
      <c r="R14" s="29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ht="15.75">
      <c r="A15" s="24" t="s">
        <v>2</v>
      </c>
      <c r="C15" s="13"/>
      <c r="D15" s="13"/>
      <c r="E15" s="31" t="s">
        <v>13</v>
      </c>
      <c r="F15" s="31"/>
      <c r="G15" s="32" t="s">
        <v>12</v>
      </c>
      <c r="L15" s="32" t="s">
        <v>5</v>
      </c>
      <c r="M15" s="11"/>
      <c r="O15" s="20"/>
      <c r="P15" s="33"/>
      <c r="Q15" s="30"/>
      <c r="R15" s="2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ht="15.75">
      <c r="A16" s="24" t="s">
        <v>3</v>
      </c>
      <c r="C16" s="14"/>
      <c r="D16" s="14"/>
      <c r="E16" s="11"/>
      <c r="F16" s="11"/>
      <c r="G16" s="11"/>
      <c r="J16" s="98"/>
      <c r="L16" s="11"/>
      <c r="M16" s="11"/>
      <c r="N16" s="11"/>
      <c r="O16" s="20"/>
      <c r="P16" s="28"/>
      <c r="Q16" s="28"/>
      <c r="R16" s="2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15.75">
      <c r="A17" s="34"/>
      <c r="C17" s="13"/>
      <c r="D17" s="13"/>
      <c r="E17" s="11"/>
      <c r="F17" s="11"/>
      <c r="G17" s="11"/>
      <c r="L17" s="11"/>
      <c r="M17" s="11"/>
      <c r="N17" s="11"/>
      <c r="O17" s="20"/>
      <c r="P17" s="28"/>
      <c r="Q17" s="28"/>
      <c r="R17" s="2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>
      <c r="A18" s="35">
        <v>1</v>
      </c>
      <c r="C18" s="13" t="s">
        <v>28</v>
      </c>
      <c r="D18" s="13"/>
      <c r="E18" s="12" t="s">
        <v>61</v>
      </c>
      <c r="F18" s="12"/>
      <c r="G18" s="5">
        <v>376658922</v>
      </c>
      <c r="M18" s="11"/>
      <c r="N18" s="11"/>
      <c r="O18" s="20"/>
      <c r="P18" s="28"/>
      <c r="Q18" s="28"/>
      <c r="R18" s="2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>
      <c r="A19" s="35">
        <v>2</v>
      </c>
      <c r="C19" s="13" t="s">
        <v>29</v>
      </c>
      <c r="D19" s="13"/>
      <c r="E19" s="12" t="s">
        <v>105</v>
      </c>
      <c r="F19" s="12"/>
      <c r="G19" s="114">
        <v>214855894</v>
      </c>
      <c r="M19" s="11"/>
      <c r="N19" s="11"/>
      <c r="O19" s="20"/>
      <c r="P19" s="28"/>
      <c r="Q19" s="28"/>
      <c r="R19" s="2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>
      <c r="A20" s="35"/>
      <c r="E20" s="12"/>
      <c r="F20" s="12"/>
      <c r="M20" s="11"/>
      <c r="N20" s="11"/>
      <c r="O20" s="20"/>
      <c r="P20" s="28"/>
      <c r="Q20" s="28"/>
      <c r="R20" s="2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>
      <c r="A21" s="35"/>
      <c r="C21" s="13" t="s">
        <v>30</v>
      </c>
      <c r="D21" s="13"/>
      <c r="E21" s="12"/>
      <c r="F21" s="12"/>
      <c r="G21" s="11"/>
      <c r="L21" s="11"/>
      <c r="M21" s="11"/>
      <c r="N21" s="11"/>
      <c r="O21" s="28"/>
      <c r="P21" s="28"/>
      <c r="Q21" s="28"/>
      <c r="R21" s="2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>
      <c r="A22" s="35">
        <v>3</v>
      </c>
      <c r="C22" s="13" t="s">
        <v>63</v>
      </c>
      <c r="D22" s="13"/>
      <c r="E22" s="12" t="s">
        <v>62</v>
      </c>
      <c r="F22" s="12"/>
      <c r="G22" s="114">
        <v>15574689.220132535</v>
      </c>
      <c r="M22" s="11"/>
      <c r="N22" s="11"/>
      <c r="O22" s="28"/>
      <c r="P22" s="28"/>
      <c r="Q22" s="28"/>
      <c r="R22" s="2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 ht="15.75">
      <c r="A23" s="35">
        <v>4</v>
      </c>
      <c r="C23" s="13" t="s">
        <v>79</v>
      </c>
      <c r="D23" s="13"/>
      <c r="E23" s="12" t="s">
        <v>65</v>
      </c>
      <c r="F23" s="12"/>
      <c r="G23" s="36">
        <f>IF(G22=0,0,G22/G18)</f>
        <v>4.1349582634159762E-2</v>
      </c>
      <c r="L23" s="37">
        <f>G23</f>
        <v>4.1349582634159762E-2</v>
      </c>
      <c r="M23" s="11"/>
      <c r="N23" s="38"/>
      <c r="O23" s="39"/>
      <c r="P23" s="40"/>
      <c r="Q23" s="28"/>
      <c r="R23" s="2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 ht="15.75">
      <c r="A24" s="35"/>
      <c r="C24" s="13"/>
      <c r="D24" s="13"/>
      <c r="E24" s="12"/>
      <c r="F24" s="12"/>
      <c r="G24" s="36"/>
      <c r="L24" s="37"/>
      <c r="M24" s="11"/>
      <c r="N24" s="38"/>
      <c r="O24" s="39"/>
      <c r="P24" s="40"/>
      <c r="Q24" s="28"/>
      <c r="R24" s="2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ht="15.75">
      <c r="A25" s="49"/>
      <c r="B25" s="22"/>
      <c r="C25" s="13" t="s">
        <v>92</v>
      </c>
      <c r="D25" s="13"/>
      <c r="E25" s="42"/>
      <c r="F25" s="42"/>
      <c r="G25" s="11"/>
      <c r="H25" s="22"/>
      <c r="I25" s="22"/>
      <c r="J25" s="22"/>
      <c r="K25" s="22"/>
      <c r="L25" s="11"/>
      <c r="M25" s="11"/>
      <c r="N25" s="38"/>
      <c r="O25" s="39"/>
      <c r="P25" s="40"/>
      <c r="Q25" s="28"/>
      <c r="R25" s="2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15.75">
      <c r="A26" s="49" t="s">
        <v>47</v>
      </c>
      <c r="B26" s="22"/>
      <c r="C26" s="13" t="s">
        <v>89</v>
      </c>
      <c r="D26" s="13"/>
      <c r="E26" s="12" t="s">
        <v>90</v>
      </c>
      <c r="F26" s="12"/>
      <c r="G26" s="114">
        <v>1243445.670305379</v>
      </c>
      <c r="H26" s="22"/>
      <c r="I26" s="22"/>
      <c r="J26" s="22"/>
      <c r="K26" s="22"/>
      <c r="L26" s="22"/>
      <c r="M26" s="11"/>
      <c r="N26" s="38"/>
      <c r="O26" s="39"/>
      <c r="P26" s="40"/>
      <c r="Q26" s="28"/>
      <c r="R26" s="2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ht="15.75">
      <c r="A27" s="49" t="s">
        <v>32</v>
      </c>
      <c r="B27" s="22"/>
      <c r="C27" s="13" t="s">
        <v>91</v>
      </c>
      <c r="D27" s="13"/>
      <c r="E27" s="12" t="s">
        <v>66</v>
      </c>
      <c r="F27" s="12"/>
      <c r="G27" s="36">
        <f>IF(G26=0,0,G26/G18)</f>
        <v>3.3012510727288146E-3</v>
      </c>
      <c r="H27" s="22"/>
      <c r="I27" s="22"/>
      <c r="J27" s="22"/>
      <c r="K27" s="22"/>
      <c r="L27" s="37">
        <f>G27</f>
        <v>3.3012510727288146E-3</v>
      </c>
      <c r="M27" s="11"/>
      <c r="N27" s="38"/>
      <c r="O27" s="39"/>
      <c r="P27" s="40"/>
      <c r="Q27" s="28"/>
      <c r="R27" s="2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15.75">
      <c r="A28" s="35"/>
      <c r="C28" s="13"/>
      <c r="D28" s="13"/>
      <c r="E28" s="12"/>
      <c r="F28" s="12"/>
      <c r="G28" s="36"/>
      <c r="L28" s="37"/>
      <c r="M28" s="11"/>
      <c r="N28" s="38"/>
      <c r="O28" s="39"/>
      <c r="P28" s="40"/>
      <c r="Q28" s="28"/>
      <c r="R28" s="2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>
      <c r="A29" s="41"/>
      <c r="C29" s="13" t="s">
        <v>31</v>
      </c>
      <c r="D29" s="13"/>
      <c r="E29" s="42"/>
      <c r="F29" s="42"/>
      <c r="G29" s="11"/>
      <c r="L29" s="11"/>
      <c r="M29" s="11"/>
      <c r="N29" s="11"/>
      <c r="O29" s="28"/>
      <c r="P29" s="11"/>
      <c r="Q29" s="28"/>
      <c r="R29" s="2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15.75">
      <c r="A30" s="41" t="s">
        <v>34</v>
      </c>
      <c r="C30" s="13" t="s">
        <v>33</v>
      </c>
      <c r="D30" s="13"/>
      <c r="E30" s="12" t="s">
        <v>64</v>
      </c>
      <c r="F30" s="12"/>
      <c r="G30" s="114">
        <v>1828594.7054303091</v>
      </c>
      <c r="M30" s="11"/>
      <c r="N30" s="43"/>
      <c r="O30" s="28"/>
      <c r="P30" s="44"/>
      <c r="Q30" s="30"/>
      <c r="R30" s="2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 ht="15.75">
      <c r="A31" s="41" t="s">
        <v>35</v>
      </c>
      <c r="C31" s="13" t="s">
        <v>80</v>
      </c>
      <c r="D31" s="13"/>
      <c r="E31" s="12" t="s">
        <v>96</v>
      </c>
      <c r="F31" s="12"/>
      <c r="G31" s="36">
        <f>IF(G30=0,0,G30/G18)</f>
        <v>4.8547760284576745E-3</v>
      </c>
      <c r="L31" s="37">
        <f>G31</f>
        <v>4.8547760284576745E-3</v>
      </c>
      <c r="M31" s="11"/>
      <c r="N31" s="38"/>
      <c r="O31" s="28"/>
      <c r="P31" s="40"/>
      <c r="Q31" s="30"/>
      <c r="R31" s="2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>
      <c r="A32" s="41"/>
      <c r="C32" s="13"/>
      <c r="D32" s="13"/>
      <c r="E32" s="12"/>
      <c r="F32" s="12"/>
      <c r="G32" s="11"/>
      <c r="L32" s="11"/>
      <c r="M32" s="11"/>
      <c r="Q32" s="28"/>
      <c r="R32" s="2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ht="15.75">
      <c r="A33" s="96" t="s">
        <v>36</v>
      </c>
      <c r="B33" s="45"/>
      <c r="C33" s="14" t="s">
        <v>84</v>
      </c>
      <c r="D33" s="14"/>
      <c r="E33" s="15" t="s">
        <v>93</v>
      </c>
      <c r="F33" s="15"/>
      <c r="G33" s="46"/>
      <c r="L33" s="47">
        <f>L23+L27+L31</f>
        <v>4.9505609735346248E-2</v>
      </c>
      <c r="M33" s="11"/>
      <c r="Q33" s="28"/>
      <c r="R33" s="2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>
      <c r="A34" s="41"/>
      <c r="C34" s="13"/>
      <c r="D34" s="13"/>
      <c r="E34" s="12"/>
      <c r="F34" s="12"/>
      <c r="G34" s="11"/>
      <c r="L34" s="11"/>
      <c r="M34" s="11"/>
      <c r="N34" s="11"/>
      <c r="O34" s="28"/>
      <c r="P34" s="48"/>
      <c r="Q34" s="28"/>
      <c r="R34" s="2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5">
      <c r="A35" s="49"/>
      <c r="B35" s="50"/>
      <c r="C35" s="11" t="s">
        <v>38</v>
      </c>
      <c r="D35" s="11"/>
      <c r="E35" s="12"/>
      <c r="F35" s="12"/>
      <c r="G35" s="11"/>
      <c r="L35" s="11"/>
      <c r="M35" s="51"/>
      <c r="N35" s="50"/>
      <c r="Q35" s="30"/>
      <c r="R35" s="28" t="s">
        <v>4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>
      <c r="A36" s="41" t="s">
        <v>39</v>
      </c>
      <c r="B36" s="50"/>
      <c r="C36" s="11" t="s">
        <v>15</v>
      </c>
      <c r="D36" s="11"/>
      <c r="E36" s="12" t="s">
        <v>68</v>
      </c>
      <c r="F36" s="12"/>
      <c r="G36" s="114">
        <v>5764305.9959235014</v>
      </c>
      <c r="L36" s="11"/>
      <c r="M36" s="51"/>
      <c r="N36" s="50"/>
      <c r="Q36" s="30"/>
      <c r="R36" s="28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65">
      <c r="A37" s="41" t="s">
        <v>40</v>
      </c>
      <c r="B37" s="50"/>
      <c r="C37" s="11" t="s">
        <v>81</v>
      </c>
      <c r="D37" s="11"/>
      <c r="E37" s="12" t="s">
        <v>67</v>
      </c>
      <c r="F37" s="12"/>
      <c r="G37" s="36">
        <f>IF(G36=0,0,G36/G19)</f>
        <v>2.6828707784593061E-2</v>
      </c>
      <c r="L37" s="37">
        <f>G37</f>
        <v>2.6828707784593061E-2</v>
      </c>
      <c r="M37" s="51"/>
      <c r="N37" s="50"/>
      <c r="O37" s="28"/>
      <c r="P37" s="28"/>
      <c r="Q37" s="30"/>
      <c r="R37" s="28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</row>
    <row r="38" spans="1:65">
      <c r="A38" s="41"/>
      <c r="C38" s="11"/>
      <c r="D38" s="11"/>
      <c r="E38" s="12"/>
      <c r="F38" s="12"/>
      <c r="G38" s="11"/>
      <c r="L38" s="11"/>
      <c r="M38" s="11"/>
      <c r="O38" s="20"/>
      <c r="P38" s="28"/>
      <c r="Q38" s="20"/>
      <c r="R38" s="29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>
      <c r="A39" s="41"/>
      <c r="C39" s="13" t="s">
        <v>16</v>
      </c>
      <c r="D39" s="13"/>
      <c r="E39" s="10"/>
      <c r="F39" s="10"/>
      <c r="M39" s="11"/>
      <c r="O39" s="28"/>
      <c r="P39" s="28"/>
      <c r="Q39" s="28"/>
      <c r="R39" s="29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>
      <c r="A40" s="41" t="s">
        <v>41</v>
      </c>
      <c r="C40" s="13" t="s">
        <v>42</v>
      </c>
      <c r="D40" s="13"/>
      <c r="E40" s="12" t="s">
        <v>43</v>
      </c>
      <c r="F40" s="12"/>
      <c r="G40" s="114">
        <v>13722614.496484337</v>
      </c>
      <c r="L40" s="11"/>
      <c r="M40" s="11"/>
      <c r="O40" s="28"/>
      <c r="P40" s="28"/>
      <c r="Q40" s="28"/>
      <c r="R40" s="2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>
      <c r="A41" s="41" t="s">
        <v>94</v>
      </c>
      <c r="B41" s="50"/>
      <c r="C41" s="11" t="s">
        <v>82</v>
      </c>
      <c r="D41" s="11"/>
      <c r="E41" s="12" t="s">
        <v>97</v>
      </c>
      <c r="F41" s="12"/>
      <c r="G41" s="52">
        <f>IF(G40=0,0,G40/G19)</f>
        <v>6.3868922751006016E-2</v>
      </c>
      <c r="L41" s="37">
        <f>G41</f>
        <v>6.3868922751006016E-2</v>
      </c>
      <c r="M41" s="11"/>
      <c r="P41" s="53"/>
      <c r="Q41" s="30"/>
      <c r="R41" s="28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>
      <c r="A42" s="41"/>
      <c r="C42" s="13"/>
      <c r="D42" s="13"/>
      <c r="E42" s="12"/>
      <c r="F42" s="12"/>
      <c r="G42" s="11"/>
      <c r="L42" s="11"/>
      <c r="M42" s="11"/>
      <c r="N42" s="10"/>
      <c r="O42" s="28"/>
      <c r="P42" s="28"/>
      <c r="Q42" s="28"/>
      <c r="R42" s="29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 ht="15.75">
      <c r="A43" s="96" t="s">
        <v>95</v>
      </c>
      <c r="B43" s="45"/>
      <c r="C43" s="14" t="s">
        <v>83</v>
      </c>
      <c r="D43" s="14"/>
      <c r="E43" s="15" t="s">
        <v>98</v>
      </c>
      <c r="F43" s="15"/>
      <c r="G43" s="46"/>
      <c r="L43" s="47">
        <f>L37+L41</f>
        <v>9.069763053559908E-2</v>
      </c>
      <c r="M43" s="11"/>
      <c r="N43" s="10"/>
      <c r="O43" s="28"/>
      <c r="P43" s="28"/>
      <c r="Q43" s="28"/>
      <c r="R43" s="29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>
      <c r="M44" s="54"/>
      <c r="N44" s="54"/>
      <c r="O44" s="28"/>
      <c r="P44" s="28"/>
      <c r="Q44" s="28"/>
      <c r="R44" s="29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>
      <c r="M45" s="54"/>
      <c r="N45" s="54"/>
      <c r="O45" s="28"/>
      <c r="P45" s="28"/>
      <c r="Q45" s="28"/>
      <c r="R45" s="29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>
      <c r="M46" s="54"/>
      <c r="N46" s="54"/>
      <c r="O46" s="28"/>
      <c r="P46" s="28"/>
      <c r="Q46" s="28"/>
      <c r="R46" s="29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>
      <c r="M47" s="19"/>
      <c r="N47" s="19"/>
      <c r="O47" s="29"/>
      <c r="P47" s="29"/>
      <c r="Q47" s="29"/>
      <c r="R47" s="29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>
      <c r="M48" s="11"/>
      <c r="N48" s="11"/>
      <c r="O48" s="28"/>
      <c r="P48" s="20"/>
      <c r="Q48" s="28"/>
      <c r="R48" s="29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 ht="15.75">
      <c r="M49" s="11"/>
      <c r="N49" s="38"/>
      <c r="O49" s="28"/>
      <c r="P49" s="28"/>
      <c r="Q49" s="44"/>
      <c r="R49" s="28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</row>
    <row r="50" spans="1:65" ht="15.75">
      <c r="M50" s="11"/>
      <c r="N50" s="38"/>
      <c r="O50" s="28"/>
      <c r="P50" s="28"/>
      <c r="Q50" s="44"/>
      <c r="R50" s="28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</row>
    <row r="51" spans="1:65" ht="15.75">
      <c r="M51" s="11"/>
      <c r="N51" s="38"/>
      <c r="O51" s="28"/>
      <c r="P51" s="28"/>
      <c r="Q51" s="44"/>
      <c r="R51" s="28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</row>
    <row r="52" spans="1:65" ht="15.75">
      <c r="A52" s="49"/>
      <c r="B52" s="50"/>
      <c r="C52" s="55"/>
      <c r="D52" s="55"/>
      <c r="E52" s="42"/>
      <c r="F52" s="42"/>
      <c r="G52" s="11"/>
      <c r="H52" s="55"/>
      <c r="I52" s="55"/>
      <c r="J52" s="36"/>
      <c r="K52" s="55"/>
      <c r="L52" s="11"/>
      <c r="M52" s="11"/>
      <c r="N52" s="38"/>
      <c r="O52" s="28"/>
      <c r="P52" s="28"/>
      <c r="Q52" s="44"/>
      <c r="R52" s="28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 ht="15.75">
      <c r="A53" s="49"/>
      <c r="B53" s="50"/>
      <c r="C53" s="55"/>
      <c r="D53" s="55"/>
      <c r="E53" s="42"/>
      <c r="F53" s="42"/>
      <c r="G53" s="11"/>
      <c r="H53" s="55"/>
      <c r="I53" s="55"/>
      <c r="J53" s="36"/>
      <c r="K53" s="55"/>
      <c r="L53" s="11"/>
      <c r="M53" s="11"/>
      <c r="N53" s="38"/>
      <c r="O53" s="28"/>
      <c r="P53" s="28"/>
      <c r="Q53" s="44"/>
      <c r="R53" s="28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</row>
    <row r="54" spans="1:65" ht="15.75">
      <c r="A54" s="92"/>
      <c r="B54" s="22"/>
      <c r="C54" s="49"/>
      <c r="D54" s="49"/>
      <c r="E54" s="42"/>
      <c r="F54" s="42"/>
      <c r="G54" s="11"/>
      <c r="H54" s="55"/>
      <c r="I54" s="55"/>
      <c r="J54" s="36"/>
      <c r="K54" s="55"/>
      <c r="M54" s="11"/>
      <c r="N54" s="95"/>
      <c r="O54" s="56"/>
      <c r="P54" s="28"/>
      <c r="Q54" s="44"/>
      <c r="R54" s="28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</row>
    <row r="55" spans="1:65" ht="15.75">
      <c r="A55" s="92"/>
      <c r="B55" s="22"/>
      <c r="C55" s="49"/>
      <c r="D55" s="49"/>
      <c r="E55" s="42"/>
      <c r="F55" s="42"/>
      <c r="G55" s="11"/>
      <c r="H55" s="55"/>
      <c r="I55" s="55"/>
      <c r="J55" s="36"/>
      <c r="K55" s="55"/>
      <c r="M55" s="11"/>
      <c r="N55" s="38"/>
      <c r="O55" s="56"/>
      <c r="P55" s="28"/>
      <c r="Q55" s="44"/>
      <c r="R55" s="28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</row>
    <row r="56" spans="1:65" ht="15.75">
      <c r="A56" s="57"/>
      <c r="B56" s="22"/>
      <c r="C56" s="49"/>
      <c r="D56" s="49"/>
      <c r="E56" s="42"/>
      <c r="F56" s="42"/>
      <c r="G56" s="11"/>
      <c r="H56" s="55"/>
      <c r="I56" s="55"/>
      <c r="J56" s="36"/>
      <c r="K56" s="55"/>
      <c r="M56" s="11"/>
      <c r="N56" s="38"/>
      <c r="O56" s="56"/>
      <c r="P56" s="28"/>
      <c r="Q56" s="44"/>
      <c r="R56" s="28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</row>
    <row r="57" spans="1:65">
      <c r="A57" s="24"/>
      <c r="C57" s="55"/>
      <c r="D57" s="55"/>
      <c r="E57" s="55"/>
      <c r="F57" s="55"/>
      <c r="G57" s="11"/>
      <c r="H57" s="55"/>
      <c r="I57" s="55"/>
      <c r="J57" s="55"/>
      <c r="K57" s="55"/>
      <c r="M57" s="11"/>
      <c r="N57" s="11"/>
      <c r="O57" s="28"/>
      <c r="P57" s="28"/>
      <c r="Q57" s="30"/>
      <c r="R57" s="28" t="s">
        <v>4</v>
      </c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</row>
    <row r="58" spans="1:65">
      <c r="N58" s="3"/>
    </row>
    <row r="59" spans="1:65">
      <c r="N59" s="3"/>
    </row>
    <row r="61" spans="1:65">
      <c r="A61" s="24"/>
      <c r="C61" s="55"/>
      <c r="D61" s="55"/>
      <c r="E61" s="55"/>
      <c r="F61" s="55"/>
      <c r="G61" s="11"/>
      <c r="H61" s="55"/>
      <c r="I61" s="55"/>
      <c r="J61" s="55"/>
      <c r="K61" s="55"/>
      <c r="M61" s="11"/>
      <c r="N61" s="3" t="str">
        <f>N4</f>
        <v>Attachment GG - Generic Company</v>
      </c>
      <c r="O61" s="28"/>
      <c r="P61" s="20"/>
      <c r="Q61" s="28"/>
      <c r="R61" s="29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</row>
    <row r="62" spans="1:65">
      <c r="A62" s="24"/>
      <c r="C62" s="13" t="str">
        <f>C5</f>
        <v>Formula Rate calculation</v>
      </c>
      <c r="D62" s="13"/>
      <c r="E62" s="55"/>
      <c r="F62" s="55"/>
      <c r="G62" s="55" t="str">
        <f>G5</f>
        <v xml:space="preserve">     Rate Formula Template</v>
      </c>
      <c r="H62" s="55"/>
      <c r="I62" s="55"/>
      <c r="J62" s="55"/>
      <c r="K62" s="55"/>
      <c r="M62" s="11"/>
      <c r="N62" s="58" t="str">
        <f>N5</f>
        <v>For  the 12 months ended 12/31/16</v>
      </c>
      <c r="O62" s="28"/>
      <c r="P62" s="20"/>
      <c r="Q62" s="28"/>
      <c r="R62" s="29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</row>
    <row r="63" spans="1:65">
      <c r="A63" s="24"/>
      <c r="C63" s="13"/>
      <c r="D63" s="13"/>
      <c r="E63" s="55"/>
      <c r="F63" s="55"/>
      <c r="G63" s="55" t="str">
        <f>G6</f>
        <v xml:space="preserve"> Utilizing Attachment O Data</v>
      </c>
      <c r="H63" s="55"/>
      <c r="I63" s="55"/>
      <c r="J63" s="55"/>
      <c r="K63" s="55"/>
      <c r="L63" s="11"/>
      <c r="M63" s="11"/>
      <c r="O63" s="28"/>
      <c r="P63" s="20"/>
      <c r="Q63" s="28"/>
      <c r="R63" s="29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</row>
    <row r="64" spans="1:65" ht="14.25" customHeight="1">
      <c r="A64" s="24"/>
      <c r="C64" s="55"/>
      <c r="D64" s="55"/>
      <c r="E64" s="55"/>
      <c r="F64" s="55"/>
      <c r="G64" s="55"/>
      <c r="H64" s="55"/>
      <c r="I64" s="55"/>
      <c r="J64" s="55"/>
      <c r="K64" s="55"/>
      <c r="M64" s="11"/>
      <c r="N64" s="55" t="s">
        <v>44</v>
      </c>
      <c r="O64" s="28"/>
      <c r="P64" s="20"/>
      <c r="Q64" s="28"/>
      <c r="R64" s="29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</row>
    <row r="65" spans="1:65">
      <c r="A65" s="24"/>
      <c r="E65" s="55"/>
      <c r="F65" s="55"/>
      <c r="G65" s="55" t="str">
        <f>G8</f>
        <v>Indianapolis Power &amp; Light</v>
      </c>
      <c r="H65" s="55"/>
      <c r="I65" s="55"/>
      <c r="J65" s="55"/>
      <c r="K65" s="55"/>
      <c r="L65" s="55"/>
      <c r="M65" s="11"/>
      <c r="N65" s="11"/>
      <c r="O65" s="28"/>
      <c r="P65" s="20"/>
      <c r="Q65" s="28"/>
      <c r="R65" s="29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</row>
    <row r="66" spans="1:65">
      <c r="A66" s="2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8"/>
      <c r="P66" s="20"/>
      <c r="Q66" s="28"/>
      <c r="R66" s="29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</row>
    <row r="67" spans="1:65" ht="15.75">
      <c r="A67" s="24"/>
      <c r="C67" s="55"/>
      <c r="D67" s="55"/>
      <c r="E67" s="14" t="s">
        <v>45</v>
      </c>
      <c r="F67" s="14"/>
      <c r="H67" s="19"/>
      <c r="I67" s="19"/>
      <c r="J67" s="19"/>
      <c r="K67" s="19"/>
      <c r="L67" s="19"/>
      <c r="M67" s="11"/>
      <c r="N67" s="11"/>
      <c r="O67" s="28"/>
      <c r="P67" s="20"/>
      <c r="Q67" s="28"/>
      <c r="R67" s="29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</row>
    <row r="68" spans="1:65" ht="15.75">
      <c r="A68" s="24"/>
      <c r="C68" s="55"/>
      <c r="D68" s="55"/>
      <c r="E68" s="14"/>
      <c r="F68" s="14"/>
      <c r="H68" s="19"/>
      <c r="I68" s="19"/>
      <c r="J68" s="19"/>
      <c r="K68" s="19"/>
      <c r="L68" s="19"/>
      <c r="M68" s="11"/>
      <c r="N68" s="11"/>
      <c r="O68" s="28"/>
      <c r="P68" s="20"/>
      <c r="Q68" s="28"/>
      <c r="R68" s="29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</row>
    <row r="69" spans="1:65" ht="15.75">
      <c r="A69" s="24"/>
      <c r="C69" s="59">
        <v>-1</v>
      </c>
      <c r="D69" s="59">
        <v>-2</v>
      </c>
      <c r="E69" s="59">
        <v>-3</v>
      </c>
      <c r="F69" s="59">
        <v>-4</v>
      </c>
      <c r="G69" s="59">
        <v>-5</v>
      </c>
      <c r="H69" s="59">
        <v>-6</v>
      </c>
      <c r="I69" s="59">
        <v>-7</v>
      </c>
      <c r="J69" s="59">
        <v>-8</v>
      </c>
      <c r="K69" s="59">
        <v>-9</v>
      </c>
      <c r="L69" s="59">
        <v>-10</v>
      </c>
      <c r="M69" s="59">
        <v>-11</v>
      </c>
      <c r="N69" s="59">
        <v>-12</v>
      </c>
      <c r="O69" s="28"/>
      <c r="P69" s="20"/>
      <c r="Q69" s="28"/>
      <c r="R69" s="29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5" ht="63">
      <c r="A70" s="60" t="s">
        <v>51</v>
      </c>
      <c r="B70" s="61"/>
      <c r="C70" s="61" t="s">
        <v>46</v>
      </c>
      <c r="D70" s="62" t="s">
        <v>50</v>
      </c>
      <c r="E70" s="63" t="s">
        <v>75</v>
      </c>
      <c r="F70" s="63" t="s">
        <v>84</v>
      </c>
      <c r="G70" s="64" t="s">
        <v>52</v>
      </c>
      <c r="H70" s="63" t="s">
        <v>76</v>
      </c>
      <c r="I70" s="63" t="s">
        <v>83</v>
      </c>
      <c r="J70" s="64" t="s">
        <v>54</v>
      </c>
      <c r="K70" s="63" t="s">
        <v>37</v>
      </c>
      <c r="L70" s="65" t="s">
        <v>60</v>
      </c>
      <c r="M70" s="66" t="s">
        <v>58</v>
      </c>
      <c r="N70" s="65" t="s">
        <v>86</v>
      </c>
      <c r="O70" s="39"/>
      <c r="P70" s="20"/>
      <c r="Q70" s="28"/>
      <c r="R70" s="29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 ht="46.5" customHeight="1">
      <c r="A71" s="67"/>
      <c r="B71" s="68"/>
      <c r="C71" s="68"/>
      <c r="D71" s="68"/>
      <c r="E71" s="69" t="s">
        <v>6</v>
      </c>
      <c r="F71" s="69" t="s">
        <v>101</v>
      </c>
      <c r="G71" s="70" t="s">
        <v>69</v>
      </c>
      <c r="H71" s="69" t="s">
        <v>7</v>
      </c>
      <c r="I71" s="69" t="s">
        <v>102</v>
      </c>
      <c r="J71" s="70" t="s">
        <v>70</v>
      </c>
      <c r="K71" s="69" t="s">
        <v>71</v>
      </c>
      <c r="L71" s="70" t="s">
        <v>72</v>
      </c>
      <c r="M71" s="71" t="s">
        <v>73</v>
      </c>
      <c r="N71" s="83" t="s">
        <v>85</v>
      </c>
      <c r="O71" s="28"/>
      <c r="P71" s="20"/>
      <c r="Q71" s="28"/>
      <c r="R71" s="29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>
      <c r="A72" s="72"/>
      <c r="B72" s="19"/>
      <c r="C72" s="19"/>
      <c r="D72" s="19"/>
      <c r="E72" s="19"/>
      <c r="F72" s="19"/>
      <c r="G72" s="73"/>
      <c r="H72" s="19"/>
      <c r="I72" s="19"/>
      <c r="J72" s="73"/>
      <c r="K72" s="19"/>
      <c r="L72" s="73"/>
      <c r="M72" s="11"/>
      <c r="N72" s="74"/>
      <c r="O72" s="28"/>
      <c r="P72" s="20"/>
      <c r="Q72" s="28"/>
      <c r="R72" s="29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>
      <c r="A73" s="112" t="s">
        <v>14</v>
      </c>
      <c r="C73" s="111" t="s">
        <v>150</v>
      </c>
      <c r="D73" s="113" t="s">
        <v>53</v>
      </c>
      <c r="E73" s="6">
        <v>5617967.9000000004</v>
      </c>
      <c r="F73" s="37">
        <f>$L$33</f>
        <v>4.9505609735346248E-2</v>
      </c>
      <c r="G73" s="76">
        <f>E73*F73</f>
        <v>278120.92636310274</v>
      </c>
      <c r="H73" s="6">
        <v>4972455.18</v>
      </c>
      <c r="I73" s="37">
        <f>$L$43</f>
        <v>9.069763053559908E-2</v>
      </c>
      <c r="J73" s="76">
        <f>H73*I73</f>
        <v>450989.90277046582</v>
      </c>
      <c r="K73" s="7">
        <v>115957.65999999999</v>
      </c>
      <c r="L73" s="76">
        <f>G73+J73+K73</f>
        <v>845068.4891335686</v>
      </c>
      <c r="M73" s="8">
        <v>0</v>
      </c>
      <c r="N73" s="74">
        <f>L73+M73</f>
        <v>845068.4891335686</v>
      </c>
      <c r="O73" s="77"/>
      <c r="P73" s="77"/>
      <c r="Q73" s="77"/>
      <c r="R73" s="77"/>
      <c r="S73" s="77"/>
      <c r="T73" s="77"/>
      <c r="U73" s="77"/>
    </row>
    <row r="74" spans="1:65">
      <c r="A74" s="112" t="s">
        <v>48</v>
      </c>
      <c r="C74" s="111" t="s">
        <v>150</v>
      </c>
      <c r="D74" s="113" t="s">
        <v>55</v>
      </c>
      <c r="E74" s="6">
        <v>3392295.78</v>
      </c>
      <c r="F74" s="37">
        <f>$L$33</f>
        <v>4.9505609735346248E-2</v>
      </c>
      <c r="G74" s="76">
        <f>E74*F74</f>
        <v>167937.67099154199</v>
      </c>
      <c r="H74" s="6">
        <v>3071995.4299999997</v>
      </c>
      <c r="I74" s="37">
        <f>$L$43</f>
        <v>9.069763053559908E-2</v>
      </c>
      <c r="J74" s="76">
        <f>H74*I74</f>
        <v>278622.70651718881</v>
      </c>
      <c r="K74" s="7">
        <v>69796.959999999992</v>
      </c>
      <c r="L74" s="76">
        <f>G74+J74+K74</f>
        <v>516357.33750873082</v>
      </c>
      <c r="M74" s="8">
        <v>0</v>
      </c>
      <c r="N74" s="74">
        <f>L74+M74</f>
        <v>516357.33750873082</v>
      </c>
      <c r="O74" s="77"/>
      <c r="P74" s="77"/>
      <c r="Q74" s="77"/>
      <c r="R74" s="77"/>
      <c r="S74" s="77"/>
      <c r="T74" s="77"/>
      <c r="U74" s="77"/>
    </row>
    <row r="75" spans="1:65">
      <c r="A75" s="112" t="s">
        <v>49</v>
      </c>
      <c r="C75" s="111" t="s">
        <v>151</v>
      </c>
      <c r="D75" s="113" t="s">
        <v>56</v>
      </c>
      <c r="E75" s="6">
        <v>1966721.12</v>
      </c>
      <c r="F75" s="115">
        <f t="shared" ref="F75:F77" si="0">$L$33</f>
        <v>4.9505609735346248E-2</v>
      </c>
      <c r="G75" s="76">
        <f>E75*F76</f>
        <v>97363.72822498309</v>
      </c>
      <c r="H75" s="6">
        <v>1872693.08</v>
      </c>
      <c r="I75" s="37">
        <f>$L$43</f>
        <v>9.069763053559908E-2</v>
      </c>
      <c r="J75" s="76">
        <f>H75*I75</f>
        <v>169848.82507641311</v>
      </c>
      <c r="K75" s="7">
        <v>40600.370000000003</v>
      </c>
      <c r="L75" s="76">
        <f>G75+J75+K75</f>
        <v>307812.92330139619</v>
      </c>
      <c r="M75" s="8">
        <v>0</v>
      </c>
      <c r="N75" s="74">
        <f>L75+M75</f>
        <v>307812.92330139619</v>
      </c>
      <c r="O75" s="77"/>
      <c r="P75" s="77"/>
      <c r="Q75" s="77"/>
      <c r="R75" s="77"/>
      <c r="S75" s="77"/>
      <c r="T75" s="77"/>
      <c r="U75" s="77"/>
    </row>
    <row r="76" spans="1:65">
      <c r="A76" s="112" t="s">
        <v>154</v>
      </c>
      <c r="C76" s="111" t="s">
        <v>152</v>
      </c>
      <c r="D76" s="113" t="s">
        <v>156</v>
      </c>
      <c r="E76" s="6">
        <v>2750491.87</v>
      </c>
      <c r="F76" s="115">
        <f t="shared" si="0"/>
        <v>4.9505609735346248E-2</v>
      </c>
      <c r="G76" s="117">
        <f t="shared" ref="G76" si="1">E76*F77</f>
        <v>136164.77709646273</v>
      </c>
      <c r="H76" s="6">
        <v>2691440.97</v>
      </c>
      <c r="I76" s="115">
        <f t="shared" ref="I76:I77" si="2">$L$43</f>
        <v>9.069763053559908E-2</v>
      </c>
      <c r="J76" s="117">
        <f t="shared" ref="J76" si="3">H76*I76</f>
        <v>244107.31870543442</v>
      </c>
      <c r="K76" s="7">
        <v>56351.770000000004</v>
      </c>
      <c r="L76" s="117">
        <f t="shared" ref="L76" si="4">G76+J76+K76</f>
        <v>436623.86580189713</v>
      </c>
      <c r="M76" s="8">
        <v>0</v>
      </c>
      <c r="N76" s="74">
        <f t="shared" ref="N76" si="5">L76+M76</f>
        <v>436623.86580189713</v>
      </c>
      <c r="O76" s="77"/>
      <c r="P76" s="77"/>
      <c r="Q76" s="77"/>
      <c r="R76" s="77"/>
      <c r="S76" s="77"/>
      <c r="T76" s="77"/>
      <c r="U76" s="77"/>
    </row>
    <row r="77" spans="1:65">
      <c r="A77" s="112" t="s">
        <v>155</v>
      </c>
      <c r="C77" s="111" t="s">
        <v>153</v>
      </c>
      <c r="D77" s="113" t="s">
        <v>157</v>
      </c>
      <c r="E77" s="6">
        <v>2725442.43</v>
      </c>
      <c r="F77" s="115">
        <f t="shared" si="0"/>
        <v>4.9505609735346248E-2</v>
      </c>
      <c r="G77" s="117">
        <f>E77*F77</f>
        <v>134924.68929573375</v>
      </c>
      <c r="H77" s="6">
        <v>2671610.9700000002</v>
      </c>
      <c r="I77" s="115">
        <f t="shared" si="2"/>
        <v>9.069763053559908E-2</v>
      </c>
      <c r="J77" s="117">
        <f>H77*I77</f>
        <v>242308.78469191349</v>
      </c>
      <c r="K77" s="7">
        <v>45511.30999999999</v>
      </c>
      <c r="L77" s="117">
        <f>G77+J77+K77</f>
        <v>422744.78398764721</v>
      </c>
      <c r="M77" s="8">
        <v>0</v>
      </c>
      <c r="N77" s="74">
        <f>L77+M77</f>
        <v>422744.78398764721</v>
      </c>
      <c r="O77" s="77"/>
      <c r="P77" s="77"/>
      <c r="Q77" s="77"/>
      <c r="R77" s="77"/>
      <c r="S77" s="77"/>
      <c r="T77" s="77"/>
      <c r="U77" s="77"/>
    </row>
    <row r="78" spans="1:65">
      <c r="A78" s="75"/>
      <c r="G78" s="76"/>
      <c r="J78" s="76"/>
      <c r="L78" s="76"/>
      <c r="N78" s="76"/>
      <c r="O78" s="77"/>
      <c r="P78" s="77"/>
      <c r="Q78" s="77"/>
      <c r="R78" s="77"/>
      <c r="S78" s="77"/>
      <c r="T78" s="77"/>
      <c r="U78" s="77"/>
    </row>
    <row r="79" spans="1:65">
      <c r="A79" s="75"/>
      <c r="G79" s="76"/>
      <c r="J79" s="76"/>
      <c r="L79" s="76"/>
      <c r="N79" s="76"/>
      <c r="O79" s="77"/>
      <c r="P79" s="77"/>
      <c r="Q79" s="77"/>
      <c r="R79" s="77"/>
      <c r="S79" s="77"/>
      <c r="T79" s="77"/>
      <c r="U79" s="77"/>
    </row>
    <row r="80" spans="1:65">
      <c r="A80" s="75"/>
      <c r="G80" s="76"/>
      <c r="J80" s="76"/>
      <c r="L80" s="76"/>
      <c r="N80" s="76"/>
      <c r="O80" s="77"/>
      <c r="P80" s="77"/>
      <c r="Q80" s="77"/>
      <c r="R80" s="77"/>
      <c r="S80" s="77"/>
      <c r="T80" s="77"/>
      <c r="U80" s="77"/>
    </row>
    <row r="81" spans="1:21">
      <c r="A81" s="75"/>
      <c r="C81" s="77"/>
      <c r="D81" s="77"/>
      <c r="E81" s="77"/>
      <c r="F81" s="77"/>
      <c r="G81" s="78"/>
      <c r="H81" s="77"/>
      <c r="I81" s="77"/>
      <c r="J81" s="78"/>
      <c r="K81" s="77"/>
      <c r="L81" s="78"/>
      <c r="M81" s="77"/>
      <c r="N81" s="78"/>
      <c r="O81" s="77"/>
      <c r="P81" s="77"/>
      <c r="Q81" s="77"/>
      <c r="R81" s="77"/>
      <c r="S81" s="77"/>
      <c r="T81" s="77"/>
      <c r="U81" s="77"/>
    </row>
    <row r="82" spans="1:21">
      <c r="A82" s="75"/>
      <c r="C82" s="77"/>
      <c r="D82" s="77"/>
      <c r="E82" s="77"/>
      <c r="F82" s="77"/>
      <c r="G82" s="78"/>
      <c r="H82" s="77"/>
      <c r="I82" s="77"/>
      <c r="J82" s="78"/>
      <c r="K82" s="77"/>
      <c r="L82" s="78"/>
      <c r="M82" s="77"/>
      <c r="N82" s="78"/>
      <c r="O82" s="77"/>
      <c r="P82" s="77"/>
      <c r="Q82" s="77"/>
      <c r="R82" s="77"/>
      <c r="S82" s="77"/>
      <c r="T82" s="77"/>
      <c r="U82" s="77"/>
    </row>
    <row r="83" spans="1:21">
      <c r="A83" s="75"/>
      <c r="C83" s="77"/>
      <c r="D83" s="77"/>
      <c r="E83" s="77"/>
      <c r="F83" s="77"/>
      <c r="G83" s="78"/>
      <c r="H83" s="77"/>
      <c r="I83" s="77"/>
      <c r="J83" s="78"/>
      <c r="K83" s="77"/>
      <c r="L83" s="78"/>
      <c r="M83" s="77"/>
      <c r="N83" s="78"/>
      <c r="O83" s="77"/>
      <c r="P83" s="77"/>
      <c r="Q83" s="77"/>
      <c r="R83" s="77"/>
      <c r="S83" s="77"/>
      <c r="T83" s="77"/>
      <c r="U83" s="77"/>
    </row>
    <row r="84" spans="1:21">
      <c r="A84" s="75"/>
      <c r="C84" s="77"/>
      <c r="D84" s="77"/>
      <c r="E84" s="77"/>
      <c r="F84" s="77"/>
      <c r="G84" s="78"/>
      <c r="H84" s="77"/>
      <c r="I84" s="77"/>
      <c r="J84" s="78"/>
      <c r="K84" s="77"/>
      <c r="L84" s="78"/>
      <c r="M84" s="77"/>
      <c r="N84" s="78"/>
      <c r="O84" s="77"/>
      <c r="P84" s="77"/>
      <c r="Q84" s="77"/>
      <c r="R84" s="77"/>
      <c r="S84" s="77"/>
      <c r="T84" s="77"/>
      <c r="U84" s="77"/>
    </row>
    <row r="85" spans="1:21">
      <c r="A85" s="75"/>
      <c r="C85" s="77"/>
      <c r="D85" s="77"/>
      <c r="E85" s="77"/>
      <c r="F85" s="77"/>
      <c r="G85" s="78"/>
      <c r="H85" s="77"/>
      <c r="I85" s="77"/>
      <c r="J85" s="78"/>
      <c r="K85" s="77"/>
      <c r="L85" s="78"/>
      <c r="M85" s="77"/>
      <c r="N85" s="78"/>
      <c r="O85" s="77"/>
      <c r="P85" s="77"/>
      <c r="Q85" s="77"/>
      <c r="R85" s="77"/>
      <c r="S85" s="77"/>
      <c r="T85" s="77"/>
      <c r="U85" s="77"/>
    </row>
    <row r="86" spans="1:21">
      <c r="A86" s="75"/>
      <c r="C86" s="77"/>
      <c r="D86" s="77"/>
      <c r="E86" s="77"/>
      <c r="F86" s="77"/>
      <c r="G86" s="78"/>
      <c r="H86" s="77"/>
      <c r="I86" s="77"/>
      <c r="J86" s="78"/>
      <c r="K86" s="77"/>
      <c r="L86" s="78"/>
      <c r="M86" s="77"/>
      <c r="N86" s="78"/>
      <c r="O86" s="77"/>
      <c r="P86" s="77"/>
      <c r="Q86" s="77"/>
      <c r="R86" s="77"/>
      <c r="S86" s="77"/>
      <c r="T86" s="77"/>
      <c r="U86" s="77"/>
    </row>
    <row r="87" spans="1:21">
      <c r="A87" s="75"/>
      <c r="C87" s="77"/>
      <c r="D87" s="77"/>
      <c r="E87" s="77"/>
      <c r="F87" s="77"/>
      <c r="G87" s="78"/>
      <c r="H87" s="77"/>
      <c r="I87" s="77"/>
      <c r="J87" s="78"/>
      <c r="K87" s="77"/>
      <c r="L87" s="78"/>
      <c r="M87" s="77"/>
      <c r="N87" s="78"/>
      <c r="O87" s="77"/>
      <c r="P87" s="77"/>
      <c r="Q87" s="77"/>
      <c r="R87" s="77"/>
      <c r="S87" s="77"/>
      <c r="T87" s="77"/>
      <c r="U87" s="77"/>
    </row>
    <row r="88" spans="1:21">
      <c r="A88" s="75"/>
      <c r="C88" s="77"/>
      <c r="D88" s="77"/>
      <c r="E88" s="77"/>
      <c r="F88" s="77"/>
      <c r="G88" s="78"/>
      <c r="H88" s="77"/>
      <c r="I88" s="77"/>
      <c r="J88" s="78"/>
      <c r="K88" s="77"/>
      <c r="L88" s="78"/>
      <c r="M88" s="77"/>
      <c r="N88" s="78"/>
      <c r="O88" s="77"/>
      <c r="P88" s="77"/>
      <c r="Q88" s="77"/>
      <c r="R88" s="77"/>
      <c r="S88" s="77"/>
      <c r="T88" s="77"/>
      <c r="U88" s="77"/>
    </row>
    <row r="89" spans="1:21">
      <c r="A89" s="75"/>
      <c r="C89" s="77"/>
      <c r="D89" s="77"/>
      <c r="E89" s="77"/>
      <c r="F89" s="77"/>
      <c r="G89" s="78"/>
      <c r="H89" s="77"/>
      <c r="I89" s="77"/>
      <c r="J89" s="78"/>
      <c r="K89" s="77"/>
      <c r="L89" s="78"/>
      <c r="M89" s="77"/>
      <c r="N89" s="78"/>
      <c r="O89" s="77"/>
      <c r="P89" s="77"/>
      <c r="Q89" s="77"/>
      <c r="R89" s="77"/>
      <c r="S89" s="77"/>
      <c r="T89" s="77"/>
      <c r="U89" s="77"/>
    </row>
    <row r="90" spans="1:21">
      <c r="A90" s="75"/>
      <c r="C90" s="77"/>
      <c r="D90" s="77"/>
      <c r="E90" s="77"/>
      <c r="F90" s="77"/>
      <c r="G90" s="78"/>
      <c r="H90" s="77"/>
      <c r="I90" s="77"/>
      <c r="J90" s="78"/>
      <c r="K90" s="77"/>
      <c r="L90" s="78"/>
      <c r="M90" s="77"/>
      <c r="N90" s="78"/>
      <c r="O90" s="77"/>
      <c r="P90" s="77"/>
      <c r="Q90" s="77"/>
      <c r="R90" s="77"/>
      <c r="S90" s="77"/>
      <c r="T90" s="77"/>
      <c r="U90" s="77"/>
    </row>
    <row r="91" spans="1:21">
      <c r="A91" s="75"/>
      <c r="C91" s="77"/>
      <c r="D91" s="77"/>
      <c r="E91" s="77"/>
      <c r="F91" s="77"/>
      <c r="G91" s="78"/>
      <c r="H91" s="77"/>
      <c r="I91" s="77"/>
      <c r="J91" s="78"/>
      <c r="K91" s="77"/>
      <c r="L91" s="78"/>
      <c r="M91" s="77"/>
      <c r="N91" s="78"/>
      <c r="O91" s="77"/>
      <c r="P91" s="77"/>
      <c r="Q91" s="77"/>
      <c r="R91" s="77"/>
      <c r="S91" s="77"/>
      <c r="T91" s="77"/>
      <c r="U91" s="77"/>
    </row>
    <row r="92" spans="1:21">
      <c r="A92" s="79"/>
      <c r="B92" s="9"/>
      <c r="C92" s="80"/>
      <c r="D92" s="80"/>
      <c r="E92" s="80"/>
      <c r="F92" s="80"/>
      <c r="G92" s="81"/>
      <c r="H92" s="80"/>
      <c r="I92" s="80"/>
      <c r="J92" s="81"/>
      <c r="K92" s="80"/>
      <c r="L92" s="81"/>
      <c r="M92" s="80"/>
      <c r="N92" s="81"/>
      <c r="O92" s="77"/>
      <c r="P92" s="77"/>
      <c r="Q92" s="77"/>
      <c r="R92" s="77"/>
      <c r="S92" s="77"/>
      <c r="T92" s="77"/>
      <c r="U92" s="77"/>
    </row>
    <row r="93" spans="1:21">
      <c r="A93" s="25" t="s">
        <v>57</v>
      </c>
      <c r="B93" s="50"/>
      <c r="C93" s="13" t="s">
        <v>59</v>
      </c>
      <c r="D93" s="13"/>
      <c r="E93" s="42">
        <f>SUM(E73:E92)</f>
        <v>16452919.100000001</v>
      </c>
      <c r="F93" s="116"/>
      <c r="G93" s="116"/>
      <c r="H93" s="116">
        <f>SUM(H73:H92)</f>
        <v>15280195.630000001</v>
      </c>
      <c r="I93" s="116"/>
      <c r="J93" s="116"/>
      <c r="K93" s="116">
        <f>SUM(K73:K92)</f>
        <v>328218.07</v>
      </c>
      <c r="L93" s="85">
        <f>SUM(L73:L92)</f>
        <v>2528607.3997332403</v>
      </c>
      <c r="M93" s="85">
        <f>SUM(M73:M92)</f>
        <v>0</v>
      </c>
      <c r="N93" s="85">
        <f>SUM(N73:N92)</f>
        <v>2528607.3997332403</v>
      </c>
      <c r="O93" s="77"/>
      <c r="P93" s="77"/>
      <c r="Q93" s="77"/>
      <c r="R93" s="77"/>
      <c r="S93" s="77"/>
      <c r="T93" s="77"/>
      <c r="U93" s="77"/>
    </row>
    <row r="94" spans="1:21">
      <c r="A94" s="89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>
      <c r="A95" s="90">
        <v>3</v>
      </c>
      <c r="B95" s="77"/>
      <c r="C95" s="55" t="s">
        <v>74</v>
      </c>
      <c r="D95" s="77"/>
      <c r="E95" s="77"/>
      <c r="F95" s="77"/>
      <c r="G95" s="77"/>
      <c r="H95" s="77"/>
      <c r="I95" s="77"/>
      <c r="J95" s="77"/>
      <c r="K95" s="77"/>
      <c r="L95" s="85">
        <f>L93</f>
        <v>2528607.3997332403</v>
      </c>
      <c r="M95" s="77"/>
      <c r="N95" s="77"/>
      <c r="O95" s="77"/>
      <c r="P95" s="77"/>
      <c r="Q95" s="77"/>
      <c r="R95" s="77"/>
      <c r="S95" s="77"/>
      <c r="T95" s="77"/>
      <c r="U95" s="77"/>
    </row>
    <row r="96" spans="1:2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</row>
    <row r="97" spans="1:2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</row>
    <row r="98" spans="1:21">
      <c r="A98" s="55" t="s">
        <v>17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1:21" ht="15.75" thickBot="1">
      <c r="A99" s="91" t="s">
        <v>18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1:21" ht="33" customHeight="1">
      <c r="A100" s="88" t="s">
        <v>19</v>
      </c>
      <c r="B100" s="87"/>
      <c r="C100" s="122" t="s">
        <v>103</v>
      </c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77"/>
      <c r="P100" s="77"/>
      <c r="Q100" s="77"/>
      <c r="R100" s="77"/>
      <c r="S100" s="77"/>
      <c r="T100" s="77"/>
      <c r="U100" s="77"/>
    </row>
    <row r="101" spans="1:21" ht="34.5" customHeight="1">
      <c r="A101" s="88" t="s">
        <v>20</v>
      </c>
      <c r="B101" s="87"/>
      <c r="C101" s="122" t="s">
        <v>104</v>
      </c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77"/>
      <c r="P101" s="77"/>
      <c r="Q101" s="77"/>
      <c r="R101" s="77"/>
      <c r="S101" s="77"/>
      <c r="T101" s="77"/>
      <c r="U101" s="77"/>
    </row>
    <row r="102" spans="1:21" ht="34.5" customHeight="1">
      <c r="A102" s="88" t="s">
        <v>21</v>
      </c>
      <c r="B102" s="87"/>
      <c r="C102" s="119" t="s">
        <v>106</v>
      </c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77"/>
      <c r="P102" s="77"/>
      <c r="Q102" s="77"/>
      <c r="R102" s="77"/>
      <c r="S102" s="77"/>
      <c r="T102" s="77"/>
      <c r="U102" s="77"/>
    </row>
    <row r="103" spans="1:21">
      <c r="A103" s="88" t="s">
        <v>22</v>
      </c>
      <c r="B103" s="87"/>
      <c r="C103" s="121" t="s">
        <v>77</v>
      </c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77"/>
      <c r="P103" s="77"/>
      <c r="Q103" s="77"/>
      <c r="R103" s="77"/>
      <c r="S103" s="77"/>
      <c r="T103" s="77"/>
      <c r="U103" s="77"/>
    </row>
    <row r="104" spans="1:21">
      <c r="A104" s="86" t="s">
        <v>23</v>
      </c>
      <c r="B104" s="87"/>
      <c r="C104" s="123" t="s">
        <v>78</v>
      </c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77"/>
      <c r="P104" s="77"/>
      <c r="Q104" s="77"/>
      <c r="R104" s="77"/>
      <c r="S104" s="77"/>
      <c r="T104" s="77"/>
      <c r="U104" s="77"/>
    </row>
    <row r="105" spans="1:21">
      <c r="A105" s="86" t="s">
        <v>24</v>
      </c>
      <c r="B105" s="87"/>
      <c r="C105" s="124" t="s">
        <v>107</v>
      </c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77"/>
      <c r="P105" s="77"/>
      <c r="Q105" s="77"/>
      <c r="R105" s="77"/>
      <c r="S105" s="77"/>
      <c r="T105" s="77"/>
      <c r="U105" s="77"/>
    </row>
    <row r="106" spans="1:21">
      <c r="A106" s="86" t="s">
        <v>25</v>
      </c>
      <c r="B106" s="87"/>
      <c r="C106" s="118" t="s">
        <v>109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77"/>
      <c r="P106" s="77"/>
      <c r="Q106" s="77"/>
      <c r="R106" s="77"/>
      <c r="S106" s="77"/>
      <c r="T106" s="77"/>
      <c r="U106" s="77"/>
    </row>
    <row r="107" spans="1:21">
      <c r="A107" s="97" t="s">
        <v>99</v>
      </c>
      <c r="B107" s="22"/>
      <c r="C107" s="118" t="s">
        <v>100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77"/>
      <c r="P107" s="77"/>
      <c r="Q107" s="77"/>
      <c r="R107" s="77"/>
      <c r="S107" s="77"/>
      <c r="T107" s="77"/>
      <c r="U107" s="77"/>
    </row>
    <row r="108" spans="1:21">
      <c r="A108" s="82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 ht="15.75">
      <c r="A109" s="92"/>
      <c r="B109" s="93"/>
      <c r="C109" s="94"/>
      <c r="D109" s="49"/>
      <c r="E109" s="42"/>
      <c r="F109" s="42"/>
      <c r="G109" s="11"/>
      <c r="H109" s="55"/>
      <c r="I109" s="55"/>
      <c r="J109" s="36"/>
      <c r="K109" s="55"/>
      <c r="M109" s="11"/>
      <c r="N109" s="95"/>
      <c r="O109" s="77"/>
      <c r="P109" s="77"/>
      <c r="Q109" s="77"/>
      <c r="R109" s="77"/>
      <c r="S109" s="77"/>
      <c r="T109" s="77"/>
      <c r="U109" s="77"/>
    </row>
    <row r="110" spans="1:21" ht="15.75">
      <c r="A110" s="92"/>
      <c r="B110" s="93"/>
      <c r="C110" s="94"/>
      <c r="D110" s="49"/>
      <c r="E110" s="42"/>
      <c r="F110" s="42"/>
      <c r="G110" s="11"/>
      <c r="H110" s="55"/>
      <c r="I110" s="55"/>
      <c r="J110" s="36"/>
      <c r="K110" s="55"/>
      <c r="M110" s="11"/>
      <c r="N110" s="38"/>
      <c r="O110" s="77"/>
      <c r="P110" s="77"/>
      <c r="Q110" s="77"/>
      <c r="R110" s="77"/>
      <c r="S110" s="77"/>
      <c r="T110" s="77"/>
      <c r="U110" s="77"/>
    </row>
    <row r="111" spans="1:21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3:21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3:21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3:21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3:21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3:21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3:21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3:21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3:2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3:21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3:21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3:21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3:21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3:21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3:21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3:21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3:21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3:21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3:21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3:21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3:21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3:21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3:21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3:21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3:21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3:21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3:21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3:21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3:21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3:21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3:21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3:21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3:21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3:21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3:21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3:21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3:21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3:21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3:21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3:21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3:21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3:21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3:21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3:21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3:21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3:21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3:21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3:21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3:21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3:21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3:21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3:21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3:21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3:21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3:21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3:21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3:21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3:21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3:21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3:21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3:21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3:21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3:21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3:21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3:21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3:21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3:21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3:21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3:21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3:21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3:21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3:2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3:21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3:21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3:21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3:21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3:21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3:21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3:21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3:21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3:21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3:21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3:21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3:21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3:21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3:21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3:21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3:21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3:21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3:21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3:21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3:21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3:21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3:21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3:21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3:21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3:21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3:21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3:21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3:21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3:21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3:21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3:21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3:21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3:21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3:21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3:21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3:21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3:21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3:21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3:21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3:21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3:21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3:21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3:21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3:21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3:21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3:21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3:21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3:21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3:21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3:21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3:21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3:21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3:21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3:21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3:21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3:21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3:21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3:21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3:21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3:21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3:21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3:21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3:21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3:21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3:21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3:21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3:21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3:21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3:21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3:21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3:21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3:21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3:21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3:21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3:21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3:21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</row>
    <row r="262" spans="3:21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</row>
    <row r="263" spans="3:21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</row>
    <row r="264" spans="3:21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</row>
    <row r="265" spans="3:21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</row>
    <row r="266" spans="3:21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</row>
    <row r="267" spans="3:21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</row>
    <row r="268" spans="3:21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</row>
    <row r="269" spans="3:21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</row>
    <row r="270" spans="3:21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</row>
    <row r="271" spans="3:21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</row>
    <row r="272" spans="3:21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</row>
    <row r="273" spans="3:21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</row>
    <row r="274" spans="3:21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</row>
    <row r="275" spans="3:21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</row>
    <row r="276" spans="3:21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</row>
    <row r="277" spans="3:21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</row>
    <row r="278" spans="3:21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</row>
    <row r="279" spans="3:21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</row>
    <row r="280" spans="3:21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</row>
    <row r="281" spans="3:21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</row>
    <row r="282" spans="3:21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</row>
    <row r="283" spans="3:21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</row>
    <row r="284" spans="3:21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</row>
    <row r="285" spans="3:21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</row>
    <row r="286" spans="3:21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</row>
    <row r="287" spans="3:21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</row>
    <row r="288" spans="3:21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3:21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3:21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3:21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3:21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3:21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3:21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3:21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3:21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</row>
    <row r="297" spans="3:21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</row>
    <row r="298" spans="3:21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</row>
    <row r="299" spans="3:21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3:21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3:21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3:21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3:21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3:21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3:14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3:14"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</sheetData>
  <mergeCells count="8">
    <mergeCell ref="C107:N107"/>
    <mergeCell ref="C106:N106"/>
    <mergeCell ref="C102:N102"/>
    <mergeCell ref="C103:N103"/>
    <mergeCell ref="C100:N100"/>
    <mergeCell ref="C101:N101"/>
    <mergeCell ref="C104:N104"/>
    <mergeCell ref="C105:N105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>
    <oddFooter>&amp;RV32
EFF 07.01.16</oddFooter>
  </headerFooter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zoomScale="80" zoomScaleNormal="80" workbookViewId="0">
      <selection activeCell="A37" sqref="A37"/>
    </sheetView>
  </sheetViews>
  <sheetFormatPr defaultRowHeight="15"/>
  <cols>
    <col min="1" max="1" width="36.33203125" customWidth="1"/>
    <col min="2" max="2" width="18.44140625" customWidth="1"/>
    <col min="3" max="3" width="1" customWidth="1"/>
    <col min="4" max="4" width="22.33203125" bestFit="1" customWidth="1"/>
    <col min="5" max="5" width="0.6640625" customWidth="1"/>
    <col min="6" max="6" width="23.5546875" bestFit="1" customWidth="1"/>
    <col min="7" max="7" width="0.88671875" customWidth="1"/>
    <col min="8" max="8" width="41.5546875" bestFit="1" customWidth="1"/>
    <col min="9" max="9" width="0.88671875" customWidth="1"/>
    <col min="10" max="10" width="23.44140625" bestFit="1" customWidth="1"/>
    <col min="11" max="11" width="1" customWidth="1"/>
    <col min="12" max="12" width="41.33203125" bestFit="1" customWidth="1"/>
  </cols>
  <sheetData>
    <row r="2" spans="1:14">
      <c r="A2" s="126" t="s">
        <v>110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20.25">
      <c r="A4" s="129" t="s">
        <v>122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20.25">
      <c r="A5" s="101"/>
      <c r="B5" s="101"/>
      <c r="C5" s="101"/>
      <c r="D5" s="102"/>
      <c r="E5" s="101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8">
      <c r="A6" s="104"/>
      <c r="B6" s="105" t="s">
        <v>123</v>
      </c>
      <c r="C6" s="105"/>
      <c r="D6" s="105" t="s">
        <v>111</v>
      </c>
      <c r="E6" s="105"/>
      <c r="F6" s="105" t="s">
        <v>112</v>
      </c>
      <c r="G6" s="105"/>
      <c r="H6" s="105" t="s">
        <v>113</v>
      </c>
      <c r="I6" s="105"/>
      <c r="J6" s="105" t="s">
        <v>114</v>
      </c>
      <c r="K6" s="105"/>
      <c r="L6" s="105" t="s">
        <v>115</v>
      </c>
      <c r="M6" s="106"/>
      <c r="N6" s="103"/>
    </row>
    <row r="7" spans="1:14">
      <c r="A7" s="107" t="s">
        <v>116</v>
      </c>
      <c r="B7" s="107" t="s">
        <v>124</v>
      </c>
      <c r="C7" s="107"/>
      <c r="D7" s="107" t="s">
        <v>131</v>
      </c>
      <c r="E7" s="107"/>
      <c r="F7" s="107" t="s">
        <v>131</v>
      </c>
      <c r="G7" s="107"/>
      <c r="H7" s="107" t="s">
        <v>138</v>
      </c>
      <c r="I7" s="107"/>
      <c r="J7" s="107" t="s">
        <v>131</v>
      </c>
      <c r="K7" s="107"/>
      <c r="L7" s="107" t="s">
        <v>138</v>
      </c>
      <c r="M7" s="108"/>
      <c r="N7" s="103"/>
    </row>
    <row r="8" spans="1:14">
      <c r="A8" s="107" t="s">
        <v>117</v>
      </c>
      <c r="B8" s="107" t="s">
        <v>125</v>
      </c>
      <c r="C8" s="107"/>
      <c r="D8" s="107" t="s">
        <v>132</v>
      </c>
      <c r="E8" s="107"/>
      <c r="F8" s="107" t="s">
        <v>132</v>
      </c>
      <c r="G8" s="107"/>
      <c r="H8" s="107" t="s">
        <v>138</v>
      </c>
      <c r="I8" s="107"/>
      <c r="J8" s="107" t="s">
        <v>132</v>
      </c>
      <c r="K8" s="107"/>
      <c r="L8" s="107" t="s">
        <v>138</v>
      </c>
      <c r="M8" s="108"/>
      <c r="N8" s="103"/>
    </row>
    <row r="9" spans="1:14">
      <c r="A9" s="107" t="s">
        <v>118</v>
      </c>
      <c r="B9" s="107" t="s">
        <v>126</v>
      </c>
      <c r="C9" s="107"/>
      <c r="D9" s="107" t="s">
        <v>133</v>
      </c>
      <c r="E9" s="107"/>
      <c r="F9" s="107" t="s">
        <v>133</v>
      </c>
      <c r="G9" s="107"/>
      <c r="H9" s="107" t="s">
        <v>139</v>
      </c>
      <c r="I9" s="107"/>
      <c r="J9" s="107" t="s">
        <v>133</v>
      </c>
      <c r="K9" s="107"/>
      <c r="L9" s="107" t="s">
        <v>139</v>
      </c>
      <c r="M9" s="108"/>
      <c r="N9" s="103"/>
    </row>
    <row r="10" spans="1:14">
      <c r="A10" s="109" t="s">
        <v>119</v>
      </c>
      <c r="B10" s="107" t="s">
        <v>127</v>
      </c>
      <c r="C10" s="107"/>
      <c r="D10" s="107" t="s">
        <v>134</v>
      </c>
      <c r="E10" s="107"/>
      <c r="F10" s="107" t="s">
        <v>134</v>
      </c>
      <c r="G10" s="107"/>
      <c r="H10" s="107" t="s">
        <v>120</v>
      </c>
      <c r="I10" s="107"/>
      <c r="J10" s="107" t="s">
        <v>142</v>
      </c>
      <c r="K10" s="107"/>
      <c r="L10" s="107" t="s">
        <v>120</v>
      </c>
      <c r="M10" s="108"/>
      <c r="N10" s="103"/>
    </row>
    <row r="11" spans="1:14">
      <c r="A11" s="107" t="s">
        <v>121</v>
      </c>
      <c r="B11" s="107" t="s">
        <v>128</v>
      </c>
      <c r="C11" s="107"/>
      <c r="D11" s="107" t="s">
        <v>135</v>
      </c>
      <c r="E11" s="107"/>
      <c r="F11" s="107" t="s">
        <v>135</v>
      </c>
      <c r="G11" s="107"/>
      <c r="H11" s="107" t="s">
        <v>140</v>
      </c>
      <c r="I11" s="107"/>
      <c r="J11" s="107" t="s">
        <v>135</v>
      </c>
      <c r="K11" s="107"/>
      <c r="L11" s="107" t="s">
        <v>143</v>
      </c>
      <c r="M11" s="108"/>
      <c r="N11" s="103"/>
    </row>
    <row r="12" spans="1:14">
      <c r="A12" s="107" t="s">
        <v>15</v>
      </c>
      <c r="B12" s="107" t="s">
        <v>129</v>
      </c>
      <c r="C12" s="107"/>
      <c r="D12" s="107" t="s">
        <v>136</v>
      </c>
      <c r="E12" s="107"/>
      <c r="F12" s="107" t="s">
        <v>136</v>
      </c>
      <c r="G12" s="107"/>
      <c r="H12" s="107" t="s">
        <v>120</v>
      </c>
      <c r="I12" s="107"/>
      <c r="J12" s="107" t="s">
        <v>136</v>
      </c>
      <c r="K12" s="107"/>
      <c r="L12" s="107" t="s">
        <v>120</v>
      </c>
      <c r="M12" s="108"/>
      <c r="N12" s="103"/>
    </row>
    <row r="13" spans="1:14">
      <c r="A13" s="107" t="s">
        <v>42</v>
      </c>
      <c r="B13" s="107" t="s">
        <v>130</v>
      </c>
      <c r="C13" s="107"/>
      <c r="D13" s="107" t="s">
        <v>137</v>
      </c>
      <c r="E13" s="107"/>
      <c r="F13" s="107" t="s">
        <v>137</v>
      </c>
      <c r="G13" s="107"/>
      <c r="H13" s="107" t="s">
        <v>141</v>
      </c>
      <c r="I13" s="107"/>
      <c r="J13" s="107" t="s">
        <v>137</v>
      </c>
      <c r="K13" s="107"/>
      <c r="L13" s="107" t="s">
        <v>144</v>
      </c>
      <c r="M13" s="108"/>
      <c r="N13" s="103"/>
    </row>
    <row r="14" spans="1:14" ht="18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4"/>
      <c r="N14" s="104"/>
    </row>
    <row r="15" spans="1:14" ht="18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67.5" customHeight="1">
      <c r="A16" s="130" t="s">
        <v>145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2"/>
      <c r="M16" s="104"/>
      <c r="N16" s="104"/>
    </row>
    <row r="18" spans="1:12">
      <c r="A18" s="125" t="s">
        <v>146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2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1:12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2" spans="1:12" ht="15" customHeight="1">
      <c r="A22" s="125" t="s">
        <v>147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>
      <c r="A24" s="125" t="s">
        <v>148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</sheetData>
  <mergeCells count="6">
    <mergeCell ref="A24:L24"/>
    <mergeCell ref="A2:N2"/>
    <mergeCell ref="A4:N4"/>
    <mergeCell ref="A16:L16"/>
    <mergeCell ref="A18:L20"/>
    <mergeCell ref="A22:L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 GG</vt:lpstr>
      <vt:lpstr>Cross Ref to Att O</vt:lpstr>
      <vt:lpstr>'Attach GG'!Print_Area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ABRA1AM</cp:lastModifiedBy>
  <cp:lastPrinted>2017-06-08T18:56:22Z</cp:lastPrinted>
  <dcterms:created xsi:type="dcterms:W3CDTF">2009-07-01T14:12:33Z</dcterms:created>
  <dcterms:modified xsi:type="dcterms:W3CDTF">2017-06-08T18:56:31Z</dcterms:modified>
</cp:coreProperties>
</file>