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H:\General Finance\Shared Working Files\MISO\2018 Sumission for 2017 actuals\"/>
    </mc:Choice>
  </mc:AlternateContent>
  <bookViews>
    <workbookView xWindow="23925" yWindow="120" windowWidth="23865" windowHeight="9960" tabRatio="937"/>
  </bookViews>
  <sheets>
    <sheet name="Workpaper for Att. O, P. 4_Rev." sheetId="71" r:id="rId1"/>
  </sheets>
  <definedNames>
    <definedName name="CUSTAR">#REF!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0">'Workpaper for Att. O, P. 4_Rev.'!$A$1:$D$59</definedName>
    <definedName name="_xlnm.Print_Area">#REF!</definedName>
    <definedName name="PROSPECT">#REF!</definedName>
    <definedName name="revreq">#REF!</definedName>
    <definedName name="SEVILLE">#REF!</definedName>
    <definedName name="SOUTH_VIENNA">#REF!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s>
  <calcPr calcId="171027"/>
</workbook>
</file>

<file path=xl/calcChain.xml><?xml version="1.0" encoding="utf-8"?>
<calcChain xmlns="http://schemas.openxmlformats.org/spreadsheetml/2006/main">
  <c r="C51" i="71" l="1"/>
  <c r="C18" i="71" l="1"/>
  <c r="C25" i="71" s="1"/>
  <c r="C37" i="71" l="1"/>
  <c r="C39" i="71"/>
  <c r="C38" i="71"/>
  <c r="C43" i="71"/>
  <c r="C44" i="71" s="1"/>
  <c r="C36" i="71"/>
  <c r="C34" i="71"/>
  <c r="C30" i="71"/>
  <c r="C29" i="71"/>
  <c r="C28" i="71"/>
  <c r="C31" i="71" l="1"/>
  <c r="C40" i="71"/>
  <c r="C47" i="71" l="1"/>
</calcChain>
</file>

<file path=xl/sharedStrings.xml><?xml version="1.0" encoding="utf-8"?>
<sst xmlns="http://schemas.openxmlformats.org/spreadsheetml/2006/main" count="48" uniqueCount="39">
  <si>
    <t>Total</t>
  </si>
  <si>
    <t>Account 456.1 (Other Electric Revenues)</t>
  </si>
  <si>
    <t>Transmission of Electricity for Others (Account 456.1)</t>
  </si>
  <si>
    <t>Transmission Charges for Transmission Transactions</t>
  </si>
  <si>
    <t>Other Account 456.1 Charges</t>
  </si>
  <si>
    <t xml:space="preserve">Midwest ISO (Schedule 1) </t>
  </si>
  <si>
    <t xml:space="preserve">Midwest ISO (Schedule 2) </t>
  </si>
  <si>
    <t xml:space="preserve">Midwest ISO (Schedule 24) </t>
  </si>
  <si>
    <t>Total Account 456.1 Charges</t>
  </si>
  <si>
    <t>Less: Schedule 1</t>
  </si>
  <si>
    <t>Less: Schedule 2</t>
  </si>
  <si>
    <t>Less: Schedule 9</t>
  </si>
  <si>
    <t>Less: Schedule 24</t>
  </si>
  <si>
    <t>Total Revenue Credit</t>
  </si>
  <si>
    <t>Att. O, P. 4, Line 35</t>
  </si>
  <si>
    <t>Att. O, P. 4, Line 36a</t>
  </si>
  <si>
    <t>Any non-tariff Transmission Revenue</t>
  </si>
  <si>
    <t>Att. O, P. 4, Line 36</t>
  </si>
  <si>
    <t>Att. O, P. 4, Line 36b</t>
  </si>
  <si>
    <t>MISO (Schedule 26A)</t>
  </si>
  <si>
    <t>MISO (Schedule 9)</t>
  </si>
  <si>
    <t>Less: Schedule 26A</t>
  </si>
  <si>
    <t>MISO (Schedule 7)</t>
  </si>
  <si>
    <t>MISO (Schedule 8)</t>
  </si>
  <si>
    <t xml:space="preserve">MISO (Schedule 26) </t>
  </si>
  <si>
    <t xml:space="preserve">MISO (Schedule 37) </t>
  </si>
  <si>
    <t xml:space="preserve">MISO (Schedule 38) </t>
  </si>
  <si>
    <t>MISO Pass-through</t>
  </si>
  <si>
    <t>MISO TLR Revenue</t>
  </si>
  <si>
    <t>MISO Schedule 26 TLR</t>
  </si>
  <si>
    <t>Less: Schedule 26</t>
  </si>
  <si>
    <t>Less: Schedule 37</t>
  </si>
  <si>
    <t>Less: Schedule 38</t>
  </si>
  <si>
    <t>Proof Total should equal Schedule</t>
  </si>
  <si>
    <t>7 &amp; 8 and other revenues</t>
  </si>
  <si>
    <t>**The above MISO charges comes from the MR Files provided by MISO</t>
  </si>
  <si>
    <t>Less: Schedule 26 TLR</t>
  </si>
  <si>
    <t>Indianapolis Power &amp; Light Company</t>
  </si>
  <si>
    <r>
      <t>***</t>
    </r>
    <r>
      <rPr>
        <sz val="11"/>
        <rFont val="Century Gothic"/>
        <family val="2"/>
      </rPr>
      <t xml:space="preserve"> MISO TSR 76904189, SIS A544 and FAS F098 Tennessee Valley Authority (TVA) Network Upgrade Assessment revenues were not deducted from account 456.1 because they were reported in account 456 (p.300 ln.21) in the 2016 FERC Form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</si>
</sst>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41">
    <font>
      <sz val="12"/>
      <name val="Arial MT"/>
    </font>
    <font>
      <sz val="11"/>
      <color theme="1"/>
      <name val="Calibri"/>
      <family val="2"/>
      <scheme val="minor"/>
    </font>
    <font>
      <sz val="10"/>
      <name val="Arial"/>
      <family val="2"/>
    </font>
    <font>
      <sz val="12"/>
      <name val="Arial MT"/>
    </font>
    <font>
      <sz val="12"/>
      <name val="Arial"/>
      <family val="2"/>
    </font>
    <font>
      <b/>
      <sz val="12"/>
      <name val="Arial"/>
      <family val="2"/>
    </font>
    <font>
      <sz val="11"/>
      <name val="Arial"/>
      <family val="2"/>
    </font>
    <font>
      <sz val="10"/>
      <name val="Arial"/>
      <family val="2"/>
    </font>
    <font>
      <b/>
      <sz val="10"/>
      <name val="Arial"/>
      <family val="2"/>
    </font>
    <font>
      <sz val="8"/>
      <name val="Arial"/>
      <family val="2"/>
    </font>
    <font>
      <b/>
      <sz val="18"/>
      <name val="Arial"/>
      <family val="2"/>
    </font>
    <font>
      <b/>
      <sz val="12"/>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4"/>
      <name val="Century Gothic"/>
      <family val="2"/>
    </font>
    <font>
      <sz val="12"/>
      <name val="Century Gothic"/>
      <family val="2"/>
    </font>
    <font>
      <sz val="8"/>
      <name val="Arial MT"/>
    </font>
    <font>
      <b/>
      <sz val="12"/>
      <color indexed="10"/>
      <name val="Century Gothic"/>
      <family val="2"/>
    </font>
    <font>
      <b/>
      <sz val="12"/>
      <name val="Century Gothic"/>
      <family val="2"/>
    </font>
    <font>
      <b/>
      <u/>
      <sz val="12"/>
      <name val="Century Gothic"/>
      <family val="2"/>
    </font>
    <font>
      <sz val="11"/>
      <name val="Century Gothic"/>
      <family val="2"/>
    </font>
  </fonts>
  <fills count="4">
    <fill>
      <patternFill patternType="none"/>
    </fill>
    <fill>
      <patternFill patternType="gray125"/>
    </fill>
    <fill>
      <patternFill patternType="mediumGray">
        <fgColor indexed="22"/>
      </patternFill>
    </fill>
    <fill>
      <patternFill patternType="solid">
        <fgColor indexed="22"/>
        <bgColor indexed="64"/>
      </patternFill>
    </fill>
  </fills>
  <borders count="8">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88">
    <xf numFmtId="165" fontId="0" fillId="0" borderId="0" applyProtection="0"/>
    <xf numFmtId="165" fontId="9" fillId="0" borderId="0" applyFill="0"/>
    <xf numFmtId="165" fontId="9" fillId="0" borderId="0">
      <alignment horizontal="center"/>
    </xf>
    <xf numFmtId="0" fontId="9" fillId="0" borderId="0" applyFill="0">
      <alignment horizontal="center"/>
    </xf>
    <xf numFmtId="165" fontId="12" fillId="0" borderId="1" applyFill="0"/>
    <xf numFmtId="0" fontId="2" fillId="0" borderId="0" applyFont="0" applyAlignment="0"/>
    <xf numFmtId="0" fontId="13" fillId="0" borderId="0" applyFill="0">
      <alignment vertical="top"/>
    </xf>
    <xf numFmtId="0" fontId="12" fillId="0" borderId="0" applyFill="0">
      <alignment horizontal="left" vertical="top"/>
    </xf>
    <xf numFmtId="165" fontId="5" fillId="0" borderId="2" applyFill="0"/>
    <xf numFmtId="0" fontId="2" fillId="0" borderId="0" applyNumberFormat="0" applyFont="0" applyAlignment="0"/>
    <xf numFmtId="0" fontId="13" fillId="0" borderId="0" applyFill="0">
      <alignment wrapText="1"/>
    </xf>
    <xf numFmtId="0" fontId="12" fillId="0" borderId="0" applyFill="0">
      <alignment horizontal="left" vertical="top" wrapText="1"/>
    </xf>
    <xf numFmtId="165" fontId="14" fillId="0" borderId="0" applyFill="0"/>
    <xf numFmtId="0" fontId="15" fillId="0" borderId="0" applyNumberFormat="0" applyFont="0" applyAlignment="0">
      <alignment horizontal="center"/>
    </xf>
    <xf numFmtId="0" fontId="16" fillId="0" borderId="0" applyFill="0">
      <alignment vertical="top" wrapText="1"/>
    </xf>
    <xf numFmtId="0" fontId="5" fillId="0" borderId="0" applyFill="0">
      <alignment horizontal="left" vertical="top" wrapText="1"/>
    </xf>
    <xf numFmtId="165" fontId="2" fillId="0" borderId="0" applyFill="0"/>
    <xf numFmtId="0" fontId="15" fillId="0" borderId="0" applyNumberFormat="0" applyFont="0" applyAlignment="0">
      <alignment horizontal="center"/>
    </xf>
    <xf numFmtId="0" fontId="17" fillId="0" borderId="0" applyFill="0">
      <alignment vertical="center" wrapText="1"/>
    </xf>
    <xf numFmtId="0" fontId="4" fillId="0" borderId="0">
      <alignment horizontal="left" vertical="center" wrapText="1"/>
    </xf>
    <xf numFmtId="165" fontId="18" fillId="0" borderId="0" applyFill="0"/>
    <xf numFmtId="0" fontId="15" fillId="0" borderId="0" applyNumberFormat="0" applyFont="0" applyAlignment="0">
      <alignment horizontal="center"/>
    </xf>
    <xf numFmtId="0" fontId="19" fillId="0" borderId="0" applyFill="0">
      <alignment horizontal="center" vertical="center" wrapText="1"/>
    </xf>
    <xf numFmtId="0" fontId="7" fillId="0" borderId="0" applyFill="0">
      <alignment horizontal="center" vertical="center" wrapText="1"/>
    </xf>
    <xf numFmtId="165" fontId="20" fillId="0" borderId="0" applyFill="0"/>
    <xf numFmtId="0" fontId="15" fillId="0" borderId="0" applyNumberFormat="0" applyFont="0" applyAlignment="0">
      <alignment horizontal="center"/>
    </xf>
    <xf numFmtId="0" fontId="21" fillId="0" borderId="0" applyFill="0">
      <alignment horizontal="center" vertical="center" wrapText="1"/>
    </xf>
    <xf numFmtId="0" fontId="22" fillId="0" borderId="0" applyFill="0">
      <alignment horizontal="center" vertical="center" wrapText="1"/>
    </xf>
    <xf numFmtId="165" fontId="23" fillId="0" borderId="0" applyFill="0"/>
    <xf numFmtId="0" fontId="15" fillId="0" borderId="0" applyNumberFormat="0" applyFont="0" applyAlignment="0">
      <alignment horizontal="center"/>
    </xf>
    <xf numFmtId="0" fontId="24" fillId="0" borderId="0">
      <alignment horizontal="center" wrapText="1"/>
    </xf>
    <xf numFmtId="0" fontId="20" fillId="0" borderId="0" applyFill="0">
      <alignment horizontal="center" wrapText="1"/>
    </xf>
    <xf numFmtId="43" fontId="3"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25" fillId="0" borderId="3"/>
    <xf numFmtId="0" fontId="26" fillId="0" borderId="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 fontId="2" fillId="0" borderId="0">
      <alignment horizontal="left" vertical="top"/>
    </xf>
    <xf numFmtId="0" fontId="28" fillId="0" borderId="3">
      <alignment horizontal="center"/>
    </xf>
    <xf numFmtId="3" fontId="27" fillId="0" borderId="0" applyFont="0" applyFill="0" applyBorder="0" applyAlignment="0" applyProtection="0"/>
    <xf numFmtId="0" fontId="27" fillId="2" borderId="0" applyNumberFormat="0" applyFont="0" applyBorder="0" applyAlignment="0" applyProtection="0"/>
    <xf numFmtId="3" fontId="2" fillId="0" borderId="0">
      <alignment horizontal="right" vertical="top"/>
    </xf>
    <xf numFmtId="41" fontId="4" fillId="3" borderId="4" applyFill="0"/>
    <xf numFmtId="0" fontId="29" fillId="0" borderId="0">
      <alignment horizontal="left" indent="7"/>
    </xf>
    <xf numFmtId="41" fontId="4" fillId="0" borderId="4" applyFill="0">
      <alignment horizontal="left" indent="2"/>
    </xf>
    <xf numFmtId="165" fontId="30" fillId="0" borderId="5" applyFill="0">
      <alignment horizontal="right"/>
    </xf>
    <xf numFmtId="0" fontId="8" fillId="0" borderId="6" applyNumberFormat="0" applyFont="0" applyBorder="0">
      <alignment horizontal="right"/>
    </xf>
    <xf numFmtId="0" fontId="31" fillId="0" borderId="0" applyFill="0"/>
    <xf numFmtId="0" fontId="5" fillId="0" borderId="0" applyFill="0"/>
    <xf numFmtId="4" fontId="30" fillId="0" borderId="5" applyFill="0"/>
    <xf numFmtId="0" fontId="2" fillId="0" borderId="0" applyNumberFormat="0" applyFont="0" applyBorder="0" applyAlignment="0"/>
    <xf numFmtId="0" fontId="16" fillId="0" borderId="0" applyFill="0">
      <alignment horizontal="left" indent="1"/>
    </xf>
    <xf numFmtId="0" fontId="32" fillId="0" borderId="0" applyFill="0">
      <alignment horizontal="left" indent="1"/>
    </xf>
    <xf numFmtId="4" fontId="18" fillId="0" borderId="0" applyFill="0"/>
    <xf numFmtId="0" fontId="2" fillId="0" borderId="0" applyNumberFormat="0" applyFont="0" applyFill="0" applyBorder="0" applyAlignment="0"/>
    <xf numFmtId="0" fontId="16" fillId="0" borderId="0" applyFill="0">
      <alignment horizontal="left" indent="2"/>
    </xf>
    <xf numFmtId="0" fontId="5" fillId="0" borderId="0" applyFill="0">
      <alignment horizontal="left" indent="2"/>
    </xf>
    <xf numFmtId="4" fontId="18" fillId="0" borderId="0" applyFill="0"/>
    <xf numFmtId="0" fontId="2" fillId="0" borderId="0" applyNumberFormat="0" applyFont="0" applyBorder="0" applyAlignment="0"/>
    <xf numFmtId="0" fontId="33" fillId="0" borderId="0">
      <alignment horizontal="left" indent="3"/>
    </xf>
    <xf numFmtId="0" fontId="6" fillId="0" borderId="0" applyFill="0">
      <alignment horizontal="left" indent="3"/>
    </xf>
    <xf numFmtId="4" fontId="18" fillId="0" borderId="0" applyFill="0"/>
    <xf numFmtId="0" fontId="2" fillId="0" borderId="0" applyNumberFormat="0" applyFont="0" applyBorder="0" applyAlignment="0"/>
    <xf numFmtId="0" fontId="19" fillId="0" borderId="0">
      <alignment horizontal="left" indent="4"/>
    </xf>
    <xf numFmtId="0" fontId="7" fillId="0" borderId="0" applyFill="0">
      <alignment horizontal="left" indent="4"/>
    </xf>
    <xf numFmtId="4" fontId="20" fillId="0" borderId="0" applyFill="0"/>
    <xf numFmtId="0" fontId="2" fillId="0" borderId="0" applyNumberFormat="0" applyFont="0" applyBorder="0" applyAlignment="0"/>
    <xf numFmtId="0" fontId="21" fillId="0" borderId="0">
      <alignment horizontal="left" indent="5"/>
    </xf>
    <xf numFmtId="0" fontId="22" fillId="0" borderId="0" applyFill="0">
      <alignment horizontal="left" indent="5"/>
    </xf>
    <xf numFmtId="4" fontId="23" fillId="0" borderId="0" applyFill="0"/>
    <xf numFmtId="0" fontId="2" fillId="0" borderId="0" applyNumberFormat="0" applyFont="0" applyFill="0" applyBorder="0" applyAlignment="0"/>
    <xf numFmtId="0" fontId="24" fillId="0" borderId="0" applyFill="0">
      <alignment horizontal="left" indent="6"/>
    </xf>
    <xf numFmtId="0" fontId="20" fillId="0" borderId="0" applyFill="0">
      <alignment horizontal="left" indent="6"/>
    </xf>
    <xf numFmtId="0"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3">
    <xf numFmtId="165" fontId="0" fillId="0" borderId="0" xfId="0" applyAlignment="1"/>
    <xf numFmtId="165" fontId="34" fillId="0" borderId="0" xfId="0" applyNumberFormat="1" applyFont="1" applyFill="1" applyAlignment="1"/>
    <xf numFmtId="0" fontId="35" fillId="0" borderId="0" xfId="0" applyNumberFormat="1" applyFont="1" applyFill="1"/>
    <xf numFmtId="166" fontId="35" fillId="0" borderId="0" xfId="32" applyNumberFormat="1" applyFont="1" applyFill="1" applyBorder="1" applyAlignment="1"/>
    <xf numFmtId="166" fontId="35" fillId="0" borderId="0" xfId="32" applyNumberFormat="1" applyFont="1" applyFill="1" applyAlignment="1"/>
    <xf numFmtId="164" fontId="35" fillId="0" borderId="0" xfId="0" applyNumberFormat="1" applyFont="1" applyFill="1" applyAlignment="1"/>
    <xf numFmtId="164" fontId="35" fillId="0" borderId="0" xfId="0" applyNumberFormat="1" applyFont="1" applyFill="1" applyBorder="1" applyAlignment="1"/>
    <xf numFmtId="165" fontId="35" fillId="0" borderId="0" xfId="0" applyFont="1" applyFill="1" applyAlignment="1"/>
    <xf numFmtId="165" fontId="35" fillId="0" borderId="5" xfId="0" applyFont="1" applyFill="1" applyBorder="1" applyAlignment="1"/>
    <xf numFmtId="165" fontId="0" fillId="0" borderId="0" xfId="0" applyFill="1" applyAlignment="1"/>
    <xf numFmtId="165" fontId="37" fillId="0" borderId="0" xfId="0" applyFont="1" applyFill="1" applyAlignment="1"/>
    <xf numFmtId="165" fontId="35" fillId="0" borderId="0" xfId="0" applyFont="1" applyFill="1" applyAlignment="1">
      <alignment horizontal="right"/>
    </xf>
    <xf numFmtId="166" fontId="35" fillId="0" borderId="7" xfId="32" applyNumberFormat="1" applyFont="1" applyFill="1" applyBorder="1" applyAlignment="1"/>
    <xf numFmtId="43" fontId="35" fillId="0" borderId="0" xfId="32" applyNumberFormat="1" applyFont="1" applyFill="1" applyAlignment="1"/>
    <xf numFmtId="43" fontId="35" fillId="0" borderId="0" xfId="32" applyNumberFormat="1" applyFont="1" applyFill="1" applyBorder="1" applyAlignment="1"/>
    <xf numFmtId="43" fontId="35" fillId="0" borderId="0" xfId="0" applyNumberFormat="1" applyFont="1" applyFill="1" applyAlignment="1"/>
    <xf numFmtId="43" fontId="35" fillId="0" borderId="5" xfId="32" applyNumberFormat="1" applyFont="1" applyFill="1" applyBorder="1" applyAlignment="1"/>
    <xf numFmtId="43" fontId="35" fillId="0" borderId="7" xfId="32" applyNumberFormat="1" applyFont="1" applyFill="1" applyBorder="1" applyAlignment="1"/>
    <xf numFmtId="165" fontId="38" fillId="0" borderId="0" xfId="0" applyFont="1" applyFill="1" applyAlignment="1"/>
    <xf numFmtId="166" fontId="35" fillId="0" borderId="2" xfId="32" applyNumberFormat="1" applyFont="1" applyFill="1" applyBorder="1" applyAlignment="1"/>
    <xf numFmtId="0" fontId="39" fillId="0" borderId="0" xfId="0" applyNumberFormat="1" applyFont="1" applyFill="1" applyAlignment="1">
      <alignment horizontal="center"/>
    </xf>
    <xf numFmtId="165" fontId="35" fillId="0" borderId="0" xfId="0" applyFont="1" applyFill="1" applyAlignment="1">
      <alignment horizontal="left"/>
    </xf>
    <xf numFmtId="165" fontId="35" fillId="0" borderId="0" xfId="0" applyFont="1" applyFill="1" applyAlignment="1">
      <alignment horizontal="left" vertical="top" wrapText="1"/>
    </xf>
  </cellXfs>
  <cellStyles count="88">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32" builtinId="3"/>
    <cellStyle name="Comma 2" xfId="82"/>
    <cellStyle name="Comma 3" xfId="87"/>
    <cellStyle name="Comma0" xfId="33"/>
    <cellStyle name="Currency 2" xfId="83"/>
    <cellStyle name="Currency 3" xfId="86"/>
    <cellStyle name="Currency0" xfId="34"/>
    <cellStyle name="Date" xfId="35"/>
    <cellStyle name="Fixed" xfId="36"/>
    <cellStyle name="Heading 1" xfId="37" builtinId="16" customBuiltin="1"/>
    <cellStyle name="Heading 2" xfId="38" builtinId="17" customBuiltin="1"/>
    <cellStyle name="Heading1" xfId="39"/>
    <cellStyle name="Heading2" xfId="40"/>
    <cellStyle name="Normal" xfId="0" builtinId="0"/>
    <cellStyle name="Normal 2" xfId="85"/>
    <cellStyle name="Normal 3" xfId="81"/>
    <cellStyle name="Percent 3" xfId="84"/>
    <cellStyle name="PSChar" xfId="41"/>
    <cellStyle name="PSDate" xfId="42"/>
    <cellStyle name="PSDec" xfId="43"/>
    <cellStyle name="PSdesc" xfId="44"/>
    <cellStyle name="PSHeading" xfId="45"/>
    <cellStyle name="PSInt" xfId="46"/>
    <cellStyle name="PSSpacer" xfId="47"/>
    <cellStyle name="PStest" xfId="48"/>
    <cellStyle name="R00A" xfId="49"/>
    <cellStyle name="R00B" xfId="50"/>
    <cellStyle name="R00L" xfId="51"/>
    <cellStyle name="R01A" xfId="52"/>
    <cellStyle name="R01B" xfId="53"/>
    <cellStyle name="R01H" xfId="54"/>
    <cellStyle name="R01L" xfId="55"/>
    <cellStyle name="R02A" xfId="56"/>
    <cellStyle name="R02B" xfId="57"/>
    <cellStyle name="R02H" xfId="58"/>
    <cellStyle name="R02L" xfId="59"/>
    <cellStyle name="R03A" xfId="60"/>
    <cellStyle name="R03B" xfId="61"/>
    <cellStyle name="R03H" xfId="62"/>
    <cellStyle name="R03L" xfId="63"/>
    <cellStyle name="R04A" xfId="64"/>
    <cellStyle name="R04B" xfId="65"/>
    <cellStyle name="R04H" xfId="66"/>
    <cellStyle name="R04L" xfId="67"/>
    <cellStyle name="R05A" xfId="68"/>
    <cellStyle name="R05B" xfId="69"/>
    <cellStyle name="R05H" xfId="70"/>
    <cellStyle name="R05L" xfId="71"/>
    <cellStyle name="R06A" xfId="72"/>
    <cellStyle name="R06B" xfId="73"/>
    <cellStyle name="R06H" xfId="74"/>
    <cellStyle name="R06L" xfId="75"/>
    <cellStyle name="R07A" xfId="76"/>
    <cellStyle name="R07B" xfId="77"/>
    <cellStyle name="R07H" xfId="78"/>
    <cellStyle name="R07L" xfId="79"/>
    <cellStyle name="Total" xfId="8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color rgb="FF99FF99"/>
      <color rgb="FF66FF33"/>
      <color rgb="FFFFFF99"/>
      <color rgb="FFCCFF66"/>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8"/>
  <sheetViews>
    <sheetView tabSelected="1" zoomScaleNormal="100" workbookViewId="0">
      <selection activeCell="B17" sqref="B17"/>
    </sheetView>
  </sheetViews>
  <sheetFormatPr defaultRowHeight="15"/>
  <cols>
    <col min="1" max="1" width="6.44140625" style="9" customWidth="1"/>
    <col min="2" max="2" width="47.5546875" style="9" customWidth="1"/>
    <col min="3" max="3" width="18.77734375" style="9" customWidth="1"/>
    <col min="4" max="4" width="40.109375" style="9" customWidth="1"/>
    <col min="5" max="7" width="11" style="9" customWidth="1"/>
    <col min="8" max="16384" width="8.88671875" style="9"/>
  </cols>
  <sheetData>
    <row r="1" spans="1:7" ht="18">
      <c r="A1" s="1" t="s">
        <v>37</v>
      </c>
    </row>
    <row r="2" spans="1:7" ht="17.25">
      <c r="A2" s="2" t="s">
        <v>1</v>
      </c>
    </row>
    <row r="4" spans="1:7" s="7" customFormat="1" ht="17.25">
      <c r="B4" s="7" t="s">
        <v>2</v>
      </c>
      <c r="C4" s="20">
        <v>2017</v>
      </c>
    </row>
    <row r="5" spans="1:7" s="7" customFormat="1" ht="17.25">
      <c r="B5" s="10"/>
    </row>
    <row r="6" spans="1:7" s="7" customFormat="1" ht="17.25">
      <c r="B6" s="7" t="s">
        <v>3</v>
      </c>
    </row>
    <row r="7" spans="1:7" s="7" customFormat="1" ht="17.25">
      <c r="B7" s="7" t="s">
        <v>22</v>
      </c>
      <c r="C7" s="4">
        <v>760017.93</v>
      </c>
    </row>
    <row r="8" spans="1:7" s="7" customFormat="1" ht="17.25">
      <c r="B8" s="7" t="s">
        <v>23</v>
      </c>
      <c r="C8" s="4">
        <v>26328.320000000003</v>
      </c>
    </row>
    <row r="9" spans="1:7" s="7" customFormat="1" ht="17.25">
      <c r="B9" s="7" t="s">
        <v>20</v>
      </c>
      <c r="C9" s="4">
        <v>247304.41999999998</v>
      </c>
      <c r="D9" s="5" t="s">
        <v>17</v>
      </c>
    </row>
    <row r="10" spans="1:7" s="7" customFormat="1" ht="17.25">
      <c r="B10" s="7" t="s">
        <v>24</v>
      </c>
      <c r="C10" s="4">
        <v>2457895.6400000015</v>
      </c>
      <c r="D10" s="5" t="s">
        <v>15</v>
      </c>
      <c r="E10" s="5"/>
      <c r="F10" s="5"/>
      <c r="G10" s="5"/>
    </row>
    <row r="11" spans="1:7" s="7" customFormat="1" ht="17.25">
      <c r="B11" s="7" t="s">
        <v>29</v>
      </c>
      <c r="C11" s="4">
        <v>-69.579999999999984</v>
      </c>
      <c r="D11" s="5" t="s">
        <v>15</v>
      </c>
      <c r="E11" s="5"/>
      <c r="F11" s="5"/>
      <c r="G11" s="5"/>
    </row>
    <row r="12" spans="1:7" s="7" customFormat="1" ht="17.25">
      <c r="B12" s="7" t="s">
        <v>25</v>
      </c>
      <c r="C12" s="4">
        <v>26985.249999999993</v>
      </c>
      <c r="D12" s="5" t="s">
        <v>15</v>
      </c>
      <c r="E12" s="5"/>
      <c r="F12" s="5"/>
      <c r="G12" s="5"/>
    </row>
    <row r="13" spans="1:7" s="7" customFormat="1" ht="17.25">
      <c r="B13" s="7" t="s">
        <v>26</v>
      </c>
      <c r="C13" s="4">
        <v>32866.949999999997</v>
      </c>
      <c r="D13" s="5" t="s">
        <v>15</v>
      </c>
      <c r="E13" s="5"/>
      <c r="F13" s="5"/>
      <c r="G13" s="5"/>
    </row>
    <row r="14" spans="1:7" s="7" customFormat="1" ht="17.25">
      <c r="B14" s="7" t="s">
        <v>19</v>
      </c>
      <c r="C14" s="4">
        <v>0</v>
      </c>
      <c r="D14" s="5" t="s">
        <v>18</v>
      </c>
      <c r="E14" s="5"/>
      <c r="F14" s="5"/>
      <c r="G14" s="5"/>
    </row>
    <row r="15" spans="1:7" s="7" customFormat="1" ht="17.25">
      <c r="B15" s="18" t="s">
        <v>27</v>
      </c>
      <c r="C15" s="4">
        <v>44486.62</v>
      </c>
      <c r="D15" s="3"/>
      <c r="E15" s="5"/>
      <c r="F15" s="5"/>
      <c r="G15" s="5"/>
    </row>
    <row r="16" spans="1:7" s="7" customFormat="1" ht="17.25">
      <c r="B16" s="18" t="s">
        <v>28</v>
      </c>
      <c r="C16" s="4">
        <v>-212.6</v>
      </c>
      <c r="D16" s="3"/>
      <c r="E16" s="5"/>
      <c r="F16" s="5"/>
      <c r="G16" s="5"/>
    </row>
    <row r="17" spans="2:7" s="7" customFormat="1" ht="17.25">
      <c r="B17" s="8" t="s">
        <v>16</v>
      </c>
      <c r="C17" s="16">
        <v>0</v>
      </c>
      <c r="D17" s="5"/>
      <c r="E17" s="5"/>
      <c r="F17" s="5"/>
      <c r="G17" s="5"/>
    </row>
    <row r="18" spans="2:7" s="7" customFormat="1" ht="17.25">
      <c r="B18" s="7" t="s">
        <v>0</v>
      </c>
      <c r="C18" s="4">
        <f>SUM(C7:C17)</f>
        <v>3595602.9500000016</v>
      </c>
      <c r="D18" s="5"/>
      <c r="E18" s="5"/>
      <c r="F18" s="5"/>
      <c r="G18" s="5"/>
    </row>
    <row r="19" spans="2:7" s="7" customFormat="1" ht="17.25">
      <c r="C19" s="13"/>
      <c r="D19" s="5"/>
      <c r="E19" s="5"/>
      <c r="F19" s="5"/>
      <c r="G19" s="5"/>
    </row>
    <row r="20" spans="2:7" s="7" customFormat="1" ht="17.25">
      <c r="B20" s="7" t="s">
        <v>4</v>
      </c>
      <c r="C20" s="13"/>
      <c r="D20" s="5"/>
      <c r="E20" s="5"/>
      <c r="F20" s="5"/>
      <c r="G20" s="5"/>
    </row>
    <row r="21" spans="2:7" s="7" customFormat="1" ht="17.25">
      <c r="B21" s="7" t="s">
        <v>5</v>
      </c>
      <c r="C21" s="4">
        <v>74222.970000000336</v>
      </c>
      <c r="D21" s="5" t="s">
        <v>17</v>
      </c>
      <c r="E21" s="5"/>
      <c r="F21" s="5"/>
      <c r="G21" s="5"/>
    </row>
    <row r="22" spans="2:7" s="7" customFormat="1" ht="17.25">
      <c r="B22" s="7" t="s">
        <v>6</v>
      </c>
      <c r="C22" s="4">
        <v>3375129.3399999961</v>
      </c>
      <c r="D22" s="5" t="s">
        <v>17</v>
      </c>
      <c r="E22" s="4"/>
      <c r="F22" s="4"/>
      <c r="G22" s="4"/>
    </row>
    <row r="23" spans="2:7" s="7" customFormat="1" ht="17.25">
      <c r="B23" s="7" t="s">
        <v>7</v>
      </c>
      <c r="C23" s="14">
        <v>0</v>
      </c>
      <c r="D23" s="5" t="s">
        <v>17</v>
      </c>
      <c r="E23" s="3"/>
      <c r="F23" s="3"/>
      <c r="G23" s="3"/>
    </row>
    <row r="24" spans="2:7" s="7" customFormat="1" ht="17.25">
      <c r="C24" s="8"/>
      <c r="E24" s="3"/>
      <c r="F24" s="3"/>
      <c r="G24" s="3"/>
    </row>
    <row r="25" spans="2:7" s="7" customFormat="1" ht="17.25">
      <c r="B25" s="7" t="s">
        <v>8</v>
      </c>
      <c r="C25" s="4">
        <f>SUM(C18:C24)</f>
        <v>7044955.2599999979</v>
      </c>
      <c r="D25" s="5" t="s">
        <v>14</v>
      </c>
      <c r="E25" s="5"/>
      <c r="F25" s="5"/>
      <c r="G25" s="5"/>
    </row>
    <row r="26" spans="2:7" s="7" customFormat="1" ht="17.25">
      <c r="C26" s="13"/>
      <c r="D26" s="5"/>
      <c r="E26" s="5"/>
      <c r="F26" s="5"/>
      <c r="G26" s="5"/>
    </row>
    <row r="27" spans="2:7" s="7" customFormat="1" ht="17.25">
      <c r="C27" s="13"/>
    </row>
    <row r="28" spans="2:7" s="7" customFormat="1" ht="17.25">
      <c r="B28" s="7" t="s">
        <v>9</v>
      </c>
      <c r="C28" s="4">
        <f>+C21</f>
        <v>74222.970000000336</v>
      </c>
      <c r="D28" s="5"/>
    </row>
    <row r="29" spans="2:7" s="7" customFormat="1" ht="17.25">
      <c r="B29" s="7" t="s">
        <v>10</v>
      </c>
      <c r="C29" s="4">
        <f>+C22</f>
        <v>3375129.3399999961</v>
      </c>
      <c r="D29" s="5"/>
    </row>
    <row r="30" spans="2:7" s="7" customFormat="1" ht="17.25">
      <c r="B30" s="7" t="s">
        <v>11</v>
      </c>
      <c r="C30" s="3">
        <f>+C9</f>
        <v>247304.41999999998</v>
      </c>
      <c r="D30" s="5"/>
    </row>
    <row r="31" spans="2:7" s="7" customFormat="1" ht="17.25">
      <c r="C31" s="19">
        <f>SUM(C28:C30)</f>
        <v>3696656.7299999963</v>
      </c>
      <c r="D31" s="5" t="s">
        <v>17</v>
      </c>
    </row>
    <row r="32" spans="2:7" s="7" customFormat="1" ht="17.25">
      <c r="C32" s="14"/>
      <c r="D32" s="5"/>
    </row>
    <row r="33" spans="2:7" s="7" customFormat="1" ht="17.25">
      <c r="C33" s="14"/>
      <c r="D33" s="5"/>
    </row>
    <row r="34" spans="2:7" s="7" customFormat="1" ht="17.25">
      <c r="B34" s="7" t="s">
        <v>12</v>
      </c>
      <c r="C34" s="13">
        <f>+C23</f>
        <v>0</v>
      </c>
      <c r="D34" s="5"/>
    </row>
    <row r="35" spans="2:7" s="7" customFormat="1" ht="17.25" hidden="1">
      <c r="C35" s="15"/>
      <c r="D35" s="5"/>
    </row>
    <row r="36" spans="2:7" s="7" customFormat="1" ht="17.25">
      <c r="B36" s="7" t="s">
        <v>30</v>
      </c>
      <c r="C36" s="3">
        <f t="shared" ref="C36:C39" si="0">C10</f>
        <v>2457895.6400000015</v>
      </c>
      <c r="D36" s="5"/>
    </row>
    <row r="37" spans="2:7" s="7" customFormat="1" ht="17.25">
      <c r="B37" s="7" t="s">
        <v>36</v>
      </c>
      <c r="C37" s="3">
        <f t="shared" si="0"/>
        <v>-69.579999999999984</v>
      </c>
      <c r="D37" s="5"/>
    </row>
    <row r="38" spans="2:7" s="7" customFormat="1" ht="17.25">
      <c r="B38" s="7" t="s">
        <v>31</v>
      </c>
      <c r="C38" s="3">
        <f t="shared" si="0"/>
        <v>26985.249999999993</v>
      </c>
    </row>
    <row r="39" spans="2:7" s="7" customFormat="1" ht="17.25">
      <c r="B39" s="7" t="s">
        <v>32</v>
      </c>
      <c r="C39" s="3">
        <f t="shared" si="0"/>
        <v>32866.949999999997</v>
      </c>
      <c r="D39" s="5"/>
    </row>
    <row r="40" spans="2:7" ht="17.25">
      <c r="C40" s="19">
        <f>SUM(C34:C39)</f>
        <v>2517678.2600000016</v>
      </c>
      <c r="D40" s="5" t="s">
        <v>15</v>
      </c>
    </row>
    <row r="41" spans="2:7" ht="17.25">
      <c r="C41" s="14"/>
      <c r="D41" s="5"/>
    </row>
    <row r="43" spans="2:7" ht="17.25">
      <c r="B43" s="7" t="s">
        <v>21</v>
      </c>
      <c r="C43" s="16">
        <f>C14</f>
        <v>0</v>
      </c>
    </row>
    <row r="44" spans="2:7" s="7" customFormat="1" ht="17.25">
      <c r="C44" s="14">
        <f>SUM(C43)</f>
        <v>0</v>
      </c>
      <c r="D44" s="5" t="s">
        <v>18</v>
      </c>
    </row>
    <row r="45" spans="2:7" s="7" customFormat="1" ht="17.25"/>
    <row r="46" spans="2:7" s="7" customFormat="1" ht="17.25">
      <c r="C46" s="15"/>
      <c r="D46" s="6"/>
      <c r="E46" s="6"/>
      <c r="F46" s="6"/>
      <c r="G46" s="6"/>
    </row>
    <row r="47" spans="2:7" s="7" customFormat="1" ht="18" thickBot="1">
      <c r="B47" s="11" t="s">
        <v>13</v>
      </c>
      <c r="C47" s="12">
        <f>+C25-C31-C40-C44</f>
        <v>830620.27</v>
      </c>
    </row>
    <row r="48" spans="2:7" s="7" customFormat="1" ht="18" thickTop="1">
      <c r="C48" s="6"/>
      <c r="D48" s="6"/>
      <c r="E48" s="6"/>
      <c r="F48" s="6"/>
      <c r="G48" s="6"/>
    </row>
    <row r="49" spans="2:4" s="7" customFormat="1" ht="17.25"/>
    <row r="50" spans="2:4" s="7" customFormat="1" ht="17.25">
      <c r="B50" s="7" t="s">
        <v>33</v>
      </c>
    </row>
    <row r="51" spans="2:4" ht="18" thickBot="1">
      <c r="B51" s="7" t="s">
        <v>34</v>
      </c>
      <c r="C51" s="17">
        <f>+(C7+C8+C15+C16+C17)-C47</f>
        <v>0</v>
      </c>
    </row>
    <row r="52" spans="2:4" ht="15.75" thickTop="1"/>
    <row r="54" spans="2:4" ht="45.75" customHeight="1">
      <c r="B54" s="22" t="s">
        <v>38</v>
      </c>
      <c r="C54" s="22"/>
      <c r="D54" s="22"/>
    </row>
    <row r="55" spans="2:4" ht="17.25">
      <c r="B55" s="7"/>
      <c r="C55" s="7"/>
      <c r="D55" s="7"/>
    </row>
    <row r="56" spans="2:4" ht="17.25">
      <c r="B56" s="21" t="s">
        <v>35</v>
      </c>
      <c r="C56" s="7"/>
      <c r="D56" s="7"/>
    </row>
    <row r="57" spans="2:4" ht="17.25">
      <c r="B57" s="7"/>
      <c r="C57" s="7"/>
      <c r="D57" s="7"/>
    </row>
    <row r="58" spans="2:4" ht="30.75" customHeight="1"/>
  </sheetData>
  <mergeCells count="1">
    <mergeCell ref="B54:D54"/>
  </mergeCells>
  <phoneticPr fontId="36" type="noConversion"/>
  <pageMargins left="0.2" right="0.2" top="0.25" bottom="0.25" header="0.3" footer="0.3"/>
  <pageSetup scale="74"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Workpaper for Att. O, P. 4_Rev.</vt:lpstr>
      <vt:lpstr>'Workpaper for Att. O, P. 4_Rev.'!Print_Area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Annocha M Abram</cp:lastModifiedBy>
  <cp:lastPrinted>2018-03-20T12:23:59Z</cp:lastPrinted>
  <dcterms:created xsi:type="dcterms:W3CDTF">2008-08-26T13:54:56Z</dcterms:created>
  <dcterms:modified xsi:type="dcterms:W3CDTF">2018-03-20T12:26:44Z</dcterms:modified>
</cp:coreProperties>
</file>