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44" activeTab="0"/>
  </bookViews>
  <sheets>
    <sheet name="Balance sheet" sheetId="1" r:id="rId1"/>
    <sheet name="Income Statement" sheetId="2" r:id="rId2"/>
    <sheet name="Electric Plant" sheetId="3" r:id="rId3"/>
    <sheet name="Taxes" sheetId="4" r:id="rId4"/>
    <sheet name="Op &amp; Maint" sheetId="5" r:id="rId5"/>
    <sheet name="Notes" sheetId="6" r:id="rId6"/>
  </sheets>
  <definedNames>
    <definedName name="_xlnm.Print_Area" localSheetId="1">'Income Statement'!$A$1:$C$31</definedName>
  </definedNames>
  <calcPr fullCalcOnLoad="1"/>
</workbook>
</file>

<file path=xl/sharedStrings.xml><?xml version="1.0" encoding="utf-8"?>
<sst xmlns="http://schemas.openxmlformats.org/spreadsheetml/2006/main" count="214" uniqueCount="186">
  <si>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</si>
  <si>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</si>
  <si>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</si>
  <si>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</si>
  <si>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</si>
  <si>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</si>
  <si>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</si>
  <si>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</si>
  <si>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</si>
  <si>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</si>
  <si>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</si>
  <si>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</si>
  <si>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</si>
  <si>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</si>
  <si>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</si>
  <si>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</si>
  <si>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</si>
  <si>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</si>
  <si>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</si>
  <si>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</si>
  <si>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</si>
  <si>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</si>
  <si>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</si>
  <si>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</si>
  <si>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</si>
  <si>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</si>
  <si>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</si>
  <si>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</si>
  <si>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</si>
  <si>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</si>
  <si>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</si>
  <si>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</si>
  <si>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</si>
  <si>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</si>
  <si>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</si>
  <si>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</si>
  <si>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</si>
  <si>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</si>
  <si>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</si>
  <si>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</si>
  <si>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</si>
  <si>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</si>
  <si>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</si>
  <si>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</si>
  <si>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</si>
  <si>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</si>
  <si>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</si>
  <si>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</si>
  <si>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</si>
  <si>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</si>
  <si>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</si>
  <si>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</si>
  <si>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</si>
  <si>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</si>
  <si>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</si>
  <si>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</si>
  <si>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</si>
  <si>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</si>
  <si>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</si>
  <si>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</si>
  <si>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</si>
  <si>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</si>
  <si>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</si>
  <si>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</si>
  <si>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</si>
  <si>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</si>
  <si>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</si>
  <si>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</si>
  <si>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</si>
  <si>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</si>
  <si>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</si>
  <si>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</si>
  <si>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</si>
  <si>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</si>
  <si>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</si>
  <si>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</si>
  <si>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</si>
  <si>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</si>
  <si>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</si>
  <si>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</si>
  <si>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</si>
  <si>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</si>
  <si>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</si>
  <si>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</si>
  <si>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</si>
  <si>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</si>
  <si>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</si>
  <si>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</si>
  <si>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</si>
  <si>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</si>
  <si>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</si>
  <si>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</si>
  <si>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</si>
  <si>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</si>
  <si>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</si>
  <si>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</si>
  <si>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</si>
  <si>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</si>
  <si>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</si>
  <si>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</si>
  <si>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</si>
  <si>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</si>
  <si>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</si>
  <si>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</si>
  <si>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</si>
  <si>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</si>
  <si>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</si>
  <si>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</si>
  <si>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</si>
  <si>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</si>
  <si>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</si>
  <si>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</si>
  <si>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</si>
  <si>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</si>
  <si>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</si>
  <si>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</si>
  <si>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</si>
  <si>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</si>
  <si>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</si>
  <si>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</si>
  <si>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</si>
  <si>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</si>
  <si>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</si>
  <si>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</si>
  <si>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</si>
  <si>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</si>
  <si>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</si>
  <si>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</si>
  <si>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</si>
  <si>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</si>
  <si>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</si>
  <si>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</si>
  <si>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</si>
  <si>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</si>
  <si>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</si>
  <si>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</si>
  <si>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</si>
  <si>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</si>
  <si>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</si>
  <si>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</si>
  <si>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</si>
  <si>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</si>
  <si>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</si>
  <si>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</si>
  <si>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</si>
  <si>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</si>
  <si>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</si>
  <si>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</si>
  <si>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</si>
  <si>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</si>
  <si>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</si>
  <si>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</si>
  <si>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</si>
  <si>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</si>
  <si>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</si>
  <si>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</si>
  <si>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</si>
  <si>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</si>
  <si>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</si>
  <si>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</si>
  <si>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</si>
  <si>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</si>
  <si>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</si>
  <si>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</si>
  <si>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</si>
  <si>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</si>
  <si>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</si>
  <si>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</si>
  <si>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</si>
  <si>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</si>
  <si>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</si>
  <si>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</si>
  <si>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</si>
  <si>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</si>
  <si>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</si>
  <si>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</si>
  <si>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</si>
  <si>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</si>
  <si>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</si>
  <si>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</si>
  <si>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</si>
  <si>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</si>
  <si>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</si>
  <si>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</si>
  <si>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Indianola Municipal Utilities - Electric Utility</t>
  </si>
  <si>
    <t>Fiscal Year Ended 6-30-16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</si>
</sst>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5" xfId="42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3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37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37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37" fontId="1" fillId="0" borderId="15" xfId="42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 quotePrefix="1">
      <alignment horizontal="left" indent="1"/>
    </xf>
    <xf numFmtId="0" fontId="1" fillId="0" borderId="11" xfId="0" applyFont="1" applyFill="1" applyBorder="1" applyAlignment="1">
      <alignment/>
    </xf>
    <xf numFmtId="0" fontId="1" fillId="0" borderId="30" xfId="0" applyFont="1" applyBorder="1" applyAlignment="1">
      <alignment/>
    </xf>
    <xf numFmtId="37" fontId="7" fillId="0" borderId="13" xfId="42" applyNumberFormat="1" applyFont="1" applyBorder="1" applyAlignment="1">
      <alignment/>
    </xf>
    <xf numFmtId="37" fontId="7" fillId="0" borderId="14" xfId="42" applyNumberFormat="1" applyFont="1" applyBorder="1" applyAlignment="1">
      <alignment/>
    </xf>
    <xf numFmtId="37" fontId="7" fillId="0" borderId="12" xfId="42" applyNumberFormat="1" applyFont="1" applyBorder="1" applyAlignment="1">
      <alignment/>
    </xf>
    <xf numFmtId="37" fontId="7" fillId="0" borderId="16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7" fillId="0" borderId="13" xfId="44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31" xfId="0" applyBorder="1" applyAlignment="1">
      <alignment horizontal="center"/>
    </xf>
    <xf numFmtId="167" fontId="1" fillId="0" borderId="25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1" fillId="0" borderId="32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7" fontId="1" fillId="0" borderId="33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4" xfId="44" applyNumberFormat="1" applyFont="1" applyBorder="1" applyAlignment="1">
      <alignment/>
    </xf>
    <xf numFmtId="167" fontId="1" fillId="0" borderId="23" xfId="44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37" fontId="7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7" fontId="1" fillId="0" borderId="22" xfId="44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165" fontId="7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7" fontId="7" fillId="0" borderId="14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165" fontId="7" fillId="0" borderId="20" xfId="42" applyNumberFormat="1" applyFont="1" applyBorder="1" applyAlignment="1">
      <alignment horizontal="right"/>
    </xf>
    <xf numFmtId="167" fontId="0" fillId="0" borderId="17" xfId="44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165" fontId="7" fillId="0" borderId="16" xfId="42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6.7109375" style="0" customWidth="1"/>
    <col min="4" max="4" width="6.7109375" style="0" customWidth="1"/>
    <col min="5" max="5" width="39.7109375" style="0" customWidth="1"/>
    <col min="6" max="6" width="16.7109375" style="0" customWidth="1"/>
  </cols>
  <sheetData>
    <row r="1" spans="1:6" ht="15.75">
      <c r="A1" s="128" t="s">
        <v>184</v>
      </c>
      <c r="B1" s="128"/>
      <c r="C1" s="128"/>
      <c r="D1" s="128"/>
      <c r="E1" s="128"/>
      <c r="F1" s="128"/>
    </row>
    <row r="2" spans="1:6" ht="15">
      <c r="A2" s="129" t="s">
        <v>0</v>
      </c>
      <c r="B2" s="129"/>
      <c r="C2" s="129"/>
      <c r="D2" s="129"/>
      <c r="E2" s="129"/>
      <c r="F2" s="129"/>
    </row>
    <row r="3" spans="1:6" ht="15">
      <c r="A3" s="129" t="s">
        <v>175</v>
      </c>
      <c r="B3" s="129"/>
      <c r="C3" s="129"/>
      <c r="D3" s="129"/>
      <c r="E3" s="129"/>
      <c r="F3" s="129"/>
    </row>
    <row r="4" spans="1:6" ht="15.75">
      <c r="A4" s="130" t="s">
        <v>185</v>
      </c>
      <c r="B4" s="130"/>
      <c r="C4" s="130"/>
      <c r="D4" s="130"/>
      <c r="E4" s="130"/>
      <c r="F4" s="130"/>
    </row>
    <row r="6" spans="1:6" ht="15">
      <c r="A6" s="131" t="s">
        <v>90</v>
      </c>
      <c r="B6" s="131"/>
      <c r="C6" s="131"/>
      <c r="D6" s="131"/>
      <c r="E6" s="131"/>
      <c r="F6" s="131"/>
    </row>
    <row r="7" spans="1:6" ht="12.75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ht="12.75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ht="12.75">
      <c r="A9" s="29"/>
      <c r="B9" s="9" t="s">
        <v>21</v>
      </c>
      <c r="C9" s="14"/>
      <c r="D9" s="28"/>
      <c r="E9" s="9" t="s">
        <v>52</v>
      </c>
      <c r="F9" s="14"/>
    </row>
    <row r="10" spans="1:6" ht="12.75">
      <c r="A10" s="29">
        <v>1</v>
      </c>
      <c r="B10" s="4" t="s">
        <v>8</v>
      </c>
      <c r="C10" s="15"/>
      <c r="D10" s="29"/>
      <c r="E10" s="4"/>
      <c r="F10" s="15"/>
    </row>
    <row r="11" spans="1:6" ht="12.75">
      <c r="A11" s="30"/>
      <c r="B11" s="68" t="s">
        <v>9</v>
      </c>
      <c r="C11" s="84">
        <v>55424796</v>
      </c>
      <c r="D11" s="30">
        <v>29</v>
      </c>
      <c r="E11" s="5" t="s">
        <v>53</v>
      </c>
      <c r="F11" s="84">
        <v>0</v>
      </c>
    </row>
    <row r="12" spans="1:6" ht="12.75">
      <c r="A12" s="31">
        <v>2</v>
      </c>
      <c r="B12" s="6" t="s">
        <v>10</v>
      </c>
      <c r="C12" s="74">
        <v>0</v>
      </c>
      <c r="D12" s="31">
        <v>30</v>
      </c>
      <c r="E12" s="7" t="s">
        <v>54</v>
      </c>
      <c r="F12" s="17">
        <v>0</v>
      </c>
    </row>
    <row r="13" spans="1:6" ht="12.75">
      <c r="A13" s="29">
        <v>3</v>
      </c>
      <c r="B13" s="4" t="s">
        <v>11</v>
      </c>
      <c r="C13" s="15"/>
      <c r="D13" s="29"/>
      <c r="E13" s="4"/>
      <c r="F13" s="15"/>
    </row>
    <row r="14" spans="1:6" ht="12.75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>
      <c r="A15" s="30"/>
      <c r="B15" s="68" t="s">
        <v>13</v>
      </c>
      <c r="C15" s="75">
        <v>26214867</v>
      </c>
      <c r="D15" s="30"/>
      <c r="E15" s="68" t="s">
        <v>56</v>
      </c>
      <c r="F15" s="75">
        <v>32055957</v>
      </c>
    </row>
    <row r="16" spans="1:6" ht="13.5" thickBot="1">
      <c r="A16" s="31">
        <v>4</v>
      </c>
      <c r="B16" s="59" t="s">
        <v>14</v>
      </c>
      <c r="C16" s="57">
        <f>+C11+C12-C15</f>
        <v>29209929</v>
      </c>
      <c r="D16" s="56">
        <v>32</v>
      </c>
      <c r="E16" s="55" t="s">
        <v>57</v>
      </c>
      <c r="F16" s="57">
        <f>+F15+F11+F12</f>
        <v>32055957</v>
      </c>
    </row>
    <row r="17" spans="1:6" ht="12.75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 ht="12.75">
      <c r="A18" s="33">
        <v>6</v>
      </c>
      <c r="B18" s="58" t="s">
        <v>11</v>
      </c>
      <c r="C18" s="15"/>
      <c r="D18" s="24"/>
      <c r="E18" s="4"/>
      <c r="F18" s="15"/>
    </row>
    <row r="19" spans="1:6" ht="12.75">
      <c r="A19" s="29"/>
      <c r="B19" s="67" t="s">
        <v>16</v>
      </c>
      <c r="C19" s="15"/>
      <c r="D19" s="29"/>
      <c r="E19" s="4"/>
      <c r="F19" s="15"/>
    </row>
    <row r="20" spans="1:6" ht="12.75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6258000</v>
      </c>
    </row>
    <row r="21" spans="1:6" ht="13.5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>
      <c r="A22" s="30"/>
      <c r="B22" s="65" t="s">
        <v>19</v>
      </c>
      <c r="C22" s="57">
        <f>+C16+C17-C20</f>
        <v>29209929</v>
      </c>
      <c r="D22" s="25"/>
      <c r="E22" s="68" t="s">
        <v>61</v>
      </c>
      <c r="F22" s="16">
        <v>0</v>
      </c>
    </row>
    <row r="23" spans="1:6" ht="12.75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 ht="12.75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0</v>
      </c>
    </row>
    <row r="25" spans="1:6" ht="12.75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 ht="12.75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5" thickBot="1">
      <c r="A27" s="29">
        <v>10</v>
      </c>
      <c r="B27" s="4" t="s">
        <v>24</v>
      </c>
      <c r="C27" s="78"/>
      <c r="D27" s="29"/>
      <c r="E27" s="21"/>
      <c r="F27" s="78"/>
    </row>
    <row r="28" spans="1:6" ht="13.5" thickBot="1">
      <c r="A28" s="30"/>
      <c r="B28" s="68" t="s">
        <v>25</v>
      </c>
      <c r="C28" s="77">
        <v>0</v>
      </c>
      <c r="D28" s="30">
        <v>37</v>
      </c>
      <c r="E28" s="71" t="s">
        <v>66</v>
      </c>
      <c r="F28" s="80">
        <f>+F20+F22+F24-F26</f>
        <v>6258000</v>
      </c>
    </row>
    <row r="29" spans="1:6" ht="13.5" thickBot="1">
      <c r="A29" s="31">
        <v>11</v>
      </c>
      <c r="B29" s="6" t="s">
        <v>26</v>
      </c>
      <c r="C29" s="79">
        <v>0</v>
      </c>
      <c r="D29" s="30"/>
      <c r="E29" s="5"/>
      <c r="F29" s="85"/>
    </row>
    <row r="30" spans="1:6" ht="13.5" thickBot="1">
      <c r="A30" s="31">
        <v>12</v>
      </c>
      <c r="B30" s="61" t="s">
        <v>27</v>
      </c>
      <c r="C30" s="80">
        <f>+C24+C26+C28+C29</f>
        <v>0</v>
      </c>
      <c r="D30" s="25"/>
      <c r="E30" s="23" t="s">
        <v>67</v>
      </c>
      <c r="F30" s="85"/>
    </row>
    <row r="31" spans="1:6" ht="12.75">
      <c r="A31" s="29"/>
      <c r="B31" s="8" t="s">
        <v>28</v>
      </c>
      <c r="C31" s="78"/>
      <c r="D31" s="31">
        <v>38</v>
      </c>
      <c r="E31" s="7" t="s">
        <v>68</v>
      </c>
      <c r="F31" s="81">
        <v>522357</v>
      </c>
    </row>
    <row r="32" spans="1:6" ht="13.5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5" thickBot="1">
      <c r="A33" s="30"/>
      <c r="B33" s="68" t="s">
        <v>30</v>
      </c>
      <c r="C33" s="77">
        <v>5116564</v>
      </c>
      <c r="D33" s="30">
        <v>40</v>
      </c>
      <c r="E33" s="62" t="s">
        <v>70</v>
      </c>
      <c r="F33" s="80">
        <f>SUM(F31:F32)</f>
        <v>522357</v>
      </c>
    </row>
    <row r="34" spans="1:6" ht="12.75">
      <c r="A34" s="29">
        <v>14</v>
      </c>
      <c r="B34" s="4" t="s">
        <v>31</v>
      </c>
      <c r="C34" s="78"/>
      <c r="D34" s="29"/>
      <c r="E34" s="4"/>
      <c r="F34" s="78"/>
    </row>
    <row r="35" spans="1:6" ht="12.75">
      <c r="A35" s="30"/>
      <c r="B35" s="68" t="s">
        <v>32</v>
      </c>
      <c r="C35" s="77">
        <v>1268723</v>
      </c>
      <c r="D35" s="30"/>
      <c r="E35" s="23" t="s">
        <v>71</v>
      </c>
      <c r="F35" s="85"/>
    </row>
    <row r="36" spans="1:6" ht="12.75">
      <c r="A36" s="31">
        <v>15</v>
      </c>
      <c r="B36" s="6" t="s">
        <v>33</v>
      </c>
      <c r="C36" s="81">
        <v>2553549</v>
      </c>
      <c r="D36" s="30">
        <v>41</v>
      </c>
      <c r="E36" s="5" t="s">
        <v>72</v>
      </c>
      <c r="F36" s="77">
        <v>0</v>
      </c>
    </row>
    <row r="37" spans="1:6" ht="12.75">
      <c r="A37" s="29">
        <v>16</v>
      </c>
      <c r="B37" s="4" t="s">
        <v>11</v>
      </c>
      <c r="C37" s="78"/>
      <c r="D37" s="29"/>
      <c r="E37" s="4"/>
      <c r="F37" s="78"/>
    </row>
    <row r="38" spans="1:6" ht="12.75">
      <c r="A38" s="30"/>
      <c r="B38" s="68" t="s">
        <v>34</v>
      </c>
      <c r="C38" s="77">
        <v>0</v>
      </c>
      <c r="D38" s="30">
        <v>42</v>
      </c>
      <c r="E38" s="5" t="s">
        <v>73</v>
      </c>
      <c r="F38" s="77">
        <v>1672835</v>
      </c>
    </row>
    <row r="39" spans="1:6" ht="12.75">
      <c r="A39" s="29">
        <v>17</v>
      </c>
      <c r="B39" s="4" t="s">
        <v>35</v>
      </c>
      <c r="C39" s="78"/>
      <c r="D39" s="29">
        <v>43</v>
      </c>
      <c r="E39" s="21" t="s">
        <v>75</v>
      </c>
      <c r="F39" s="78"/>
    </row>
    <row r="40" spans="1:6" ht="12.75">
      <c r="A40" s="30"/>
      <c r="B40" s="68" t="s">
        <v>36</v>
      </c>
      <c r="C40" s="77">
        <v>705179</v>
      </c>
      <c r="D40" s="30"/>
      <c r="E40" s="68" t="s">
        <v>74</v>
      </c>
      <c r="F40" s="77">
        <v>0</v>
      </c>
    </row>
    <row r="41" spans="1:6" ht="12.75">
      <c r="A41" s="31">
        <v>18</v>
      </c>
      <c r="B41" s="6" t="s">
        <v>37</v>
      </c>
      <c r="C41" s="81">
        <v>1211580</v>
      </c>
      <c r="D41" s="30">
        <v>44</v>
      </c>
      <c r="E41" s="5" t="s">
        <v>76</v>
      </c>
      <c r="F41" s="77">
        <v>0</v>
      </c>
    </row>
    <row r="42" spans="1:6" ht="12.75">
      <c r="A42" s="31">
        <v>19</v>
      </c>
      <c r="B42" s="6" t="s">
        <v>38</v>
      </c>
      <c r="C42" s="81">
        <v>0</v>
      </c>
      <c r="D42" s="30">
        <v>45</v>
      </c>
      <c r="E42" s="5" t="s">
        <v>77</v>
      </c>
      <c r="F42" s="77">
        <v>1254</v>
      </c>
    </row>
    <row r="43" spans="1:6" ht="12.75">
      <c r="A43" s="31">
        <v>20</v>
      </c>
      <c r="B43" s="6" t="s">
        <v>39</v>
      </c>
      <c r="C43" s="81">
        <v>0</v>
      </c>
      <c r="D43" s="30">
        <v>46</v>
      </c>
      <c r="E43" s="5" t="s">
        <v>78</v>
      </c>
      <c r="F43" s="77">
        <v>26528</v>
      </c>
    </row>
    <row r="44" spans="1:6" ht="13.5" thickBot="1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v>119345</v>
      </c>
    </row>
    <row r="45" spans="1:6" ht="13.5" thickBot="1">
      <c r="A45" s="32">
        <v>22</v>
      </c>
      <c r="B45" s="6" t="s">
        <v>41</v>
      </c>
      <c r="C45" s="79">
        <v>21079</v>
      </c>
      <c r="D45" s="30">
        <v>48</v>
      </c>
      <c r="E45" s="62" t="s">
        <v>80</v>
      </c>
      <c r="F45" s="80">
        <f>+F44+F43+F42+F41+F40+F38+F36</f>
        <v>1819962</v>
      </c>
    </row>
    <row r="46" spans="1:6" ht="13.5" thickBot="1">
      <c r="A46" s="32">
        <v>23</v>
      </c>
      <c r="B46" s="61" t="s">
        <v>42</v>
      </c>
      <c r="C46" s="80">
        <f>+C33+C35+C36-C38+C40+C42+C43+C44+C45+C41</f>
        <v>10876674</v>
      </c>
      <c r="D46" s="25"/>
      <c r="E46" s="23" t="s">
        <v>84</v>
      </c>
      <c r="F46" s="85"/>
    </row>
    <row r="47" spans="1:6" ht="12.75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 ht="12.75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 ht="12.75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 ht="12.75">
      <c r="A50" s="5"/>
      <c r="B50" s="68" t="s">
        <v>45</v>
      </c>
      <c r="C50" s="77">
        <v>0</v>
      </c>
      <c r="D50" s="30"/>
      <c r="E50" s="68" t="s">
        <v>88</v>
      </c>
      <c r="F50" s="77">
        <v>57228</v>
      </c>
    </row>
    <row r="51" spans="1:6" ht="12.75">
      <c r="A51" s="33">
        <v>26</v>
      </c>
      <c r="B51" s="4" t="s">
        <v>46</v>
      </c>
      <c r="C51" s="78"/>
      <c r="D51" s="29"/>
      <c r="E51" s="4"/>
      <c r="F51" s="78"/>
    </row>
    <row r="52" spans="1:6" ht="12.75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>
      <c r="A53" s="30"/>
      <c r="B53" s="68" t="s">
        <v>48</v>
      </c>
      <c r="C53" s="82">
        <v>626901</v>
      </c>
      <c r="D53" s="30"/>
      <c r="E53" s="70" t="s">
        <v>89</v>
      </c>
      <c r="F53" s="82">
        <v>0</v>
      </c>
    </row>
    <row r="54" spans="1:6" ht="13.5" thickBot="1">
      <c r="A54" s="31">
        <v>27</v>
      </c>
      <c r="B54" s="61" t="s">
        <v>49</v>
      </c>
      <c r="C54" s="80">
        <f>C48+C50+C53</f>
        <v>626901</v>
      </c>
      <c r="D54" s="25">
        <v>52</v>
      </c>
      <c r="E54" s="62" t="s">
        <v>82</v>
      </c>
      <c r="F54" s="80">
        <f>+F53+F50+F48</f>
        <v>57228</v>
      </c>
    </row>
    <row r="55" spans="1:6" ht="13.5" thickBot="1">
      <c r="A55" s="29"/>
      <c r="B55" s="12"/>
      <c r="C55" s="83"/>
      <c r="D55" s="29"/>
      <c r="E55" s="4"/>
      <c r="F55" s="78"/>
    </row>
    <row r="56" spans="1:6" ht="13.5" thickBot="1">
      <c r="A56" s="34">
        <v>28</v>
      </c>
      <c r="B56" s="72" t="s">
        <v>51</v>
      </c>
      <c r="C56" s="87">
        <f>+C54+C46+C21+C22+C30</f>
        <v>40713504</v>
      </c>
      <c r="D56" s="86">
        <v>53</v>
      </c>
      <c r="E56" s="72" t="s">
        <v>81</v>
      </c>
      <c r="F56" s="87">
        <f>+F54+F45+F28+F16+F33</f>
        <v>40713504</v>
      </c>
    </row>
    <row r="57" spans="1:6" ht="12.75">
      <c r="A57" s="2"/>
      <c r="B57" s="2"/>
      <c r="C57" s="18"/>
      <c r="D57" s="2"/>
      <c r="E57" s="2"/>
      <c r="F57" s="19">
        <f>+C56-F56</f>
        <v>0</v>
      </c>
    </row>
    <row r="58" spans="1:6" ht="12.75">
      <c r="A58" s="2"/>
      <c r="B58" s="2"/>
      <c r="C58" s="18"/>
      <c r="D58" s="2"/>
      <c r="E58" s="2"/>
      <c r="F58" s="19"/>
    </row>
    <row r="59" spans="1:6" ht="12.75">
      <c r="A59" s="2"/>
      <c r="B59" s="2"/>
      <c r="C59" s="20"/>
      <c r="D59" s="2"/>
      <c r="E59" s="2"/>
      <c r="F59" s="19"/>
    </row>
    <row r="60" spans="1:6" ht="12.75">
      <c r="A60" s="2"/>
      <c r="B60" s="2"/>
      <c r="C60" s="20"/>
      <c r="D60" s="2"/>
      <c r="E60" s="2"/>
      <c r="F60" s="19"/>
    </row>
    <row r="61" spans="1:6" ht="12.75">
      <c r="A61" s="2"/>
      <c r="B61" s="2"/>
      <c r="C61" s="20"/>
      <c r="D61" s="2"/>
      <c r="E61" s="2"/>
      <c r="F61" s="19"/>
    </row>
    <row r="62" spans="1:6" ht="12.75">
      <c r="A62" s="2"/>
      <c r="B62" s="2"/>
      <c r="C62" s="20"/>
      <c r="D62" s="2"/>
      <c r="E62" s="2"/>
      <c r="F62" s="19"/>
    </row>
    <row r="63" spans="1:6" ht="12.75">
      <c r="A63" s="2"/>
      <c r="B63" s="2"/>
      <c r="C63" s="20"/>
      <c r="D63" s="2"/>
      <c r="E63" s="2"/>
      <c r="F63" s="19"/>
    </row>
    <row r="64" spans="1:6" ht="12.75">
      <c r="A64" s="2"/>
      <c r="B64" s="2"/>
      <c r="C64" s="20"/>
      <c r="D64" s="2"/>
      <c r="E64" s="2"/>
      <c r="F64" s="2"/>
    </row>
    <row r="65" spans="1:6" ht="12.75">
      <c r="A65" s="2"/>
      <c r="B65" s="2"/>
      <c r="C65" s="20"/>
      <c r="D65" s="2"/>
      <c r="E65" s="2"/>
      <c r="F65" s="2"/>
    </row>
    <row r="66" spans="1:6" ht="12.75">
      <c r="A66" s="2"/>
      <c r="B66" s="2"/>
      <c r="C66" s="20"/>
      <c r="D66" s="2"/>
      <c r="E66" s="2"/>
      <c r="F66" s="2"/>
    </row>
    <row r="67" spans="1:6" ht="12.75">
      <c r="A67" s="2"/>
      <c r="B67" s="2"/>
      <c r="C67" s="20"/>
      <c r="D67" s="2"/>
      <c r="E67" s="2"/>
      <c r="F67" s="2"/>
    </row>
    <row r="68" spans="1:6" ht="12.75">
      <c r="A68" s="2"/>
      <c r="B68" s="2"/>
      <c r="C68" s="20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</sheetData>
  <sheetProtection/>
  <mergeCells count="5">
    <mergeCell ref="A1:F1"/>
    <mergeCell ref="A2:F2"/>
    <mergeCell ref="A4:F4"/>
    <mergeCell ref="A6:F6"/>
    <mergeCell ref="A3:F3"/>
  </mergeCells>
  <printOptions/>
  <pageMargins left="0.47" right="0.45" top="1" bottom="0.5" header="0.5" footer="0.5"/>
  <pageSetup fitToHeight="1" fitToWidth="1" horizontalDpi="600" verticalDpi="600" orientation="portrait" scale="76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77.140625" style="0" customWidth="1"/>
    <col min="3" max="3" width="16.7109375" style="0" customWidth="1"/>
  </cols>
  <sheetData>
    <row r="1" spans="1:6" ht="15.75">
      <c r="A1" s="128" t="str">
        <f>+'Balance sheet'!A1:F1</f>
        <v>Indianola Municipal Utilities - Electric Utility</v>
      </c>
      <c r="B1" s="128"/>
      <c r="C1" s="128"/>
      <c r="D1" s="36"/>
      <c r="E1" s="36"/>
      <c r="F1" s="36"/>
    </row>
    <row r="2" spans="1:6" ht="15">
      <c r="A2" s="129" t="s">
        <v>0</v>
      </c>
      <c r="B2" s="129"/>
      <c r="C2" s="129"/>
      <c r="D2" s="36"/>
      <c r="E2" s="36"/>
      <c r="F2" s="36"/>
    </row>
    <row r="3" spans="1:6" ht="15">
      <c r="A3" s="129" t="s">
        <v>176</v>
      </c>
      <c r="B3" s="129"/>
      <c r="C3" s="129"/>
      <c r="D3" s="36"/>
      <c r="E3" s="36"/>
      <c r="F3" s="36"/>
    </row>
    <row r="4" spans="1:6" ht="15.75">
      <c r="A4" s="130" t="str">
        <f>+'Balance sheet'!A4:F4</f>
        <v>Fiscal Year Ended 6-30-16</v>
      </c>
      <c r="B4" s="130"/>
      <c r="C4" s="130"/>
      <c r="D4" s="37"/>
      <c r="E4" s="37"/>
      <c r="F4" s="37"/>
    </row>
    <row r="5" spans="1:6" ht="12.75">
      <c r="A5" s="35"/>
      <c r="B5" s="35"/>
      <c r="C5" s="35"/>
      <c r="D5" s="35"/>
      <c r="E5" s="35"/>
      <c r="F5" s="35"/>
    </row>
    <row r="6" spans="1:6" ht="15">
      <c r="A6" s="131" t="s">
        <v>91</v>
      </c>
      <c r="B6" s="131"/>
      <c r="C6" s="131"/>
      <c r="D6" s="38"/>
      <c r="E6" s="38"/>
      <c r="F6" s="38"/>
    </row>
    <row r="7" spans="1:3" ht="12.75">
      <c r="A7" s="52" t="s">
        <v>1</v>
      </c>
      <c r="B7" s="40"/>
      <c r="C7" s="42" t="s">
        <v>93</v>
      </c>
    </row>
    <row r="8" spans="1:3" ht="12.75">
      <c r="A8" s="5" t="s">
        <v>2</v>
      </c>
      <c r="B8" s="41"/>
      <c r="C8" s="25" t="s">
        <v>7</v>
      </c>
    </row>
    <row r="9" spans="1:3" ht="12.75">
      <c r="A9" s="30">
        <v>1</v>
      </c>
      <c r="B9" s="41" t="s">
        <v>92</v>
      </c>
      <c r="C9" s="88">
        <v>14119359</v>
      </c>
    </row>
    <row r="10" spans="1:3" ht="12.75">
      <c r="A10" s="30">
        <v>2</v>
      </c>
      <c r="B10" s="41" t="s">
        <v>94</v>
      </c>
      <c r="C10" s="89">
        <v>11779793</v>
      </c>
    </row>
    <row r="11" spans="1:3" ht="12.75">
      <c r="A11" s="30">
        <v>3</v>
      </c>
      <c r="B11" s="41" t="s">
        <v>95</v>
      </c>
      <c r="C11" s="89">
        <v>1081158</v>
      </c>
    </row>
    <row r="12" spans="1:3" ht="12.75">
      <c r="A12" s="31">
        <v>4</v>
      </c>
      <c r="B12" s="44" t="s">
        <v>96</v>
      </c>
      <c r="C12" s="90">
        <v>1304765</v>
      </c>
    </row>
    <row r="13" spans="1:3" ht="12.75">
      <c r="A13" s="30">
        <v>5</v>
      </c>
      <c r="B13" s="41" t="s">
        <v>97</v>
      </c>
      <c r="C13" s="89">
        <v>0</v>
      </c>
    </row>
    <row r="14" spans="1:3" ht="13.5" thickBot="1">
      <c r="A14" s="29">
        <v>6</v>
      </c>
      <c r="B14" s="26" t="s">
        <v>98</v>
      </c>
      <c r="C14" s="91">
        <v>605792</v>
      </c>
    </row>
    <row r="15" spans="1:3" ht="13.5" thickBot="1">
      <c r="A15" s="53">
        <v>7</v>
      </c>
      <c r="B15" s="49" t="s">
        <v>99</v>
      </c>
      <c r="C15" s="92">
        <f>SUM(C10:C14)</f>
        <v>14771508</v>
      </c>
    </row>
    <row r="16" spans="1:3" ht="13.5" thickBot="1">
      <c r="A16" s="53">
        <v>8</v>
      </c>
      <c r="B16" s="50" t="s">
        <v>100</v>
      </c>
      <c r="C16" s="92">
        <f>+C9-C15</f>
        <v>-652149</v>
      </c>
    </row>
    <row r="17" spans="1:3" ht="13.5" thickBot="1">
      <c r="A17" s="29">
        <v>9</v>
      </c>
      <c r="B17" s="26" t="s">
        <v>101</v>
      </c>
      <c r="C17" s="112"/>
    </row>
    <row r="18" spans="1:3" ht="13.5" thickBot="1">
      <c r="A18" s="54">
        <v>10</v>
      </c>
      <c r="B18" s="51" t="s">
        <v>102</v>
      </c>
      <c r="C18" s="92">
        <f>+C17+C16</f>
        <v>-652149</v>
      </c>
    </row>
    <row r="19" spans="1:3" ht="12.75">
      <c r="A19" s="30">
        <v>11</v>
      </c>
      <c r="B19" s="41" t="s">
        <v>103</v>
      </c>
      <c r="C19" s="113">
        <v>411668</v>
      </c>
    </row>
    <row r="20" spans="1:3" ht="12.75">
      <c r="A20" s="30">
        <v>12</v>
      </c>
      <c r="B20" s="41" t="s">
        <v>104</v>
      </c>
      <c r="C20" s="113"/>
    </row>
    <row r="21" spans="1:3" ht="12.75">
      <c r="A21" s="30">
        <v>13</v>
      </c>
      <c r="B21" s="41" t="s">
        <v>105</v>
      </c>
      <c r="C21" s="113"/>
    </row>
    <row r="22" spans="1:3" ht="13.5" thickBot="1">
      <c r="A22" s="29">
        <v>14</v>
      </c>
      <c r="B22" s="26" t="s">
        <v>106</v>
      </c>
      <c r="C22" s="112"/>
    </row>
    <row r="23" spans="1:3" ht="13.5" thickBot="1">
      <c r="A23" s="53">
        <v>15</v>
      </c>
      <c r="B23" s="49" t="s">
        <v>107</v>
      </c>
      <c r="C23" s="92">
        <f>+C18+C19-C20-C21-C22</f>
        <v>-240481</v>
      </c>
    </row>
    <row r="24" spans="1:3" ht="12.75">
      <c r="A24" s="30">
        <v>16</v>
      </c>
      <c r="B24" s="41" t="s">
        <v>108</v>
      </c>
      <c r="C24" s="113">
        <v>232758</v>
      </c>
    </row>
    <row r="25" spans="1:3" ht="12.75">
      <c r="A25" s="30">
        <v>17</v>
      </c>
      <c r="B25" s="41" t="s">
        <v>109</v>
      </c>
      <c r="C25" s="113">
        <v>0</v>
      </c>
    </row>
    <row r="26" spans="1:3" ht="13.5" thickBot="1">
      <c r="A26" s="29">
        <v>18</v>
      </c>
      <c r="B26" s="26" t="s">
        <v>110</v>
      </c>
      <c r="C26" s="112">
        <v>0</v>
      </c>
    </row>
    <row r="27" spans="1:3" ht="13.5" thickBot="1">
      <c r="A27" s="53">
        <v>19</v>
      </c>
      <c r="B27" s="49" t="s">
        <v>111</v>
      </c>
      <c r="C27" s="92">
        <f>SUM(C24:C26)</f>
        <v>232758</v>
      </c>
    </row>
    <row r="28" spans="1:3" ht="13.5" thickBot="1">
      <c r="A28" s="53">
        <v>20</v>
      </c>
      <c r="B28" s="49" t="s">
        <v>112</v>
      </c>
      <c r="C28" s="92">
        <f>+C23-C27</f>
        <v>-473239</v>
      </c>
    </row>
    <row r="29" spans="1:3" ht="12.75">
      <c r="A29" s="30">
        <v>21</v>
      </c>
      <c r="B29" s="41" t="s">
        <v>113</v>
      </c>
      <c r="C29" s="113">
        <v>0</v>
      </c>
    </row>
    <row r="30" spans="1:3" ht="13.5" thickBot="1">
      <c r="A30" s="29">
        <v>22</v>
      </c>
      <c r="B30" s="26" t="s">
        <v>114</v>
      </c>
      <c r="C30" s="112">
        <v>0</v>
      </c>
    </row>
    <row r="31" spans="1:3" ht="13.5" thickBot="1">
      <c r="A31" s="53">
        <v>23</v>
      </c>
      <c r="B31" s="50" t="s">
        <v>115</v>
      </c>
      <c r="C31" s="95">
        <f>SUM(C28:C30)</f>
        <v>-473239</v>
      </c>
    </row>
    <row r="32" spans="1:3" ht="12.75">
      <c r="A32" s="2"/>
      <c r="B32" s="2"/>
      <c r="C32" s="20"/>
    </row>
    <row r="33" spans="1:4" ht="12.75">
      <c r="A33" s="2"/>
      <c r="B33" s="2"/>
      <c r="C33" s="20"/>
      <c r="D33" s="2"/>
    </row>
    <row r="34" spans="1:4" ht="12.75">
      <c r="A34" s="2"/>
      <c r="B34" s="2"/>
      <c r="C34" s="20"/>
      <c r="D34" s="2"/>
    </row>
    <row r="35" spans="1:4" ht="12.75">
      <c r="A35" s="2"/>
      <c r="B35" s="2"/>
      <c r="C35" s="20"/>
      <c r="D35" s="2"/>
    </row>
    <row r="36" spans="1:4" ht="12.75">
      <c r="A36" s="2"/>
      <c r="B36" s="2"/>
      <c r="C36" s="20"/>
      <c r="D36" s="2"/>
    </row>
    <row r="37" spans="1:4" ht="12.75">
      <c r="A37" s="2"/>
      <c r="B37" s="2"/>
      <c r="C37" s="20"/>
      <c r="D37" s="2"/>
    </row>
    <row r="38" spans="1:4" ht="12.75">
      <c r="A38" s="2"/>
      <c r="B38" s="2"/>
      <c r="C38" s="20"/>
      <c r="D38" s="2"/>
    </row>
    <row r="39" spans="1:4" ht="12.75">
      <c r="A39" s="2"/>
      <c r="B39" s="2"/>
      <c r="C39" s="20"/>
      <c r="D39" s="2"/>
    </row>
    <row r="40" spans="1:4" ht="12.75">
      <c r="A40" s="2"/>
      <c r="B40" s="2"/>
      <c r="C40" s="20"/>
      <c r="D40" s="2"/>
    </row>
    <row r="41" spans="1:4" ht="12.75">
      <c r="A41" s="2"/>
      <c r="B41" s="2"/>
      <c r="C41" s="20"/>
      <c r="D41" s="2"/>
    </row>
    <row r="42" spans="1:4" ht="12.75">
      <c r="A42" s="2"/>
      <c r="B42" s="2"/>
      <c r="C42" s="20"/>
      <c r="D42" s="2"/>
    </row>
    <row r="43" spans="1:4" ht="12.75">
      <c r="A43" s="2"/>
      <c r="B43" s="2"/>
      <c r="C43" s="20"/>
      <c r="D43" s="2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</sheetData>
  <sheetProtection/>
  <mergeCells count="5">
    <mergeCell ref="A1:C1"/>
    <mergeCell ref="A2:C2"/>
    <mergeCell ref="A4:C4"/>
    <mergeCell ref="A6:C6"/>
    <mergeCell ref="A3:C3"/>
  </mergeCells>
  <printOptions/>
  <pageMargins left="0.75" right="0.75" top="1" bottom="1" header="0.5" footer="0.5"/>
  <pageSetup fitToHeight="1" fitToWidth="1" horizontalDpi="300" verticalDpi="300" orientation="portrait" scale="89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7" width="15.7109375" style="0" customWidth="1"/>
  </cols>
  <sheetData>
    <row r="1" spans="1:7" ht="15.75">
      <c r="A1" s="128" t="str">
        <f>+'Balance sheet'!A1:F1</f>
        <v>Indianola Municipal Utilities - Electric Utility</v>
      </c>
      <c r="B1" s="128"/>
      <c r="C1" s="128"/>
      <c r="D1" s="128"/>
      <c r="E1" s="128"/>
      <c r="F1" s="128"/>
      <c r="G1" s="128"/>
    </row>
    <row r="2" spans="1:7" ht="15">
      <c r="A2" s="129" t="s">
        <v>0</v>
      </c>
      <c r="B2" s="129"/>
      <c r="C2" s="129"/>
      <c r="D2" s="129"/>
      <c r="E2" s="129"/>
      <c r="F2" s="129"/>
      <c r="G2" s="129"/>
    </row>
    <row r="3" spans="1:7" ht="15">
      <c r="A3" s="129" t="s">
        <v>177</v>
      </c>
      <c r="B3" s="129"/>
      <c r="C3" s="129"/>
      <c r="D3" s="129"/>
      <c r="E3" s="129"/>
      <c r="F3" s="129"/>
      <c r="G3" s="129"/>
    </row>
    <row r="4" spans="1:7" ht="15.75">
      <c r="A4" s="130" t="str">
        <f>+'Balance sheet'!A4:F4</f>
        <v>Fiscal Year Ended 6-30-16</v>
      </c>
      <c r="B4" s="130"/>
      <c r="C4" s="130"/>
      <c r="D4" s="130"/>
      <c r="E4" s="130"/>
      <c r="F4" s="130"/>
      <c r="G4" s="130"/>
    </row>
    <row r="5" spans="1:3" ht="12.75">
      <c r="A5" s="35"/>
      <c r="B5" s="35"/>
      <c r="C5" s="35"/>
    </row>
    <row r="6" spans="1:7" ht="15">
      <c r="A6" s="131" t="s">
        <v>21</v>
      </c>
      <c r="B6" s="131"/>
      <c r="C6" s="131"/>
      <c r="D6" s="131"/>
      <c r="E6" s="131"/>
      <c r="F6" s="131"/>
      <c r="G6" s="131"/>
    </row>
    <row r="7" spans="1:7" ht="12.75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ht="12.75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19.5" customHeight="1">
      <c r="A9" s="31">
        <v>1</v>
      </c>
      <c r="B9" s="6" t="s">
        <v>122</v>
      </c>
      <c r="C9" s="116">
        <v>446000</v>
      </c>
      <c r="D9" s="116">
        <v>0</v>
      </c>
      <c r="E9" s="116">
        <v>0</v>
      </c>
      <c r="F9" s="116">
        <v>0</v>
      </c>
      <c r="G9" s="97">
        <f aca="true" t="shared" si="0" ref="G9:G17">+C9+D9-E9-F9</f>
        <v>446000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19.5" customHeight="1">
      <c r="A11" s="31">
        <v>2</v>
      </c>
      <c r="B11" s="6" t="s">
        <v>123</v>
      </c>
      <c r="C11" s="114">
        <v>0</v>
      </c>
      <c r="D11" s="114">
        <v>0</v>
      </c>
      <c r="E11" s="114">
        <v>0</v>
      </c>
      <c r="F11" s="114"/>
      <c r="G11" s="98">
        <f t="shared" si="0"/>
        <v>0</v>
      </c>
    </row>
    <row r="12" spans="1:7" ht="19.5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19.5" customHeight="1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19.5" customHeight="1" thickBot="1">
      <c r="A14" s="31">
        <v>5</v>
      </c>
      <c r="B14" s="6" t="s">
        <v>126</v>
      </c>
      <c r="C14" s="115">
        <v>17282052</v>
      </c>
      <c r="D14" s="115">
        <v>0</v>
      </c>
      <c r="E14" s="115">
        <v>0</v>
      </c>
      <c r="F14" s="115"/>
      <c r="G14" s="99">
        <f t="shared" si="0"/>
        <v>17282052</v>
      </c>
    </row>
    <row r="15" spans="1:7" ht="19.5" customHeight="1" thickBot="1">
      <c r="A15" s="31">
        <v>6</v>
      </c>
      <c r="B15" s="61" t="s">
        <v>127</v>
      </c>
      <c r="C15" s="101">
        <f>SUM(C11:C14)</f>
        <v>17282052</v>
      </c>
      <c r="D15" s="102">
        <f>SUM(D11:D14)</f>
        <v>0</v>
      </c>
      <c r="E15" s="102">
        <f>SUM(E11:E14)</f>
        <v>0</v>
      </c>
      <c r="F15" s="102">
        <f>SUM(F11:F14)</f>
        <v>0</v>
      </c>
      <c r="G15" s="95">
        <f t="shared" si="0"/>
        <v>17282052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19.5" customHeight="1">
      <c r="A17" s="31">
        <v>7</v>
      </c>
      <c r="B17" s="6" t="s">
        <v>129</v>
      </c>
      <c r="C17" s="114">
        <v>4184982</v>
      </c>
      <c r="D17" s="114">
        <v>207692</v>
      </c>
      <c r="E17" s="114">
        <v>0</v>
      </c>
      <c r="F17" s="114">
        <v>0</v>
      </c>
      <c r="G17" s="98">
        <f t="shared" si="0"/>
        <v>4392674</v>
      </c>
    </row>
    <row r="18" spans="1:7" ht="19.5" customHeight="1">
      <c r="A18" s="31">
        <v>8</v>
      </c>
      <c r="B18" s="6" t="s">
        <v>130</v>
      </c>
      <c r="C18" s="114">
        <v>29878397</v>
      </c>
      <c r="D18" s="114">
        <v>344474</v>
      </c>
      <c r="E18" s="114">
        <v>0</v>
      </c>
      <c r="F18" s="114">
        <v>0</v>
      </c>
      <c r="G18" s="98">
        <f>+C18+D18-E18-F18</f>
        <v>30222871</v>
      </c>
    </row>
    <row r="19" spans="1:7" ht="19.5" customHeight="1" thickBot="1">
      <c r="A19" s="31">
        <v>9</v>
      </c>
      <c r="B19" s="6" t="s">
        <v>131</v>
      </c>
      <c r="C19" s="115">
        <v>2711719</v>
      </c>
      <c r="D19" s="115">
        <v>36700</v>
      </c>
      <c r="E19" s="115">
        <v>26427</v>
      </c>
      <c r="F19" s="115">
        <v>0</v>
      </c>
      <c r="G19" s="99">
        <f>+C19+D19-E19-F19</f>
        <v>2721992</v>
      </c>
    </row>
    <row r="20" spans="1:7" ht="19.5" customHeight="1" thickBot="1">
      <c r="A20" s="31">
        <v>10</v>
      </c>
      <c r="B20" s="61" t="s">
        <v>132</v>
      </c>
      <c r="C20" s="101">
        <f>SUM(C15:C19)+C9</f>
        <v>54503150</v>
      </c>
      <c r="D20" s="101">
        <f>SUM(D15:D19)+D9</f>
        <v>588866</v>
      </c>
      <c r="E20" s="101">
        <f>SUM(E15:E19)+E9</f>
        <v>26427</v>
      </c>
      <c r="F20" s="101">
        <f>SUM(F15:F19)+F9</f>
        <v>0</v>
      </c>
      <c r="G20" s="95">
        <f>+C20+D20-E20-F20</f>
        <v>55065589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19.5" customHeight="1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19.5" customHeight="1">
      <c r="A23" s="31">
        <v>12</v>
      </c>
      <c r="B23" s="6" t="s">
        <v>134</v>
      </c>
      <c r="C23" s="114">
        <v>359207</v>
      </c>
      <c r="D23" s="114">
        <v>0</v>
      </c>
      <c r="E23" s="114">
        <v>0</v>
      </c>
      <c r="F23" s="114">
        <v>0</v>
      </c>
      <c r="G23" s="98">
        <f>+C23+D23-E23-F23</f>
        <v>359207</v>
      </c>
    </row>
    <row r="24" spans="1:7" ht="19.5" customHeight="1" thickBot="1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19.5" customHeight="1" thickBot="1">
      <c r="A25" s="31">
        <v>14</v>
      </c>
      <c r="B25" s="61" t="s">
        <v>8</v>
      </c>
      <c r="C25" s="101">
        <f>SUM(C20:C24)</f>
        <v>54862357</v>
      </c>
      <c r="D25" s="102">
        <f>SUM(D20:D24)</f>
        <v>588866</v>
      </c>
      <c r="E25" s="102">
        <f>SUM(E20:E24)</f>
        <v>26427</v>
      </c>
      <c r="F25" s="102">
        <f>SUM(F20:F24)</f>
        <v>0</v>
      </c>
      <c r="G25" s="95">
        <f>+C25+D25-E25-F25</f>
        <v>55424796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19.5" customHeight="1" thickBot="1">
      <c r="A27" s="31">
        <v>15</v>
      </c>
      <c r="B27" s="6" t="s">
        <v>136</v>
      </c>
      <c r="C27" s="115">
        <v>0</v>
      </c>
      <c r="D27" s="115">
        <v>0</v>
      </c>
      <c r="E27" s="115">
        <v>0</v>
      </c>
      <c r="F27" s="115">
        <v>0</v>
      </c>
      <c r="G27" s="99">
        <f>+C27+D27-E27-F27</f>
        <v>0</v>
      </c>
    </row>
    <row r="28" spans="1:7" ht="19.5" customHeight="1" thickBot="1">
      <c r="A28" s="31">
        <v>16</v>
      </c>
      <c r="B28" s="61" t="s">
        <v>137</v>
      </c>
      <c r="C28" s="101">
        <f>SUM(C25:C27)</f>
        <v>54862357</v>
      </c>
      <c r="D28" s="102">
        <f>SUM(D25:D27)</f>
        <v>588866</v>
      </c>
      <c r="E28" s="102">
        <f>SUM(E25:E27)</f>
        <v>26427</v>
      </c>
      <c r="F28" s="102">
        <f>SUM(F25:F27)</f>
        <v>0</v>
      </c>
      <c r="G28" s="95">
        <f>+C28+D28-E28-F28</f>
        <v>55424796</v>
      </c>
    </row>
    <row r="29" spans="2:7" ht="19.5" customHeight="1">
      <c r="B29" t="s">
        <v>128</v>
      </c>
      <c r="G29" s="10" t="s">
        <v>171</v>
      </c>
    </row>
    <row r="31" ht="12.75">
      <c r="G31" s="10">
        <f>+'Balance sheet'!C11+'Balance sheet'!C12-'Electric Plant'!G28</f>
        <v>0</v>
      </c>
    </row>
    <row r="32" ht="12.75">
      <c r="G32" s="10" t="s">
        <v>171</v>
      </c>
    </row>
  </sheetData>
  <sheetProtection/>
  <mergeCells count="5">
    <mergeCell ref="A1:G1"/>
    <mergeCell ref="A2:G2"/>
    <mergeCell ref="A4:G4"/>
    <mergeCell ref="A6:G6"/>
    <mergeCell ref="A3:G3"/>
  </mergeCells>
  <printOptions/>
  <pageMargins left="0.5" right="0.5" top="0.75" bottom="0.5" header="0.5" footer="0.5"/>
  <pageSetup fitToHeight="1" fitToWidth="1" horizontalDpi="300" verticalDpi="300" orientation="landscape" scale="98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2" max="2" width="45.00390625" style="0" customWidth="1"/>
    <col min="3" max="3" width="12.140625" style="0" customWidth="1"/>
  </cols>
  <sheetData>
    <row r="1" spans="1:7" ht="15.75">
      <c r="A1" s="128" t="str">
        <f>+'Balance sheet'!A1:F1</f>
        <v>Indianola Municipal Utilities - Electric Utility</v>
      </c>
      <c r="B1" s="128"/>
      <c r="C1" s="128"/>
      <c r="D1" s="128"/>
      <c r="E1" s="128"/>
      <c r="F1" s="128"/>
      <c r="G1" s="128"/>
    </row>
    <row r="2" spans="1:7" ht="15">
      <c r="A2" s="129" t="s">
        <v>0</v>
      </c>
      <c r="B2" s="129"/>
      <c r="C2" s="129"/>
      <c r="D2" s="129"/>
      <c r="E2" s="129"/>
      <c r="F2" s="129"/>
      <c r="G2" s="129"/>
    </row>
    <row r="3" spans="1:7" ht="15">
      <c r="A3" s="129" t="s">
        <v>178</v>
      </c>
      <c r="B3" s="129"/>
      <c r="C3" s="129"/>
      <c r="D3" s="129"/>
      <c r="E3" s="129"/>
      <c r="F3" s="129"/>
      <c r="G3" s="129"/>
    </row>
    <row r="4" spans="1:7" ht="15.75">
      <c r="A4" s="130" t="str">
        <f>+'Balance sheet'!A4:F4</f>
        <v>Fiscal Year Ended 6-30-16</v>
      </c>
      <c r="B4" s="130"/>
      <c r="C4" s="130"/>
      <c r="D4" s="130"/>
      <c r="E4" s="130"/>
      <c r="F4" s="130"/>
      <c r="G4" s="130"/>
    </row>
    <row r="5" spans="1:3" ht="12.75">
      <c r="A5" s="35"/>
      <c r="B5" s="35"/>
      <c r="C5" s="35"/>
    </row>
    <row r="6" ht="12.75">
      <c r="A6" t="s">
        <v>138</v>
      </c>
    </row>
    <row r="7" ht="12.75">
      <c r="A7" t="s">
        <v>5</v>
      </c>
    </row>
    <row r="8" spans="1:3" ht="12.75">
      <c r="A8">
        <v>1</v>
      </c>
      <c r="B8" t="s">
        <v>139</v>
      </c>
      <c r="C8" s="10">
        <v>605792</v>
      </c>
    </row>
  </sheetData>
  <sheetProtection/>
  <mergeCells count="4">
    <mergeCell ref="A1:G1"/>
    <mergeCell ref="A2:G2"/>
    <mergeCell ref="A4:G4"/>
    <mergeCell ref="A3:G3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6" width="15.7109375" style="0" customWidth="1"/>
  </cols>
  <sheetData>
    <row r="1" spans="1:7" ht="15.75">
      <c r="A1" s="128" t="str">
        <f>+'Balance sheet'!A1:F1</f>
        <v>Indianola Municipal Utilities - Electric Utility</v>
      </c>
      <c r="B1" s="128"/>
      <c r="C1" s="128"/>
      <c r="D1" s="128"/>
      <c r="E1" s="128"/>
      <c r="F1" s="128"/>
      <c r="G1" s="11"/>
    </row>
    <row r="2" spans="1:7" ht="15">
      <c r="A2" s="129" t="s">
        <v>0</v>
      </c>
      <c r="B2" s="129"/>
      <c r="C2" s="129"/>
      <c r="D2" s="129"/>
      <c r="E2" s="129"/>
      <c r="F2" s="129"/>
      <c r="G2" s="11"/>
    </row>
    <row r="3" spans="1:7" ht="15">
      <c r="A3" s="129" t="s">
        <v>179</v>
      </c>
      <c r="B3" s="129"/>
      <c r="C3" s="129"/>
      <c r="D3" s="129"/>
      <c r="E3" s="129"/>
      <c r="F3" s="129"/>
      <c r="G3" s="11"/>
    </row>
    <row r="4" spans="1:7" ht="15.75">
      <c r="A4" s="130" t="str">
        <f>+'Balance sheet'!A4:F4</f>
        <v>Fiscal Year Ended 6-30-16</v>
      </c>
      <c r="B4" s="130"/>
      <c r="C4" s="130"/>
      <c r="D4" s="130"/>
      <c r="E4" s="130"/>
      <c r="F4" s="130"/>
      <c r="G4" s="27"/>
    </row>
    <row r="6" spans="1:6" ht="12.75">
      <c r="A6" s="132" t="s">
        <v>141</v>
      </c>
      <c r="B6" s="132"/>
      <c r="C6" s="132"/>
      <c r="D6" s="132"/>
      <c r="E6" s="132"/>
      <c r="F6" s="132"/>
    </row>
    <row r="7" spans="1:6" ht="12.75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6" ht="12.75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6" ht="12.75">
      <c r="A9" s="4">
        <v>1</v>
      </c>
      <c r="B9" s="2" t="s">
        <v>145</v>
      </c>
      <c r="C9" s="48"/>
      <c r="D9" s="43"/>
      <c r="E9" s="43"/>
      <c r="F9" s="43"/>
    </row>
    <row r="10" spans="1:6" ht="12.75">
      <c r="A10" s="5"/>
      <c r="B10" s="1" t="s">
        <v>146</v>
      </c>
      <c r="C10" s="84">
        <v>0</v>
      </c>
      <c r="D10" s="117">
        <v>0</v>
      </c>
      <c r="E10" s="117">
        <v>0</v>
      </c>
      <c r="F10" s="121">
        <f>SUM(C10:E10)</f>
        <v>0</v>
      </c>
    </row>
    <row r="11" spans="1:6" ht="12.75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6" ht="12.75">
      <c r="A12" s="4">
        <v>3</v>
      </c>
      <c r="B12" s="2" t="s">
        <v>148</v>
      </c>
      <c r="C12" s="82"/>
      <c r="D12" s="112"/>
      <c r="E12" s="112"/>
      <c r="F12" s="123"/>
    </row>
    <row r="13" spans="1:6" ht="12.75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6" ht="12.75">
      <c r="A14" s="21">
        <v>4</v>
      </c>
      <c r="B14" s="45" t="s">
        <v>150</v>
      </c>
      <c r="C14" s="82"/>
      <c r="D14" s="112"/>
      <c r="E14" s="112"/>
      <c r="F14" s="123"/>
    </row>
    <row r="15" spans="1:6" ht="12.75">
      <c r="A15" s="5"/>
      <c r="B15" s="110" t="s">
        <v>151</v>
      </c>
      <c r="C15" s="77">
        <v>0</v>
      </c>
      <c r="D15" s="113">
        <v>172627</v>
      </c>
      <c r="E15" s="113">
        <v>167067</v>
      </c>
      <c r="F15" s="122">
        <f>SUM(C15:E15)</f>
        <v>339694</v>
      </c>
    </row>
    <row r="16" spans="1:6" ht="12.75">
      <c r="A16" s="7">
        <v>5</v>
      </c>
      <c r="B16" s="46" t="s">
        <v>152</v>
      </c>
      <c r="C16" s="81">
        <v>0</v>
      </c>
      <c r="D16" s="118">
        <v>10288493</v>
      </c>
      <c r="E16" s="118">
        <v>0</v>
      </c>
      <c r="F16" s="124">
        <f>SUM(C16:E16)</f>
        <v>10288493</v>
      </c>
    </row>
    <row r="17" spans="1:6" ht="12.75">
      <c r="A17" s="4">
        <v>6</v>
      </c>
      <c r="B17" s="2" t="s">
        <v>153</v>
      </c>
      <c r="C17" s="82"/>
      <c r="D17" s="112"/>
      <c r="E17" s="112"/>
      <c r="F17" s="123"/>
    </row>
    <row r="18" spans="1:6" ht="13.5" thickBot="1">
      <c r="A18" s="5"/>
      <c r="B18" s="109" t="s">
        <v>154</v>
      </c>
      <c r="C18" s="82">
        <v>0</v>
      </c>
      <c r="D18" s="112">
        <v>0</v>
      </c>
      <c r="E18" s="112">
        <v>0</v>
      </c>
      <c r="F18" s="123">
        <f>SUM(C18:E18)</f>
        <v>0</v>
      </c>
    </row>
    <row r="19" spans="1:6" ht="13.5" thickBot="1">
      <c r="A19" s="6">
        <v>7</v>
      </c>
      <c r="B19" s="106" t="s">
        <v>155</v>
      </c>
      <c r="C19" s="101">
        <f>SUM(C10:C18)</f>
        <v>0</v>
      </c>
      <c r="D19" s="107">
        <f>SUM(D10:D18)</f>
        <v>10461120</v>
      </c>
      <c r="E19" s="107">
        <f>SUM(E10:E18)</f>
        <v>167067</v>
      </c>
      <c r="F19" s="108">
        <f>SUM(C19:E19)</f>
        <v>10628187</v>
      </c>
    </row>
    <row r="20" spans="1:6" ht="12.75">
      <c r="A20" s="4">
        <v>8</v>
      </c>
      <c r="B20" s="26" t="s">
        <v>156</v>
      </c>
      <c r="C20" s="119"/>
      <c r="D20" s="119"/>
      <c r="E20" s="119"/>
      <c r="F20" s="43"/>
    </row>
    <row r="21" spans="1:7" ht="12.75">
      <c r="A21" s="5"/>
      <c r="B21" s="111" t="s">
        <v>157</v>
      </c>
      <c r="C21" s="125" t="s">
        <v>173</v>
      </c>
      <c r="D21" s="113">
        <v>11575</v>
      </c>
      <c r="E21" s="113">
        <v>0</v>
      </c>
      <c r="F21" s="94">
        <f>SUM(D21:E21)</f>
        <v>11575</v>
      </c>
      <c r="G21" t="s">
        <v>171</v>
      </c>
    </row>
    <row r="22" spans="1:6" ht="12.75">
      <c r="A22" s="4">
        <v>9</v>
      </c>
      <c r="B22" s="26" t="s">
        <v>158</v>
      </c>
      <c r="C22" s="126"/>
      <c r="D22" s="112"/>
      <c r="E22" s="112"/>
      <c r="F22" s="93"/>
    </row>
    <row r="23" spans="1:6" ht="12.75">
      <c r="A23" s="5"/>
      <c r="B23" s="111" t="s">
        <v>159</v>
      </c>
      <c r="C23" s="125" t="s">
        <v>173</v>
      </c>
      <c r="D23" s="113">
        <v>81076</v>
      </c>
      <c r="E23" s="113">
        <v>914091</v>
      </c>
      <c r="F23" s="94">
        <f>+D23+E23</f>
        <v>995167</v>
      </c>
    </row>
    <row r="24" spans="1:6" ht="12.75">
      <c r="A24" s="4">
        <v>10</v>
      </c>
      <c r="B24" s="26" t="s">
        <v>160</v>
      </c>
      <c r="C24" s="126"/>
      <c r="D24" s="112"/>
      <c r="E24" s="112"/>
      <c r="F24" s="93"/>
    </row>
    <row r="25" spans="1:6" ht="12.75">
      <c r="A25" s="5"/>
      <c r="B25" s="111" t="s">
        <v>161</v>
      </c>
      <c r="C25" s="125" t="s">
        <v>173</v>
      </c>
      <c r="D25" s="113">
        <v>45093</v>
      </c>
      <c r="E25" s="113">
        <v>0</v>
      </c>
      <c r="F25" s="94">
        <f>+D25+E25</f>
        <v>45093</v>
      </c>
    </row>
    <row r="26" spans="1:6" ht="12.75">
      <c r="A26" s="4">
        <v>11</v>
      </c>
      <c r="B26" s="26" t="s">
        <v>162</v>
      </c>
      <c r="C26" s="126"/>
      <c r="D26" s="112"/>
      <c r="E26" s="112"/>
      <c r="F26" s="93"/>
    </row>
    <row r="27" spans="1:6" ht="12.75">
      <c r="A27" s="5"/>
      <c r="B27" s="111" t="s">
        <v>163</v>
      </c>
      <c r="C27" s="125" t="s">
        <v>173</v>
      </c>
      <c r="D27" s="113">
        <v>0</v>
      </c>
      <c r="E27" s="113">
        <v>0</v>
      </c>
      <c r="F27" s="94">
        <f>+D27+E27</f>
        <v>0</v>
      </c>
    </row>
    <row r="28" spans="1:6" ht="12.75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6" ht="12.75">
      <c r="A29" s="6">
        <v>13</v>
      </c>
      <c r="B29" s="44" t="s">
        <v>165</v>
      </c>
      <c r="C29" s="120" t="s">
        <v>173</v>
      </c>
      <c r="D29" s="118">
        <v>1180929</v>
      </c>
      <c r="E29" s="118">
        <v>0</v>
      </c>
      <c r="F29" s="94">
        <f>+D29+E29</f>
        <v>1180929</v>
      </c>
    </row>
    <row r="30" spans="1:6" ht="13.5" thickBot="1">
      <c r="A30" s="4">
        <v>14</v>
      </c>
      <c r="B30" s="26" t="s">
        <v>166</v>
      </c>
      <c r="C30" s="127"/>
      <c r="D30" s="119"/>
      <c r="E30" s="119"/>
      <c r="F30" s="43"/>
    </row>
    <row r="31" spans="1:6" ht="13.5" thickBot="1">
      <c r="A31" s="5"/>
      <c r="B31" s="109" t="s">
        <v>167</v>
      </c>
      <c r="C31" s="101" t="s">
        <v>174</v>
      </c>
      <c r="D31" s="107">
        <f>SUM(D19:D29)</f>
        <v>11779793</v>
      </c>
      <c r="E31" s="107">
        <f>SUM(E19:E29)</f>
        <v>1081158</v>
      </c>
      <c r="F31" s="108">
        <f>SUM(F19:F30)</f>
        <v>12860951</v>
      </c>
    </row>
    <row r="32" spans="3:6" ht="12.75">
      <c r="C32" s="10"/>
      <c r="D32" s="10"/>
      <c r="E32" s="10"/>
      <c r="F32" s="10"/>
    </row>
    <row r="33" spans="2:6" ht="12.75">
      <c r="B33" s="133" t="s">
        <v>168</v>
      </c>
      <c r="C33" s="134"/>
      <c r="D33" s="104">
        <v>17</v>
      </c>
      <c r="E33" s="10"/>
      <c r="F33" s="10"/>
    </row>
    <row r="34" spans="2:6" ht="12.75">
      <c r="B34" s="3" t="s">
        <v>169</v>
      </c>
      <c r="C34" s="39"/>
      <c r="D34" s="105">
        <v>1</v>
      </c>
      <c r="E34" s="10"/>
      <c r="F34" s="10"/>
    </row>
    <row r="35" spans="3:6" ht="12.75">
      <c r="C35" s="10"/>
      <c r="D35" s="10"/>
      <c r="E35" s="10"/>
      <c r="F35" s="10"/>
    </row>
    <row r="36" ht="12.75">
      <c r="B36" t="s">
        <v>170</v>
      </c>
    </row>
    <row r="37" ht="12.75">
      <c r="B37" t="s">
        <v>172</v>
      </c>
    </row>
  </sheetData>
  <sheetProtection/>
  <mergeCells count="6">
    <mergeCell ref="A6:F6"/>
    <mergeCell ref="B33:C33"/>
    <mergeCell ref="A1:F1"/>
    <mergeCell ref="A2:F2"/>
    <mergeCell ref="A4:F4"/>
    <mergeCell ref="A3:F3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Public Power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Horstmanshof</dc:creator>
  <cp:keywords/>
  <dc:description/>
  <cp:lastModifiedBy>rstangel</cp:lastModifiedBy>
  <cp:lastPrinted>2009-03-12T15:44:21Z</cp:lastPrinted>
  <dcterms:created xsi:type="dcterms:W3CDTF">2005-04-15T13:36:01Z</dcterms:created>
  <dcterms:modified xsi:type="dcterms:W3CDTF">2017-03-14T18:58:22Z</dcterms:modified>
  <cp:category/>
  <cp:version/>
  <cp:contentType/>
  <cp:contentStatus/>
</cp:coreProperties>
</file>