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GM Files\Electric Utility\MISO &amp; FERC\2018 30.9 Filing\IMU 2018 Attachment O Postings\"/>
    </mc:Choice>
  </mc:AlternateContent>
  <bookViews>
    <workbookView xWindow="0" yWindow="0" windowWidth="16800" windowHeight="7240"/>
  </bookViews>
  <sheets>
    <sheet name="Sheet1" sheetId="1" r:id="rId1"/>
  </sheets>
  <calcPr calcId="171027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7" i="1"/>
  <c r="D27" i="1"/>
  <c r="H26" i="1"/>
  <c r="F27" i="1"/>
  <c r="F19" i="1" l="1"/>
  <c r="D19" i="1"/>
  <c r="J11" i="1"/>
  <c r="H9" i="1"/>
  <c r="J9" i="1" s="1"/>
  <c r="H10" i="1"/>
  <c r="J10" i="1" s="1"/>
  <c r="H11" i="1"/>
  <c r="F12" i="1"/>
  <c r="D12" i="1"/>
  <c r="H41" i="1" l="1"/>
  <c r="J41" i="1" s="1"/>
  <c r="H42" i="1"/>
  <c r="J42" i="1" s="1"/>
  <c r="H43" i="1"/>
  <c r="J43" i="1" s="1"/>
  <c r="H31" i="1"/>
  <c r="J31" i="1" s="1"/>
  <c r="H25" i="1"/>
  <c r="J25" i="1" s="1"/>
  <c r="H16" i="1"/>
  <c r="J16" i="1" s="1"/>
  <c r="H17" i="1"/>
  <c r="J17" i="1" s="1"/>
  <c r="H18" i="1"/>
  <c r="J18" i="1" s="1"/>
  <c r="H34" i="1"/>
  <c r="J34" i="1" s="1"/>
  <c r="F51" i="1" l="1"/>
  <c r="D51" i="1"/>
  <c r="F44" i="1"/>
  <c r="D44" i="1"/>
  <c r="H44" i="1" l="1"/>
  <c r="J44" i="1" s="1"/>
  <c r="F35" i="1"/>
  <c r="D35" i="1"/>
  <c r="F32" i="1"/>
  <c r="D32" i="1"/>
  <c r="H51" i="1" l="1"/>
  <c r="J51" i="1" s="1"/>
  <c r="H19" i="1"/>
  <c r="J19" i="1" s="1"/>
  <c r="H8" i="1" l="1"/>
  <c r="H12" i="1" s="1"/>
  <c r="H50" i="1" l="1"/>
  <c r="J50" i="1" s="1"/>
  <c r="H49" i="1"/>
  <c r="J49" i="1" s="1"/>
  <c r="H47" i="1"/>
  <c r="J47" i="1" s="1"/>
  <c r="H40" i="1"/>
  <c r="J40" i="1" s="1"/>
  <c r="H30" i="1"/>
  <c r="H24" i="1"/>
  <c r="H15" i="1"/>
  <c r="J15" i="1" s="1"/>
  <c r="J8" i="1"/>
  <c r="H35" i="1" l="1"/>
  <c r="J35" i="1" s="1"/>
  <c r="J24" i="1"/>
  <c r="J27" i="1"/>
  <c r="J30" i="1"/>
  <c r="H32" i="1"/>
  <c r="J32" i="1" s="1"/>
  <c r="J12" i="1"/>
</calcChain>
</file>

<file path=xl/sharedStrings.xml><?xml version="1.0" encoding="utf-8"?>
<sst xmlns="http://schemas.openxmlformats.org/spreadsheetml/2006/main" count="107" uniqueCount="81">
  <si>
    <t>Year to Year Comparison</t>
  </si>
  <si>
    <t>Page 2 of 5</t>
  </si>
  <si>
    <t>Line 1</t>
  </si>
  <si>
    <t>Gross Plant in Service</t>
  </si>
  <si>
    <t>Production</t>
  </si>
  <si>
    <t>Line 2</t>
  </si>
  <si>
    <t>Transmission</t>
  </si>
  <si>
    <t>Line 4</t>
  </si>
  <si>
    <t>General &amp; Intangible</t>
  </si>
  <si>
    <t>+/-</t>
  </si>
  <si>
    <t>% +/-</t>
  </si>
  <si>
    <t>Line 7</t>
  </si>
  <si>
    <t>Accumulated Depreciation</t>
  </si>
  <si>
    <t>Line 8</t>
  </si>
  <si>
    <t>Line 10</t>
  </si>
  <si>
    <t>Page 3 of 5</t>
  </si>
  <si>
    <t>Line 3</t>
  </si>
  <si>
    <t>A&amp;G</t>
  </si>
  <si>
    <t>Line 9</t>
  </si>
  <si>
    <t>Line 13</t>
  </si>
  <si>
    <t>Line 16</t>
  </si>
  <si>
    <t>Page 4 of 5</t>
  </si>
  <si>
    <t>Wages &amp; Salary Allocator</t>
  </si>
  <si>
    <t>Line 12</t>
  </si>
  <si>
    <t>Line 15</t>
  </si>
  <si>
    <t>Other</t>
  </si>
  <si>
    <t>Return ( R )</t>
  </si>
  <si>
    <t>Line 21</t>
  </si>
  <si>
    <t>Long Term Interest</t>
  </si>
  <si>
    <t>Line 22</t>
  </si>
  <si>
    <t>Long Term Debt</t>
  </si>
  <si>
    <t>Line 23</t>
  </si>
  <si>
    <t>Proprietary Capital</t>
  </si>
  <si>
    <t>Depreciation &amp; Amortization Exp</t>
  </si>
  <si>
    <t>Explanations for items with variance greater than 20%</t>
  </si>
  <si>
    <t>Line 6</t>
  </si>
  <si>
    <t>Line</t>
  </si>
  <si>
    <t>Total Gross Plant</t>
  </si>
  <si>
    <t>A</t>
  </si>
  <si>
    <t>Explanation</t>
  </si>
  <si>
    <t>Total Accum Depreciation</t>
  </si>
  <si>
    <t>Total O&amp;M</t>
  </si>
  <si>
    <t>Line12</t>
  </si>
  <si>
    <t>Total Depreciation</t>
  </si>
  <si>
    <t>Line 20</t>
  </si>
  <si>
    <t>Total Other Taxes</t>
  </si>
  <si>
    <t>Total Wages &amp; Salary</t>
  </si>
  <si>
    <t>Line 24</t>
  </si>
  <si>
    <t>Total</t>
  </si>
  <si>
    <t>B</t>
  </si>
  <si>
    <t>Indianola Municipal Utilities</t>
  </si>
  <si>
    <t>Distribution</t>
  </si>
  <si>
    <t>Line 19</t>
  </si>
  <si>
    <t>PILOT</t>
  </si>
  <si>
    <t>Line 14</t>
  </si>
  <si>
    <t>O&amp;M</t>
  </si>
  <si>
    <t>IDOT Requested Project at Martensdale</t>
  </si>
  <si>
    <t>Restructure of Electric Generation Dept in FY17</t>
  </si>
  <si>
    <t xml:space="preserve">In October 2016, The IMU Board of Trustees approved a recommendation from the IMU management </t>
  </si>
  <si>
    <t xml:space="preserve">team and bargaining unit to solve an on-call/cross training challenge that existed in the generation </t>
  </si>
  <si>
    <t xml:space="preserve">department. The solution was to combine the individual responsibilities of the meter reader, inventory </t>
  </si>
  <si>
    <t xml:space="preserve">specialist and generation operators into a Generation/Metering Technician position to be shared by four </t>
  </si>
  <si>
    <t xml:space="preserve">employees within the generation department.  This structure facilitates a better cross training </t>
  </si>
  <si>
    <t xml:space="preserve">environment and addresses the on-call challenges previously faced by the department.  This change did </t>
  </si>
  <si>
    <t xml:space="preserve">not cause any change to the FTE count within the organization but did represent an adjustment to the </t>
  </si>
  <si>
    <t xml:space="preserve">union pay scale appendix and revised job descriptions of the generation department that includes 69kV </t>
  </si>
  <si>
    <t>In FY2016 the new version of the HWY 92 lines were put in service with only a partial year of depreciation,</t>
  </si>
  <si>
    <t>FY2017 had a full year</t>
  </si>
  <si>
    <t xml:space="preserve">REPAIR/MAINT--BLDG/GROUNDS went from $2,517.17 in FY2016 to $55,615.26 in FY2017  </t>
  </si>
  <si>
    <t>MISC CONSULTING went from $0 in FY2016 to $14,125.54 in FY2017</t>
  </si>
  <si>
    <t>C</t>
  </si>
  <si>
    <t>D</t>
  </si>
  <si>
    <t>Due to a second IDOT requested project on US HWY 92 near Martensdale IA that affected</t>
  </si>
  <si>
    <t>IMU's Patterson line</t>
  </si>
  <si>
    <t>transmission maintenance.</t>
  </si>
  <si>
    <t>FERC Annual Fees</t>
  </si>
  <si>
    <t>E</t>
  </si>
  <si>
    <t xml:space="preserve">FERC fees are charged by MEAN to member communities based on their network load ratio share </t>
  </si>
  <si>
    <t xml:space="preserve">and are included on monthly purchased power bills as Schedule 10-MISO Cost Adder FERC.  The </t>
  </si>
  <si>
    <t xml:space="preserve">FERC fees are calculated as the members’ network load ratio share x FERC rate. </t>
  </si>
  <si>
    <t>These fees have not been included in past filings.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</si>
</sst>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0" fontId="2" fillId="0" borderId="1" xfId="0" applyFont="1" applyBorder="1"/>
    <xf numFmtId="0" fontId="0" fillId="0" borderId="0" xfId="0" applyFill="1"/>
    <xf numFmtId="0" fontId="0" fillId="0" borderId="0" xfId="0" quotePrefix="1" applyFill="1" applyBorder="1" applyAlignment="1">
      <alignment horizontal="center"/>
    </xf>
    <xf numFmtId="10" fontId="0" fillId="0" borderId="0" xfId="2" applyNumberFormat="1" applyFont="1" applyFill="1"/>
    <xf numFmtId="0" fontId="0" fillId="0" borderId="1" xfId="0" applyBorder="1"/>
    <xf numFmtId="164" fontId="0" fillId="0" borderId="2" xfId="1" applyNumberFormat="1" applyFont="1" applyBorder="1"/>
    <xf numFmtId="164" fontId="0" fillId="0" borderId="2" xfId="0" applyNumberFormat="1" applyBorder="1"/>
    <xf numFmtId="10" fontId="0" fillId="0" borderId="2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Fill="1" applyBorder="1"/>
    <xf numFmtId="10" fontId="0" fillId="2" borderId="0" xfId="2" applyNumberFormat="1" applyFont="1" applyFill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0" fontId="4" fillId="0" borderId="0" xfId="2" applyNumberFormat="1" applyFont="1"/>
    <xf numFmtId="10" fontId="4" fillId="0" borderId="0" xfId="2" applyNumberFormat="1" applyFont="1" applyFill="1"/>
    <xf numFmtId="164" fontId="4" fillId="0" borderId="2" xfId="1" applyNumberFormat="1" applyFont="1" applyBorder="1"/>
    <xf numFmtId="10" fontId="4" fillId="0" borderId="2" xfId="2" applyNumberFormat="1" applyFont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0" fontId="0" fillId="0" borderId="0" xfId="2" applyNumberFormat="1" applyFont="1" applyFill="1" applyBorder="1"/>
    <xf numFmtId="0" fontId="0" fillId="0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/>
    <xf numFmtId="10" fontId="0" fillId="3" borderId="0" xfId="2" applyNumberFormat="1" applyFont="1" applyFill="1"/>
    <xf numFmtId="0" fontId="0" fillId="0" borderId="0" xfId="0" applyFill="1" applyAlignment="1"/>
    <xf numFmtId="0" fontId="2" fillId="3" borderId="0" xfId="0" quotePrefix="1" applyFont="1" applyFill="1" applyAlignment="1">
      <alignment horizontal="center"/>
    </xf>
    <xf numFmtId="10" fontId="0" fillId="4" borderId="0" xfId="2" applyNumberFormat="1" applyFont="1" applyFill="1"/>
    <xf numFmtId="10" fontId="0" fillId="5" borderId="0" xfId="2" applyNumberFormat="1" applyFont="1" applyFill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Fill="1" applyBorder="1"/>
    <xf numFmtId="164" fontId="4" fillId="0" borderId="0" xfId="0" applyNumberFormat="1" applyFont="1" applyFill="1" applyBorder="1"/>
    <xf numFmtId="10" fontId="4" fillId="0" borderId="0" xfId="2" applyNumberFormat="1" applyFont="1" applyFill="1" applyBorder="1"/>
    <xf numFmtId="0" fontId="4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F52" sqref="F52"/>
    </sheetView>
  </sheetViews>
  <sheetFormatPr defaultRowHeight="14.5" x14ac:dyDescent="0.35"/>
  <cols>
    <col min="2" max="2" width="30.7265625" bestFit="1" customWidth="1"/>
    <col min="3" max="3" width="1.7265625" customWidth="1"/>
    <col min="4" max="4" width="12.54296875" bestFit="1" customWidth="1"/>
    <col min="5" max="5" width="1.7265625" customWidth="1"/>
    <col min="6" max="6" width="12.54296875" bestFit="1" customWidth="1"/>
    <col min="7" max="7" width="1.7265625" customWidth="1"/>
    <col min="8" max="8" width="14" customWidth="1"/>
    <col min="9" max="9" width="1.7265625" customWidth="1"/>
    <col min="10" max="10" width="11.453125" customWidth="1"/>
    <col min="11" max="11" width="1.7265625" style="8" customWidth="1"/>
    <col min="12" max="12" width="11.453125" style="38" bestFit="1" customWidth="1"/>
  </cols>
  <sheetData>
    <row r="1" spans="1:15" x14ac:dyDescent="0.35">
      <c r="A1" s="1" t="s">
        <v>50</v>
      </c>
    </row>
    <row r="2" spans="1:15" x14ac:dyDescent="0.35">
      <c r="A2" s="1" t="s">
        <v>0</v>
      </c>
    </row>
    <row r="3" spans="1:15" x14ac:dyDescent="0.35">
      <c r="A3" s="1"/>
    </row>
    <row r="5" spans="1:15" x14ac:dyDescent="0.35">
      <c r="A5" s="7" t="s">
        <v>1</v>
      </c>
    </row>
    <row r="6" spans="1:15" x14ac:dyDescent="0.35">
      <c r="D6" s="2">
        <v>42551</v>
      </c>
      <c r="F6" s="2">
        <v>42916</v>
      </c>
      <c r="H6" s="3" t="s">
        <v>9</v>
      </c>
      <c r="J6" s="3" t="s">
        <v>10</v>
      </c>
      <c r="K6" s="9"/>
      <c r="L6" s="2" t="s">
        <v>39</v>
      </c>
    </row>
    <row r="7" spans="1:15" x14ac:dyDescent="0.35">
      <c r="A7" t="s">
        <v>36</v>
      </c>
      <c r="B7" s="1" t="s">
        <v>3</v>
      </c>
    </row>
    <row r="8" spans="1:15" x14ac:dyDescent="0.35">
      <c r="A8" t="s">
        <v>2</v>
      </c>
      <c r="B8" t="s">
        <v>4</v>
      </c>
      <c r="D8" s="4">
        <v>17282052</v>
      </c>
      <c r="F8" s="4">
        <v>17320418</v>
      </c>
      <c r="H8" s="5">
        <f>F8-D8</f>
        <v>38366</v>
      </c>
      <c r="J8" s="6">
        <f>H8/D8</f>
        <v>2.2199910056977029E-3</v>
      </c>
      <c r="K8" s="10"/>
    </row>
    <row r="9" spans="1:15" x14ac:dyDescent="0.35">
      <c r="A9" t="s">
        <v>5</v>
      </c>
      <c r="B9" t="s">
        <v>6</v>
      </c>
      <c r="D9" s="4">
        <v>4392674</v>
      </c>
      <c r="F9" s="4">
        <v>4277207</v>
      </c>
      <c r="H9" s="5">
        <f t="shared" ref="H9:H11" si="0">F9-D9</f>
        <v>-115467</v>
      </c>
      <c r="J9" s="6">
        <f t="shared" ref="J9:J11" si="1">H9/D9</f>
        <v>-2.628626663394552E-2</v>
      </c>
      <c r="K9" s="10"/>
    </row>
    <row r="10" spans="1:15" x14ac:dyDescent="0.35">
      <c r="A10" t="s">
        <v>16</v>
      </c>
      <c r="B10" t="s">
        <v>51</v>
      </c>
      <c r="D10" s="4">
        <v>30222871</v>
      </c>
      <c r="F10" s="4">
        <v>30905050</v>
      </c>
      <c r="H10" s="5">
        <f t="shared" si="0"/>
        <v>682179</v>
      </c>
      <c r="J10" s="6">
        <f t="shared" si="1"/>
        <v>2.2571614721844262E-2</v>
      </c>
      <c r="K10" s="10"/>
    </row>
    <row r="11" spans="1:15" x14ac:dyDescent="0.35">
      <c r="A11" t="s">
        <v>7</v>
      </c>
      <c r="B11" t="s">
        <v>8</v>
      </c>
      <c r="D11" s="4">
        <v>3167992</v>
      </c>
      <c r="F11" s="4">
        <v>3315218</v>
      </c>
      <c r="H11" s="5">
        <f t="shared" si="0"/>
        <v>147226</v>
      </c>
      <c r="J11" s="6">
        <f t="shared" si="1"/>
        <v>4.6472970891340636E-2</v>
      </c>
      <c r="K11" s="10"/>
    </row>
    <row r="12" spans="1:15" x14ac:dyDescent="0.35">
      <c r="A12" t="s">
        <v>35</v>
      </c>
      <c r="B12" t="s">
        <v>37</v>
      </c>
      <c r="D12" s="12">
        <f>SUM(D8:D11)</f>
        <v>55065589</v>
      </c>
      <c r="F12" s="12">
        <f>SUM(F8:F11)</f>
        <v>55817893</v>
      </c>
      <c r="H12" s="12">
        <f>SUM(H8:H11)</f>
        <v>752304</v>
      </c>
      <c r="J12" s="14">
        <f t="shared" ref="J12" si="2">H12/D12</f>
        <v>1.3661962282833295E-2</v>
      </c>
      <c r="K12" s="10"/>
    </row>
    <row r="14" spans="1:15" x14ac:dyDescent="0.35">
      <c r="B14" s="1" t="s">
        <v>12</v>
      </c>
    </row>
    <row r="15" spans="1:15" x14ac:dyDescent="0.35">
      <c r="A15" t="s">
        <v>11</v>
      </c>
      <c r="B15" t="s">
        <v>4</v>
      </c>
      <c r="D15" s="4">
        <v>13038686</v>
      </c>
      <c r="F15" s="4">
        <v>13437286</v>
      </c>
      <c r="H15" s="5">
        <f t="shared" ref="H15:H19" si="3">F15-D15</f>
        <v>398600</v>
      </c>
      <c r="I15" s="8"/>
      <c r="J15" s="10">
        <f t="shared" ref="J15:J19" si="4">H15/D15</f>
        <v>3.0570565162777907E-2</v>
      </c>
      <c r="K15" s="10"/>
    </row>
    <row r="16" spans="1:15" x14ac:dyDescent="0.35">
      <c r="A16" t="s">
        <v>13</v>
      </c>
      <c r="B16" t="s">
        <v>6</v>
      </c>
      <c r="D16" s="4">
        <v>304663</v>
      </c>
      <c r="F16" s="4">
        <v>413036</v>
      </c>
      <c r="H16" s="5">
        <f t="shared" si="3"/>
        <v>108373</v>
      </c>
      <c r="I16" s="8"/>
      <c r="J16" s="31">
        <f t="shared" si="4"/>
        <v>0.35571434667156826</v>
      </c>
      <c r="K16" s="10"/>
      <c r="L16" s="45" t="s">
        <v>38</v>
      </c>
      <c r="M16" s="32"/>
      <c r="N16" s="32"/>
      <c r="O16" s="32"/>
    </row>
    <row r="17" spans="1:15" x14ac:dyDescent="0.35">
      <c r="A17" t="s">
        <v>18</v>
      </c>
      <c r="B17" t="s">
        <v>51</v>
      </c>
      <c r="D17" s="4">
        <v>10402303</v>
      </c>
      <c r="F17" s="4">
        <v>11121284</v>
      </c>
      <c r="H17" s="5">
        <f t="shared" si="3"/>
        <v>718981</v>
      </c>
      <c r="I17" s="8"/>
      <c r="J17" s="10">
        <f t="shared" si="4"/>
        <v>6.9117482926617305E-2</v>
      </c>
      <c r="K17" s="10"/>
    </row>
    <row r="18" spans="1:15" x14ac:dyDescent="0.35">
      <c r="A18" t="s">
        <v>14</v>
      </c>
      <c r="B18" t="s">
        <v>8</v>
      </c>
      <c r="D18" s="4">
        <v>2240090</v>
      </c>
      <c r="F18" s="4">
        <v>2333680</v>
      </c>
      <c r="H18" s="5">
        <f t="shared" si="3"/>
        <v>93590</v>
      </c>
      <c r="I18" s="8"/>
      <c r="J18" s="10">
        <f t="shared" si="4"/>
        <v>4.1779571356507998E-2</v>
      </c>
      <c r="K18" s="10"/>
      <c r="L18" s="15"/>
    </row>
    <row r="19" spans="1:15" x14ac:dyDescent="0.35">
      <c r="A19" t="s">
        <v>23</v>
      </c>
      <c r="B19" t="s">
        <v>40</v>
      </c>
      <c r="D19" s="12">
        <f>SUM(D15:D18)</f>
        <v>25985742</v>
      </c>
      <c r="F19" s="12">
        <f>SUM(F15:F18)</f>
        <v>27305286</v>
      </c>
      <c r="H19" s="13">
        <f t="shared" si="3"/>
        <v>1319544</v>
      </c>
      <c r="J19" s="14">
        <f t="shared" si="4"/>
        <v>5.0779539025670305E-2</v>
      </c>
      <c r="K19" s="10"/>
    </row>
    <row r="21" spans="1:15" x14ac:dyDescent="0.35">
      <c r="A21" s="7" t="s">
        <v>15</v>
      </c>
    </row>
    <row r="23" spans="1:15" x14ac:dyDescent="0.35">
      <c r="B23" s="1" t="s">
        <v>55</v>
      </c>
    </row>
    <row r="24" spans="1:15" x14ac:dyDescent="0.35">
      <c r="A24" t="s">
        <v>2</v>
      </c>
      <c r="B24" t="s">
        <v>6</v>
      </c>
      <c r="D24" s="4">
        <v>11575</v>
      </c>
      <c r="F24" s="4">
        <v>75009</v>
      </c>
      <c r="H24" s="5">
        <f t="shared" ref="H24:H26" si="5">F24-D24</f>
        <v>63434</v>
      </c>
      <c r="J24" s="34">
        <f t="shared" ref="J24:J27" si="6">H24/D24</f>
        <v>5.4802591792656585</v>
      </c>
      <c r="K24" s="10"/>
      <c r="L24" s="40" t="s">
        <v>49</v>
      </c>
      <c r="M24" s="32"/>
      <c r="N24" s="32"/>
      <c r="O24" s="32"/>
    </row>
    <row r="25" spans="1:15" x14ac:dyDescent="0.35">
      <c r="A25" t="s">
        <v>16</v>
      </c>
      <c r="B25" t="s">
        <v>17</v>
      </c>
      <c r="D25" s="4">
        <v>1180929</v>
      </c>
      <c r="F25" s="4">
        <v>1197222</v>
      </c>
      <c r="H25" s="5">
        <f t="shared" si="5"/>
        <v>16293</v>
      </c>
      <c r="J25" s="6">
        <f>H25/D25</f>
        <v>1.3796765089179789E-2</v>
      </c>
      <c r="K25" s="10"/>
    </row>
    <row r="26" spans="1:15" x14ac:dyDescent="0.35">
      <c r="A26" t="s">
        <v>7</v>
      </c>
      <c r="B26" t="s">
        <v>75</v>
      </c>
      <c r="D26" s="4">
        <v>0</v>
      </c>
      <c r="F26" s="4">
        <v>9581</v>
      </c>
      <c r="H26" s="5">
        <f t="shared" si="5"/>
        <v>9581</v>
      </c>
      <c r="J26" s="6" t="e">
        <f>H26/D26</f>
        <v>#DIV/0!</v>
      </c>
      <c r="K26" s="10"/>
      <c r="L26" s="44" t="s">
        <v>76</v>
      </c>
    </row>
    <row r="27" spans="1:15" x14ac:dyDescent="0.35">
      <c r="A27" t="s">
        <v>13</v>
      </c>
      <c r="B27" t="s">
        <v>41</v>
      </c>
      <c r="D27" s="12">
        <f>SUM(D24:D26)</f>
        <v>1192504</v>
      </c>
      <c r="F27" s="12">
        <f>SUM(F24:F25)-F26</f>
        <v>1262650</v>
      </c>
      <c r="H27" s="12">
        <f>SUM(H24:H26)</f>
        <v>89308</v>
      </c>
      <c r="J27" s="14">
        <f t="shared" si="6"/>
        <v>7.489115340493617E-2</v>
      </c>
      <c r="K27" s="10"/>
    </row>
    <row r="28" spans="1:15" x14ac:dyDescent="0.35">
      <c r="D28" s="4"/>
      <c r="F28" s="4"/>
    </row>
    <row r="29" spans="1:15" x14ac:dyDescent="0.35">
      <c r="B29" s="1" t="s">
        <v>33</v>
      </c>
      <c r="D29" s="4"/>
      <c r="F29" s="4"/>
    </row>
    <row r="30" spans="1:15" x14ac:dyDescent="0.35">
      <c r="A30" t="s">
        <v>18</v>
      </c>
      <c r="B30" t="s">
        <v>6</v>
      </c>
      <c r="D30" s="4">
        <v>73853</v>
      </c>
      <c r="F30" s="4">
        <v>108373</v>
      </c>
      <c r="H30" s="5">
        <f t="shared" ref="H30:H31" si="7">F30-D30</f>
        <v>34520</v>
      </c>
      <c r="J30" s="35">
        <f t="shared" ref="J30:J32" si="8">H30/D30</f>
        <v>0.46741500006770204</v>
      </c>
      <c r="K30" s="10"/>
      <c r="L30" s="41" t="s">
        <v>70</v>
      </c>
      <c r="M30" s="32"/>
      <c r="N30" s="32"/>
      <c r="O30" s="32"/>
    </row>
    <row r="31" spans="1:15" s="8" customFormat="1" x14ac:dyDescent="0.35">
      <c r="A31" s="8" t="s">
        <v>14</v>
      </c>
      <c r="B31" s="8" t="s">
        <v>8</v>
      </c>
      <c r="D31" s="36">
        <v>133370</v>
      </c>
      <c r="F31" s="36">
        <v>128474</v>
      </c>
      <c r="H31" s="37">
        <f t="shared" si="7"/>
        <v>-4896</v>
      </c>
      <c r="J31" s="10">
        <f t="shared" si="8"/>
        <v>-3.6709904776186547E-2</v>
      </c>
      <c r="K31" s="10"/>
      <c r="L31" s="39"/>
      <c r="M31" s="32"/>
      <c r="N31" s="32"/>
      <c r="O31" s="32"/>
    </row>
    <row r="32" spans="1:15" x14ac:dyDescent="0.35">
      <c r="A32" t="s">
        <v>42</v>
      </c>
      <c r="B32" t="s">
        <v>43</v>
      </c>
      <c r="D32" s="12">
        <f>SUM(D30:D31)</f>
        <v>207223</v>
      </c>
      <c r="F32" s="12">
        <f>SUM(F30:F31)</f>
        <v>236847</v>
      </c>
      <c r="H32" s="12">
        <f>SUM(H30:H31)</f>
        <v>29624</v>
      </c>
      <c r="J32" s="14">
        <f t="shared" si="8"/>
        <v>0.14295710418245078</v>
      </c>
      <c r="K32" s="10"/>
    </row>
    <row r="33" spans="1:15" x14ac:dyDescent="0.35">
      <c r="D33" s="4"/>
      <c r="F33" s="4"/>
    </row>
    <row r="34" spans="1:15" s="18" customFormat="1" x14ac:dyDescent="0.35">
      <c r="A34" s="18" t="s">
        <v>52</v>
      </c>
      <c r="B34" s="18" t="s">
        <v>53</v>
      </c>
      <c r="D34" s="19">
        <v>605792</v>
      </c>
      <c r="F34" s="19">
        <v>670100</v>
      </c>
      <c r="H34" s="20">
        <f t="shared" ref="H34" si="9">F34-D34</f>
        <v>64308</v>
      </c>
      <c r="J34" s="21">
        <f t="shared" ref="J34" si="10">H34/D34</f>
        <v>0.10615524800591622</v>
      </c>
      <c r="K34" s="22"/>
      <c r="L34" s="46"/>
    </row>
    <row r="35" spans="1:15" s="18" customFormat="1" x14ac:dyDescent="0.35">
      <c r="A35" s="18" t="s">
        <v>44</v>
      </c>
      <c r="B35" s="18" t="s">
        <v>45</v>
      </c>
      <c r="D35" s="23">
        <f>SUM(D34:D34)</f>
        <v>605792</v>
      </c>
      <c r="F35" s="23">
        <f>SUM(F34:F34)</f>
        <v>670100</v>
      </c>
      <c r="H35" s="23">
        <f>SUM(H34:H34)</f>
        <v>64308</v>
      </c>
      <c r="J35" s="24">
        <f t="shared" ref="J35" si="11">H35/D35</f>
        <v>0.10615524800591622</v>
      </c>
      <c r="K35" s="22"/>
      <c r="L35" s="46"/>
    </row>
    <row r="36" spans="1:15" x14ac:dyDescent="0.35">
      <c r="D36" s="4"/>
    </row>
    <row r="37" spans="1:15" x14ac:dyDescent="0.35">
      <c r="A37" s="7" t="s">
        <v>21</v>
      </c>
    </row>
    <row r="39" spans="1:15" x14ac:dyDescent="0.35">
      <c r="B39" s="1" t="s">
        <v>22</v>
      </c>
    </row>
    <row r="40" spans="1:15" x14ac:dyDescent="0.35">
      <c r="A40" t="s">
        <v>23</v>
      </c>
      <c r="B40" t="s">
        <v>4</v>
      </c>
      <c r="D40" s="4">
        <v>126307</v>
      </c>
      <c r="F40" s="4">
        <v>155640</v>
      </c>
      <c r="H40" s="5">
        <f t="shared" ref="H40:H44" si="12">F40-D40</f>
        <v>29333</v>
      </c>
      <c r="J40" s="17">
        <f t="shared" ref="J40:J44" si="13">H40/D40</f>
        <v>0.23223574307045533</v>
      </c>
      <c r="K40" s="10"/>
      <c r="L40" s="43" t="s">
        <v>71</v>
      </c>
      <c r="M40" s="30"/>
      <c r="N40" s="30"/>
      <c r="O40" s="30"/>
    </row>
    <row r="41" spans="1:15" x14ac:dyDescent="0.35">
      <c r="A41" t="s">
        <v>19</v>
      </c>
      <c r="B41" t="s">
        <v>6</v>
      </c>
      <c r="D41" s="4">
        <v>6791</v>
      </c>
      <c r="F41" s="4">
        <v>2317</v>
      </c>
      <c r="H41" s="5">
        <f t="shared" si="12"/>
        <v>-4474</v>
      </c>
      <c r="J41" s="17">
        <f t="shared" si="13"/>
        <v>-0.6588131350316595</v>
      </c>
      <c r="K41" s="10"/>
      <c r="L41" s="43" t="s">
        <v>71</v>
      </c>
      <c r="M41" s="32"/>
      <c r="N41" s="32"/>
      <c r="O41" s="32"/>
    </row>
    <row r="42" spans="1:15" x14ac:dyDescent="0.35">
      <c r="A42" t="s">
        <v>54</v>
      </c>
      <c r="B42" t="s">
        <v>51</v>
      </c>
      <c r="D42" s="4">
        <v>630547</v>
      </c>
      <c r="F42" s="4">
        <v>681063</v>
      </c>
      <c r="H42" s="5">
        <f t="shared" si="12"/>
        <v>50516</v>
      </c>
      <c r="J42" s="6">
        <f t="shared" si="13"/>
        <v>8.01145671932465E-2</v>
      </c>
      <c r="K42" s="10"/>
    </row>
    <row r="43" spans="1:15" x14ac:dyDescent="0.35">
      <c r="A43" t="s">
        <v>24</v>
      </c>
      <c r="B43" s="8" t="s">
        <v>25</v>
      </c>
      <c r="D43" s="4">
        <v>38461</v>
      </c>
      <c r="F43" s="4">
        <v>30563</v>
      </c>
      <c r="H43" s="5">
        <f t="shared" si="12"/>
        <v>-7898</v>
      </c>
      <c r="J43" s="17">
        <f t="shared" si="13"/>
        <v>-0.20535087491224877</v>
      </c>
      <c r="K43" s="10"/>
      <c r="L43" s="43" t="s">
        <v>71</v>
      </c>
      <c r="M43" s="30"/>
      <c r="N43" s="30"/>
      <c r="O43" s="30"/>
    </row>
    <row r="44" spans="1:15" x14ac:dyDescent="0.35">
      <c r="A44" t="s">
        <v>20</v>
      </c>
      <c r="B44" t="s">
        <v>46</v>
      </c>
      <c r="D44" s="12">
        <f>SUM(D40:D43)</f>
        <v>802106</v>
      </c>
      <c r="F44" s="12">
        <f>SUM(F40:F43)</f>
        <v>869583</v>
      </c>
      <c r="H44" s="13">
        <f t="shared" si="12"/>
        <v>67477</v>
      </c>
      <c r="J44" s="14">
        <f t="shared" si="13"/>
        <v>8.4124791486412026E-2</v>
      </c>
      <c r="K44" s="10"/>
    </row>
    <row r="45" spans="1:15" x14ac:dyDescent="0.35">
      <c r="D45" s="4"/>
      <c r="F45" s="4"/>
    </row>
    <row r="46" spans="1:15" x14ac:dyDescent="0.35">
      <c r="B46" s="1" t="s">
        <v>26</v>
      </c>
      <c r="D46" s="4"/>
      <c r="F46" s="4"/>
    </row>
    <row r="47" spans="1:15" x14ac:dyDescent="0.35">
      <c r="A47" t="s">
        <v>27</v>
      </c>
      <c r="B47" t="s">
        <v>28</v>
      </c>
      <c r="D47" s="4">
        <v>232758</v>
      </c>
      <c r="F47" s="4">
        <v>214436</v>
      </c>
      <c r="H47" s="5">
        <f t="shared" ref="H47:H51" si="14">F47-D47</f>
        <v>-18322</v>
      </c>
      <c r="J47" s="6">
        <f t="shared" ref="J47:J51" si="15">H47/D47</f>
        <v>-7.8716950652609141E-2</v>
      </c>
      <c r="K47" s="10"/>
    </row>
    <row r="48" spans="1:15" x14ac:dyDescent="0.35">
      <c r="D48" s="4"/>
      <c r="F48" s="4"/>
      <c r="H48" s="5"/>
      <c r="J48" s="6"/>
      <c r="K48" s="10"/>
    </row>
    <row r="49" spans="1:12" x14ac:dyDescent="0.35">
      <c r="A49" t="s">
        <v>29</v>
      </c>
      <c r="B49" t="s">
        <v>30</v>
      </c>
      <c r="D49" s="4">
        <v>6258000</v>
      </c>
      <c r="F49" s="4">
        <v>5558000</v>
      </c>
      <c r="H49" s="5">
        <f t="shared" si="14"/>
        <v>-700000</v>
      </c>
      <c r="J49" s="6">
        <f t="shared" si="15"/>
        <v>-0.11185682326621924</v>
      </c>
      <c r="K49" s="10"/>
    </row>
    <row r="50" spans="1:12" x14ac:dyDescent="0.35">
      <c r="A50" t="s">
        <v>31</v>
      </c>
      <c r="B50" t="s">
        <v>32</v>
      </c>
      <c r="D50" s="4">
        <v>32055957</v>
      </c>
      <c r="F50" s="4">
        <v>33149350</v>
      </c>
      <c r="H50" s="5">
        <f t="shared" si="14"/>
        <v>1093393</v>
      </c>
      <c r="J50" s="6">
        <f t="shared" si="15"/>
        <v>3.4108886532384607E-2</v>
      </c>
      <c r="K50" s="10"/>
    </row>
    <row r="51" spans="1:12" x14ac:dyDescent="0.35">
      <c r="A51" t="s">
        <v>47</v>
      </c>
      <c r="B51" t="s">
        <v>48</v>
      </c>
      <c r="D51" s="12">
        <f>SUM(D49:D50)</f>
        <v>38313957</v>
      </c>
      <c r="F51" s="12">
        <f>SUM(F49:F50)</f>
        <v>38707350</v>
      </c>
      <c r="H51" s="13">
        <f t="shared" si="14"/>
        <v>393393</v>
      </c>
      <c r="J51" s="14">
        <f t="shared" si="15"/>
        <v>1.0267616054379348E-2</v>
      </c>
      <c r="K51" s="10"/>
    </row>
    <row r="52" spans="1:12" x14ac:dyDescent="0.35">
      <c r="D52" s="4"/>
      <c r="F52" s="4"/>
    </row>
    <row r="53" spans="1:12" x14ac:dyDescent="0.35">
      <c r="A53" s="7" t="s">
        <v>34</v>
      </c>
      <c r="B53" s="11"/>
      <c r="C53" s="11"/>
      <c r="D53" s="11"/>
    </row>
    <row r="54" spans="1:12" x14ac:dyDescent="0.35">
      <c r="A54" s="38"/>
    </row>
    <row r="55" spans="1:12" x14ac:dyDescent="0.35">
      <c r="A55" s="33" t="s">
        <v>38</v>
      </c>
      <c r="B55" s="56" t="s">
        <v>56</v>
      </c>
      <c r="C55" s="56"/>
      <c r="D55" s="56"/>
      <c r="E55" s="16"/>
      <c r="F55" s="16"/>
      <c r="G55" s="16"/>
      <c r="H55" s="16"/>
      <c r="I55" s="16"/>
      <c r="J55" s="16"/>
      <c r="K55" s="16"/>
      <c r="L55" s="47"/>
    </row>
    <row r="56" spans="1:12" x14ac:dyDescent="0.35">
      <c r="A56" s="39"/>
      <c r="B56" s="16" t="s">
        <v>66</v>
      </c>
      <c r="C56" s="16"/>
      <c r="D56" s="16"/>
      <c r="E56" s="16"/>
      <c r="F56" s="16"/>
      <c r="G56" s="16"/>
      <c r="H56" s="16"/>
      <c r="I56" s="16"/>
      <c r="J56" s="16"/>
      <c r="K56" s="16"/>
      <c r="L56" s="48"/>
    </row>
    <row r="57" spans="1:12" x14ac:dyDescent="0.35">
      <c r="A57" s="39"/>
      <c r="B57" s="16" t="s">
        <v>67</v>
      </c>
      <c r="C57" s="16"/>
      <c r="D57" s="16"/>
      <c r="E57" s="16"/>
      <c r="F57" s="16"/>
      <c r="G57" s="16"/>
      <c r="H57" s="16"/>
      <c r="I57" s="16"/>
      <c r="J57" s="16"/>
      <c r="K57" s="16"/>
      <c r="L57" s="48"/>
    </row>
    <row r="58" spans="1:12" x14ac:dyDescent="0.35">
      <c r="A58" s="3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48"/>
    </row>
    <row r="59" spans="1:12" x14ac:dyDescent="0.35">
      <c r="A59" s="40" t="s">
        <v>49</v>
      </c>
      <c r="B59" s="16" t="s">
        <v>68</v>
      </c>
      <c r="C59" s="16"/>
      <c r="D59" s="16"/>
      <c r="E59" s="16"/>
      <c r="F59" s="16"/>
      <c r="G59" s="16"/>
      <c r="H59" s="16"/>
      <c r="I59" s="16"/>
      <c r="J59" s="16"/>
      <c r="K59" s="16"/>
      <c r="L59" s="48"/>
    </row>
    <row r="60" spans="1:12" x14ac:dyDescent="0.35">
      <c r="A60" s="39"/>
      <c r="B60" s="16" t="s">
        <v>69</v>
      </c>
      <c r="C60" s="16"/>
      <c r="D60" s="16"/>
      <c r="E60" s="16"/>
      <c r="F60" s="16"/>
      <c r="G60" s="16"/>
      <c r="H60" s="16"/>
      <c r="I60" s="16"/>
      <c r="J60" s="16"/>
      <c r="K60" s="16"/>
      <c r="L60" s="48"/>
    </row>
    <row r="61" spans="1:12" s="8" customFormat="1" x14ac:dyDescent="0.35">
      <c r="A61" s="39"/>
      <c r="B61" s="16" t="s">
        <v>72</v>
      </c>
      <c r="C61" s="16"/>
      <c r="D61" s="16"/>
      <c r="E61" s="16"/>
      <c r="F61" s="16"/>
      <c r="G61" s="16"/>
      <c r="H61" s="16"/>
      <c r="I61" s="16"/>
      <c r="J61" s="16"/>
      <c r="K61" s="16"/>
      <c r="L61" s="48"/>
    </row>
    <row r="62" spans="1:12" s="8" customFormat="1" x14ac:dyDescent="0.35">
      <c r="A62" s="39"/>
      <c r="B62" s="16" t="s">
        <v>73</v>
      </c>
      <c r="C62" s="16"/>
      <c r="D62" s="16"/>
      <c r="E62" s="16"/>
      <c r="F62" s="16"/>
      <c r="G62" s="16"/>
      <c r="H62" s="16"/>
      <c r="I62" s="16"/>
      <c r="J62" s="16"/>
      <c r="K62" s="16"/>
      <c r="L62" s="48"/>
    </row>
    <row r="63" spans="1:12" x14ac:dyDescent="0.35">
      <c r="A63" s="3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48"/>
    </row>
    <row r="64" spans="1:12" x14ac:dyDescent="0.35">
      <c r="A64" s="41" t="s">
        <v>70</v>
      </c>
      <c r="B64" s="16" t="s">
        <v>66</v>
      </c>
      <c r="C64" s="16"/>
      <c r="D64" s="16"/>
      <c r="E64" s="16"/>
      <c r="F64" s="16"/>
      <c r="G64" s="16"/>
      <c r="H64" s="16"/>
      <c r="I64" s="16"/>
      <c r="J64" s="16"/>
      <c r="K64" s="16"/>
      <c r="L64" s="48"/>
    </row>
    <row r="65" spans="1:12" s="8" customFormat="1" x14ac:dyDescent="0.35">
      <c r="A65" s="42"/>
      <c r="B65" s="16" t="s">
        <v>67</v>
      </c>
      <c r="C65" s="16"/>
      <c r="D65" s="16"/>
      <c r="E65" s="16"/>
      <c r="F65" s="16"/>
      <c r="G65" s="16"/>
      <c r="H65" s="16"/>
      <c r="I65" s="16"/>
      <c r="J65" s="16"/>
      <c r="K65" s="16"/>
      <c r="L65" s="48"/>
    </row>
    <row r="66" spans="1:12" s="8" customFormat="1" x14ac:dyDescent="0.35">
      <c r="A66" s="42"/>
      <c r="B66" s="16"/>
      <c r="C66" s="16"/>
      <c r="D66" s="25"/>
      <c r="E66" s="25"/>
      <c r="F66" s="25"/>
      <c r="G66" s="25"/>
      <c r="H66" s="25"/>
      <c r="I66" s="16"/>
      <c r="J66" s="16"/>
      <c r="K66" s="16"/>
      <c r="L66" s="48"/>
    </row>
    <row r="67" spans="1:12" x14ac:dyDescent="0.35">
      <c r="A67" s="43" t="s">
        <v>71</v>
      </c>
      <c r="B67" s="55" t="s">
        <v>57</v>
      </c>
      <c r="C67" s="55"/>
      <c r="D67" s="55"/>
      <c r="E67" s="55"/>
      <c r="F67" s="16"/>
      <c r="G67" s="16"/>
      <c r="H67" s="16"/>
      <c r="I67" s="16"/>
      <c r="J67" s="16"/>
      <c r="K67" s="16"/>
      <c r="L67" s="48"/>
    </row>
    <row r="68" spans="1:12" x14ac:dyDescent="0.35">
      <c r="A68" s="39"/>
      <c r="B68" t="s">
        <v>58</v>
      </c>
      <c r="C68" s="28"/>
      <c r="D68" s="28"/>
      <c r="E68" s="28"/>
      <c r="F68" s="28"/>
      <c r="G68" s="28"/>
      <c r="H68" s="28"/>
      <c r="I68" s="28"/>
      <c r="J68" s="28"/>
      <c r="K68" s="16"/>
      <c r="L68" s="48"/>
    </row>
    <row r="69" spans="1:12" x14ac:dyDescent="0.35">
      <c r="A69" s="39"/>
      <c r="B69" t="s">
        <v>59</v>
      </c>
      <c r="C69" s="28"/>
      <c r="D69" s="28"/>
      <c r="E69" s="28"/>
      <c r="F69" s="28"/>
      <c r="G69" s="28"/>
      <c r="H69" s="28"/>
      <c r="I69" s="28"/>
      <c r="J69" s="28"/>
      <c r="K69" s="16"/>
      <c r="L69" s="48"/>
    </row>
    <row r="70" spans="1:12" x14ac:dyDescent="0.35">
      <c r="A70" s="39"/>
      <c r="B70" t="s">
        <v>60</v>
      </c>
      <c r="C70" s="28"/>
      <c r="D70" s="28"/>
      <c r="E70" s="28"/>
      <c r="F70" s="28"/>
      <c r="G70" s="28"/>
      <c r="H70" s="28"/>
      <c r="I70" s="28"/>
      <c r="J70" s="28"/>
      <c r="K70" s="16"/>
      <c r="L70" s="48"/>
    </row>
    <row r="71" spans="1:12" x14ac:dyDescent="0.35">
      <c r="A71" s="39"/>
      <c r="B71" t="s">
        <v>61</v>
      </c>
      <c r="C71" s="28"/>
      <c r="D71" s="28"/>
      <c r="E71" s="28"/>
      <c r="F71" s="28"/>
      <c r="G71" s="28"/>
      <c r="H71" s="28"/>
      <c r="I71" s="28"/>
      <c r="J71" s="28"/>
      <c r="K71" s="16"/>
      <c r="L71" s="48"/>
    </row>
    <row r="72" spans="1:12" x14ac:dyDescent="0.35">
      <c r="A72" s="39"/>
      <c r="B72" t="s">
        <v>62</v>
      </c>
      <c r="C72" s="28"/>
      <c r="D72" s="28"/>
      <c r="E72" s="28"/>
      <c r="F72" s="28"/>
      <c r="G72" s="28"/>
      <c r="H72" s="28"/>
      <c r="I72" s="28"/>
      <c r="J72" s="28"/>
      <c r="K72" s="16"/>
      <c r="L72" s="48"/>
    </row>
    <row r="73" spans="1:12" x14ac:dyDescent="0.35">
      <c r="A73" s="39"/>
      <c r="B73" t="s">
        <v>63</v>
      </c>
      <c r="C73" s="28"/>
      <c r="D73" s="28"/>
      <c r="E73" s="28"/>
      <c r="F73" s="28"/>
      <c r="G73" s="28"/>
      <c r="H73" s="28"/>
      <c r="I73" s="28"/>
      <c r="J73" s="28"/>
      <c r="K73" s="16"/>
      <c r="L73" s="48"/>
    </row>
    <row r="74" spans="1:12" x14ac:dyDescent="0.35">
      <c r="A74" s="39"/>
      <c r="B74" t="s">
        <v>64</v>
      </c>
      <c r="C74" s="28"/>
      <c r="D74" s="28"/>
      <c r="E74" s="28"/>
      <c r="F74" s="28"/>
      <c r="G74" s="28"/>
      <c r="H74" s="28"/>
      <c r="I74" s="28"/>
      <c r="J74" s="28"/>
      <c r="K74" s="16"/>
      <c r="L74" s="48"/>
    </row>
    <row r="75" spans="1:12" x14ac:dyDescent="0.35">
      <c r="A75" s="39"/>
      <c r="B75" t="s">
        <v>65</v>
      </c>
      <c r="C75" s="28"/>
      <c r="D75" s="28"/>
      <c r="E75" s="28"/>
      <c r="F75" s="28"/>
      <c r="G75" s="28"/>
      <c r="H75" s="28"/>
      <c r="I75" s="28"/>
      <c r="J75" s="28"/>
      <c r="K75" s="16"/>
      <c r="L75" s="47"/>
    </row>
    <row r="76" spans="1:12" x14ac:dyDescent="0.35">
      <c r="A76" s="39"/>
      <c r="B76" s="29" t="s">
        <v>74</v>
      </c>
      <c r="C76" s="16"/>
      <c r="D76" s="25"/>
      <c r="E76" s="16"/>
      <c r="F76" s="25"/>
      <c r="G76" s="16"/>
      <c r="H76" s="26"/>
      <c r="I76" s="16"/>
      <c r="J76" s="27"/>
      <c r="K76" s="16"/>
      <c r="L76" s="48"/>
    </row>
    <row r="77" spans="1:12" x14ac:dyDescent="0.35">
      <c r="A77" s="39"/>
      <c r="B77" s="16"/>
      <c r="C77" s="16"/>
      <c r="D77" s="25"/>
      <c r="E77" s="16"/>
      <c r="F77" s="25"/>
      <c r="G77" s="16"/>
      <c r="H77" s="26"/>
      <c r="I77" s="16"/>
      <c r="J77" s="27"/>
      <c r="K77" s="16"/>
      <c r="L77" s="48"/>
    </row>
    <row r="78" spans="1:12" x14ac:dyDescent="0.35">
      <c r="A78" s="44" t="s">
        <v>76</v>
      </c>
      <c r="B78" s="18" t="s">
        <v>77</v>
      </c>
      <c r="C78" s="50"/>
      <c r="D78" s="51"/>
      <c r="E78" s="50"/>
      <c r="F78" s="51"/>
      <c r="G78" s="50"/>
      <c r="H78" s="52"/>
      <c r="I78" s="50"/>
      <c r="J78" s="53"/>
      <c r="K78" s="16"/>
      <c r="L78" s="48"/>
    </row>
    <row r="79" spans="1:12" x14ac:dyDescent="0.35">
      <c r="A79" s="8"/>
      <c r="B79" s="18" t="s">
        <v>78</v>
      </c>
      <c r="C79" s="50"/>
      <c r="D79" s="51"/>
      <c r="E79" s="50"/>
      <c r="F79" s="51"/>
      <c r="G79" s="50"/>
      <c r="H79" s="52"/>
      <c r="I79" s="50"/>
      <c r="J79" s="53"/>
      <c r="K79" s="16"/>
      <c r="L79" s="48"/>
    </row>
    <row r="80" spans="1:12" x14ac:dyDescent="0.35">
      <c r="A80" s="8"/>
      <c r="B80" s="18" t="s">
        <v>79</v>
      </c>
      <c r="C80" s="50"/>
      <c r="D80" s="51"/>
      <c r="E80" s="51"/>
      <c r="F80" s="51"/>
      <c r="G80" s="50"/>
      <c r="H80" s="51"/>
      <c r="I80" s="50"/>
      <c r="J80" s="53"/>
      <c r="K80" s="16"/>
      <c r="L80" s="48"/>
    </row>
    <row r="81" spans="2:12" x14ac:dyDescent="0.35">
      <c r="B81" s="18" t="s">
        <v>80</v>
      </c>
      <c r="C81" s="54"/>
      <c r="D81" s="54"/>
      <c r="E81" s="54"/>
      <c r="F81" s="54"/>
      <c r="G81" s="54"/>
      <c r="H81" s="54"/>
      <c r="I81" s="54"/>
      <c r="J81" s="54"/>
      <c r="K81" s="16"/>
      <c r="L81" s="49"/>
    </row>
    <row r="82" spans="2:12" x14ac:dyDescent="0.35">
      <c r="B82" s="18"/>
      <c r="C82" s="18"/>
      <c r="D82" s="18"/>
      <c r="E82" s="18"/>
      <c r="F82" s="18"/>
      <c r="G82" s="18"/>
      <c r="H82" s="18"/>
      <c r="I82" s="18"/>
      <c r="J82" s="18"/>
    </row>
  </sheetData>
  <mergeCells count="2">
    <mergeCell ref="B67:E67"/>
    <mergeCell ref="B55:D5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Daugherty</dc:creator>
  <cp:lastModifiedBy>clonger</cp:lastModifiedBy>
  <cp:lastPrinted>2018-03-06T20:55:13Z</cp:lastPrinted>
  <dcterms:created xsi:type="dcterms:W3CDTF">2017-03-08T20:06:57Z</dcterms:created>
  <dcterms:modified xsi:type="dcterms:W3CDTF">2018-04-17T20:29:53Z</dcterms:modified>
</cp:coreProperties>
</file>