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44" activeTab="0"/>
  </bookViews>
  <sheets>
    <sheet name="Balance sheet" sheetId="1" r:id="rId1"/>
    <sheet name="Income Statement" sheetId="2" r:id="rId2"/>
    <sheet name="Electric Plant" sheetId="3" r:id="rId3"/>
    <sheet name="Taxes" sheetId="4" r:id="rId4"/>
    <sheet name="Op &amp; Maint" sheetId="5" r:id="rId5"/>
    <sheet name="Notes" sheetId="6" r:id="rId6"/>
  </sheets>
  <definedNames>
    <definedName name="_xlnm.Print_Area" localSheetId="1">'Income Statement'!$A$1:$C$31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<sst xmlns="http://schemas.openxmlformats.org/spreadsheetml/2006/main" count="213" uniqueCount="186">
  <si>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</si>
  <si>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</si>
  <si>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</si>
  <si>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</si>
  <si>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</si>
  <si>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</si>
  <si>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</si>
  <si>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</si>
  <si>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</si>
  <si>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</si>
  <si>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</si>
  <si>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</si>
  <si>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</si>
  <si>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</si>
  <si>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</si>
  <si>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</si>
  <si>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</si>
  <si>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</si>
  <si>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</si>
  <si>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</si>
  <si>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</si>
  <si>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</si>
  <si>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</si>
  <si>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</si>
  <si>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</si>
  <si>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</si>
  <si>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</si>
  <si>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</si>
  <si>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</si>
  <si>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</si>
  <si>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</si>
  <si>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</si>
  <si>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</si>
  <si>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</si>
  <si>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</si>
  <si>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</si>
  <si>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</si>
  <si>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</si>
  <si>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</si>
  <si>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</si>
  <si>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</si>
  <si>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</si>
  <si>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</si>
  <si>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</si>
  <si>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</si>
  <si>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</si>
  <si>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</si>
  <si>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</si>
  <si>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</si>
  <si>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</si>
  <si>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</si>
  <si>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</si>
  <si>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</si>
  <si>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</si>
  <si>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</si>
  <si>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</si>
  <si>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</si>
  <si>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</si>
  <si>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</si>
  <si>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</si>
  <si>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</si>
  <si>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</si>
  <si>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</si>
  <si>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</si>
  <si>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</si>
  <si>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</si>
  <si>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</si>
  <si>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</si>
  <si>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</si>
  <si>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</si>
  <si>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</si>
  <si>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</si>
  <si>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</si>
  <si>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</si>
  <si>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</si>
  <si>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</si>
  <si>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</si>
  <si>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</si>
  <si>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</si>
  <si>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</si>
  <si>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</si>
  <si>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</si>
  <si>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</si>
  <si>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</si>
  <si>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</si>
  <si>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</si>
  <si>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</si>
  <si>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</si>
  <si>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</si>
  <si>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</si>
  <si>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</si>
  <si>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</si>
  <si>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</si>
  <si>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</si>
  <si>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</si>
  <si>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</si>
  <si>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</si>
  <si>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</si>
  <si>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</si>
  <si>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</si>
  <si>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</si>
  <si>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</si>
  <si>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</si>
  <si>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</si>
  <si>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</si>
  <si>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</si>
  <si>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</si>
  <si>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</si>
  <si>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</si>
  <si>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</si>
  <si>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</si>
  <si>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</si>
  <si>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</si>
  <si>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</si>
  <si>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</si>
  <si>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</si>
  <si>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</si>
  <si>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</si>
  <si>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</si>
  <si>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</si>
  <si>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</si>
  <si>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</si>
  <si>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</si>
  <si>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</si>
  <si>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</si>
  <si>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</si>
  <si>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</si>
  <si>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</si>
  <si>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</si>
  <si>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</si>
  <si>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</si>
  <si>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</si>
  <si>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</si>
  <si>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</si>
  <si>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</si>
  <si>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</si>
  <si>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</si>
  <si>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</si>
  <si>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</si>
  <si>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</si>
  <si>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</si>
  <si>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</si>
  <si>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</si>
  <si>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</si>
  <si>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</si>
  <si>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</si>
  <si>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</si>
  <si>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</si>
  <si>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</si>
  <si>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</si>
  <si>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</si>
  <si>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</si>
  <si>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</si>
  <si>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</si>
  <si>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</si>
  <si>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</si>
  <si>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</si>
  <si>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</si>
  <si>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</si>
  <si>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</si>
  <si>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</si>
  <si>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</si>
  <si>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</si>
  <si>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</si>
  <si>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</si>
  <si>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</si>
  <si>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</si>
  <si>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</si>
  <si>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</si>
  <si>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</si>
  <si>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</si>
  <si>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</si>
  <si>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</si>
  <si>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</si>
  <si>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</si>
  <si>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</si>
  <si>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</si>
  <si>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</si>
  <si>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</si>
  <si>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</si>
  <si>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</si>
  <si>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</si>
  <si>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</si>
  <si>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Indianola Municipal Utilities - Electric Utility</t>
  </si>
  <si>
    <t>Fiscal Year Ended 6-30-17</t>
  </si>
  <si>
    <t>Operating Expenses less PILOT, which is shown on line 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</si>
</sst>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3" fontId="0" fillId="0" borderId="15" xfId="42" applyFont="1" applyBorder="1" applyAlignment="1">
      <alignment/>
    </xf>
    <xf numFmtId="37" fontId="0" fillId="0" borderId="12" xfId="42" applyNumberFormat="1" applyFont="1" applyBorder="1" applyAlignment="1">
      <alignment/>
    </xf>
    <xf numFmtId="37" fontId="0" fillId="0" borderId="13" xfId="42" applyNumberFormat="1" applyFont="1" applyBorder="1" applyAlignment="1">
      <alignment/>
    </xf>
    <xf numFmtId="37" fontId="0" fillId="0" borderId="14" xfId="42" applyNumberFormat="1" applyFont="1" applyBorder="1" applyAlignment="1">
      <alignment/>
    </xf>
    <xf numFmtId="37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14" fontId="2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37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37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 horizontal="center"/>
    </xf>
    <xf numFmtId="37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37" fontId="1" fillId="0" borderId="25" xfId="42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8" xfId="0" applyBorder="1" applyAlignment="1">
      <alignment horizontal="center"/>
    </xf>
    <xf numFmtId="37" fontId="1" fillId="0" borderId="15" xfId="42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3" xfId="0" applyBorder="1" applyAlignment="1" quotePrefix="1">
      <alignment horizontal="left" indent="1"/>
    </xf>
    <xf numFmtId="0" fontId="1" fillId="0" borderId="11" xfId="0" applyFont="1" applyFill="1" applyBorder="1" applyAlignment="1">
      <alignment/>
    </xf>
    <xf numFmtId="0" fontId="1" fillId="0" borderId="30" xfId="0" applyFont="1" applyBorder="1" applyAlignment="1">
      <alignment/>
    </xf>
    <xf numFmtId="37" fontId="7" fillId="0" borderId="14" xfId="42" applyNumberFormat="1" applyFont="1" applyBorder="1" applyAlignment="1">
      <alignment/>
    </xf>
    <xf numFmtId="37" fontId="7" fillId="0" borderId="12" xfId="42" applyNumberFormat="1" applyFont="1" applyBorder="1" applyAlignment="1">
      <alignment/>
    </xf>
    <xf numFmtId="37" fontId="7" fillId="0" borderId="16" xfId="42" applyNumberFormat="1" applyFont="1" applyBorder="1" applyAlignment="1">
      <alignment/>
    </xf>
    <xf numFmtId="165" fontId="7" fillId="0" borderId="13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5" fontId="1" fillId="0" borderId="25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2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7" fontId="7" fillId="0" borderId="13" xfId="44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31" xfId="0" applyBorder="1" applyAlignment="1">
      <alignment horizontal="center"/>
    </xf>
    <xf numFmtId="167" fontId="1" fillId="0" borderId="25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165" fontId="1" fillId="0" borderId="32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7" fontId="1" fillId="0" borderId="33" xfId="44" applyNumberFormat="1" applyFont="1" applyBorder="1" applyAlignment="1">
      <alignment/>
    </xf>
    <xf numFmtId="167" fontId="0" fillId="0" borderId="14" xfId="44" applyNumberFormat="1" applyFont="1" applyBorder="1" applyAlignment="1">
      <alignment/>
    </xf>
    <xf numFmtId="167" fontId="1" fillId="0" borderId="14" xfId="44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15" xfId="42" applyNumberFormat="1" applyFont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0" borderId="34" xfId="44" applyNumberFormat="1" applyFont="1" applyBorder="1" applyAlignment="1">
      <alignment/>
    </xf>
    <xf numFmtId="167" fontId="1" fillId="0" borderId="23" xfId="44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7" fillId="0" borderId="19" xfId="0" applyNumberFormat="1" applyFont="1" applyBorder="1" applyAlignment="1">
      <alignment/>
    </xf>
    <xf numFmtId="37" fontId="7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167" fontId="1" fillId="0" borderId="22" xfId="44" applyNumberFormat="1" applyFont="1" applyBorder="1" applyAlignment="1">
      <alignment/>
    </xf>
    <xf numFmtId="167" fontId="1" fillId="0" borderId="32" xfId="44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165" fontId="7" fillId="0" borderId="16" xfId="42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7" fontId="7" fillId="0" borderId="14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37" fontId="7" fillId="0" borderId="16" xfId="0" applyNumberFormat="1" applyFont="1" applyBorder="1" applyAlignment="1">
      <alignment/>
    </xf>
    <xf numFmtId="165" fontId="7" fillId="0" borderId="20" xfId="42" applyNumberFormat="1" applyFont="1" applyBorder="1" applyAlignment="1">
      <alignment horizontal="right"/>
    </xf>
    <xf numFmtId="167" fontId="0" fillId="0" borderId="17" xfId="44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20" xfId="42" applyNumberFormat="1" applyFont="1" applyBorder="1" applyAlignment="1">
      <alignment/>
    </xf>
    <xf numFmtId="165" fontId="7" fillId="0" borderId="17" xfId="42" applyNumberFormat="1" applyFont="1" applyBorder="1" applyAlignment="1">
      <alignment horizontal="right"/>
    </xf>
    <xf numFmtId="165" fontId="7" fillId="0" borderId="16" xfId="42" applyNumberFormat="1" applyFont="1" applyBorder="1" applyAlignment="1">
      <alignment horizontal="right"/>
    </xf>
    <xf numFmtId="37" fontId="7" fillId="0" borderId="16" xfId="0" applyNumberFormat="1" applyFont="1" applyBorder="1" applyAlignment="1">
      <alignment horizontal="right"/>
    </xf>
    <xf numFmtId="165" fontId="7" fillId="0" borderId="13" xfId="42" applyNumberFormat="1" applyFont="1" applyFill="1" applyBorder="1" applyAlignment="1">
      <alignment/>
    </xf>
    <xf numFmtId="165" fontId="7" fillId="0" borderId="14" xfId="42" applyNumberFormat="1" applyFont="1" applyFill="1" applyBorder="1" applyAlignment="1">
      <alignment/>
    </xf>
    <xf numFmtId="37" fontId="7" fillId="0" borderId="13" xfId="42" applyNumberFormat="1" applyFont="1" applyFill="1" applyBorder="1" applyAlignment="1">
      <alignment/>
    </xf>
    <xf numFmtId="165" fontId="7" fillId="0" borderId="16" xfId="42" applyNumberFormat="1" applyFont="1" applyFill="1" applyBorder="1" applyAlignment="1">
      <alignment/>
    </xf>
    <xf numFmtId="167" fontId="1" fillId="0" borderId="33" xfId="44" applyNumberFormat="1" applyFont="1" applyFill="1" applyBorder="1" applyAlignment="1">
      <alignment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165" fontId="7" fillId="0" borderId="14" xfId="42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6.7109375" style="0" customWidth="1"/>
    <col min="4" max="4" width="6.7109375" style="0" customWidth="1"/>
    <col min="5" max="5" width="39.7109375" style="0" customWidth="1"/>
    <col min="6" max="6" width="16.7109375" style="0" customWidth="1"/>
  </cols>
  <sheetData>
    <row r="1" spans="1:6" ht="15">
      <c r="A1" s="134" t="s">
        <v>183</v>
      </c>
      <c r="B1" s="134"/>
      <c r="C1" s="134"/>
      <c r="D1" s="134"/>
      <c r="E1" s="134"/>
      <c r="F1" s="134"/>
    </row>
    <row r="2" spans="1:6" ht="15">
      <c r="A2" s="135" t="s">
        <v>0</v>
      </c>
      <c r="B2" s="135"/>
      <c r="C2" s="135"/>
      <c r="D2" s="135"/>
      <c r="E2" s="135"/>
      <c r="F2" s="135"/>
    </row>
    <row r="3" spans="1:6" ht="15">
      <c r="A3" s="135" t="s">
        <v>174</v>
      </c>
      <c r="B3" s="135"/>
      <c r="C3" s="135"/>
      <c r="D3" s="135"/>
      <c r="E3" s="135"/>
      <c r="F3" s="135"/>
    </row>
    <row r="4" spans="1:6" ht="15">
      <c r="A4" s="136" t="s">
        <v>184</v>
      </c>
      <c r="B4" s="136"/>
      <c r="C4" s="136"/>
      <c r="D4" s="136"/>
      <c r="E4" s="136"/>
      <c r="F4" s="136"/>
    </row>
    <row r="6" spans="1:6" ht="13.5">
      <c r="A6" s="137" t="s">
        <v>90</v>
      </c>
      <c r="B6" s="137"/>
      <c r="C6" s="137"/>
      <c r="D6" s="137"/>
      <c r="E6" s="137"/>
      <c r="F6" s="137"/>
    </row>
    <row r="7" spans="1:6" ht="12">
      <c r="A7" s="28" t="s">
        <v>1</v>
      </c>
      <c r="B7" s="26"/>
      <c r="C7" s="24" t="s">
        <v>4</v>
      </c>
      <c r="D7" s="24" t="s">
        <v>1</v>
      </c>
      <c r="E7" s="26"/>
      <c r="F7" s="24" t="s">
        <v>4</v>
      </c>
    </row>
    <row r="8" spans="1:6" ht="12">
      <c r="A8" s="30" t="s">
        <v>2</v>
      </c>
      <c r="B8" s="25" t="s">
        <v>3</v>
      </c>
      <c r="C8" s="25" t="s">
        <v>7</v>
      </c>
      <c r="D8" s="25" t="s">
        <v>5</v>
      </c>
      <c r="E8" s="25" t="s">
        <v>6</v>
      </c>
      <c r="F8" s="25" t="s">
        <v>7</v>
      </c>
    </row>
    <row r="9" spans="1:6" ht="12.75">
      <c r="A9" s="29"/>
      <c r="B9" s="9" t="s">
        <v>21</v>
      </c>
      <c r="C9" s="14"/>
      <c r="D9" s="28"/>
      <c r="E9" s="9" t="s">
        <v>52</v>
      </c>
      <c r="F9" s="14"/>
    </row>
    <row r="10" spans="1:6" ht="12">
      <c r="A10" s="29">
        <v>1</v>
      </c>
      <c r="B10" s="4" t="s">
        <v>8</v>
      </c>
      <c r="C10" s="15"/>
      <c r="D10" s="29"/>
      <c r="E10" s="4"/>
      <c r="F10" s="15"/>
    </row>
    <row r="11" spans="1:6" ht="12">
      <c r="A11" s="30"/>
      <c r="B11" s="68" t="s">
        <v>9</v>
      </c>
      <c r="C11" s="83">
        <v>56177100</v>
      </c>
      <c r="D11" s="30">
        <v>29</v>
      </c>
      <c r="E11" s="5" t="s">
        <v>53</v>
      </c>
      <c r="F11" s="83">
        <v>0</v>
      </c>
    </row>
    <row r="12" spans="1:6" ht="12">
      <c r="A12" s="31">
        <v>2</v>
      </c>
      <c r="B12" s="6" t="s">
        <v>10</v>
      </c>
      <c r="C12" s="73">
        <v>0</v>
      </c>
      <c r="D12" s="31">
        <v>30</v>
      </c>
      <c r="E12" s="7" t="s">
        <v>54</v>
      </c>
      <c r="F12" s="17">
        <v>0</v>
      </c>
    </row>
    <row r="13" spans="1:6" ht="12">
      <c r="A13" s="29">
        <v>3</v>
      </c>
      <c r="B13" s="4" t="s">
        <v>11</v>
      </c>
      <c r="C13" s="15"/>
      <c r="D13" s="29"/>
      <c r="E13" s="4"/>
      <c r="F13" s="15"/>
    </row>
    <row r="14" spans="1:6" ht="12">
      <c r="A14" s="29"/>
      <c r="B14" s="67" t="s">
        <v>12</v>
      </c>
      <c r="C14" s="15"/>
      <c r="D14" s="29">
        <v>31</v>
      </c>
      <c r="E14" s="4" t="s">
        <v>55</v>
      </c>
      <c r="F14" s="15"/>
    </row>
    <row r="15" spans="1:6" ht="12.75" thickBot="1">
      <c r="A15" s="30"/>
      <c r="B15" s="68" t="s">
        <v>13</v>
      </c>
      <c r="C15" s="74">
        <v>27556711</v>
      </c>
      <c r="D15" s="30"/>
      <c r="E15" s="68" t="s">
        <v>56</v>
      </c>
      <c r="F15" s="74">
        <v>33149350</v>
      </c>
    </row>
    <row r="16" spans="1:6" ht="13.5" thickBot="1">
      <c r="A16" s="31">
        <v>4</v>
      </c>
      <c r="B16" s="59" t="s">
        <v>14</v>
      </c>
      <c r="C16" s="57">
        <f>+C11+C12-C15</f>
        <v>28620389</v>
      </c>
      <c r="D16" s="56">
        <v>32</v>
      </c>
      <c r="E16" s="55" t="s">
        <v>57</v>
      </c>
      <c r="F16" s="57">
        <f>+F15+F11+F12</f>
        <v>33149350</v>
      </c>
    </row>
    <row r="17" spans="1:6" ht="12.75">
      <c r="A17" s="60">
        <v>5</v>
      </c>
      <c r="B17" s="21" t="s">
        <v>15</v>
      </c>
      <c r="C17" s="75">
        <v>0</v>
      </c>
      <c r="D17" s="29"/>
      <c r="E17" s="22" t="s">
        <v>58</v>
      </c>
      <c r="F17" s="15"/>
    </row>
    <row r="18" spans="1:6" ht="12">
      <c r="A18" s="33">
        <v>6</v>
      </c>
      <c r="B18" s="58" t="s">
        <v>11</v>
      </c>
      <c r="C18" s="15"/>
      <c r="D18" s="24"/>
      <c r="E18" s="4"/>
      <c r="F18" s="15"/>
    </row>
    <row r="19" spans="1:6" ht="12">
      <c r="A19" s="29"/>
      <c r="B19" s="67" t="s">
        <v>16</v>
      </c>
      <c r="C19" s="15"/>
      <c r="D19" s="29"/>
      <c r="E19" s="4"/>
      <c r="F19" s="15"/>
    </row>
    <row r="20" spans="1:6" ht="12">
      <c r="A20" s="29"/>
      <c r="B20" s="67" t="s">
        <v>17</v>
      </c>
      <c r="C20" s="74">
        <v>0</v>
      </c>
      <c r="D20" s="30">
        <v>33</v>
      </c>
      <c r="E20" s="5" t="s">
        <v>59</v>
      </c>
      <c r="F20" s="128">
        <v>5558000</v>
      </c>
    </row>
    <row r="21" spans="1:6" ht="13.5" thickBot="1">
      <c r="A21" s="63">
        <v>7</v>
      </c>
      <c r="B21" s="66" t="s">
        <v>18</v>
      </c>
      <c r="C21" s="64"/>
      <c r="D21" s="24">
        <v>34</v>
      </c>
      <c r="E21" s="21" t="s">
        <v>60</v>
      </c>
      <c r="F21" s="15"/>
    </row>
    <row r="22" spans="1:6" ht="13.5" thickBot="1">
      <c r="A22" s="30"/>
      <c r="B22" s="65" t="s">
        <v>19</v>
      </c>
      <c r="C22" s="57">
        <f>+C16+C17-C20</f>
        <v>28620389</v>
      </c>
      <c r="D22" s="25"/>
      <c r="E22" s="68" t="s">
        <v>61</v>
      </c>
      <c r="F22" s="16">
        <v>0</v>
      </c>
    </row>
    <row r="23" spans="1:6" ht="12.75">
      <c r="A23" s="29"/>
      <c r="B23" s="8" t="s">
        <v>20</v>
      </c>
      <c r="C23" s="15"/>
      <c r="D23" s="29">
        <v>35</v>
      </c>
      <c r="E23" s="21" t="s">
        <v>62</v>
      </c>
      <c r="F23" s="15"/>
    </row>
    <row r="24" spans="1:6" ht="12">
      <c r="A24" s="30">
        <v>8</v>
      </c>
      <c r="B24" s="5" t="s">
        <v>22</v>
      </c>
      <c r="C24" s="76">
        <v>0</v>
      </c>
      <c r="D24" s="30"/>
      <c r="E24" s="69" t="s">
        <v>63</v>
      </c>
      <c r="F24" s="76">
        <v>0</v>
      </c>
    </row>
    <row r="25" spans="1:6" ht="12">
      <c r="A25" s="29">
        <v>9</v>
      </c>
      <c r="B25" s="4" t="s">
        <v>11</v>
      </c>
      <c r="C25" s="77"/>
      <c r="D25" s="29">
        <v>36</v>
      </c>
      <c r="E25" s="21" t="s">
        <v>64</v>
      </c>
      <c r="F25" s="77"/>
    </row>
    <row r="26" spans="1:6" ht="12">
      <c r="A26" s="30"/>
      <c r="B26" s="68" t="s">
        <v>23</v>
      </c>
      <c r="C26" s="76">
        <v>0</v>
      </c>
      <c r="D26" s="30"/>
      <c r="E26" s="68" t="s">
        <v>65</v>
      </c>
      <c r="F26" s="76">
        <v>0</v>
      </c>
    </row>
    <row r="27" spans="1:6" ht="12.75" thickBot="1">
      <c r="A27" s="29">
        <v>10</v>
      </c>
      <c r="B27" s="4" t="s">
        <v>24</v>
      </c>
      <c r="C27" s="77"/>
      <c r="D27" s="29"/>
      <c r="E27" s="21"/>
      <c r="F27" s="77"/>
    </row>
    <row r="28" spans="1:6" ht="13.5" thickBot="1">
      <c r="A28" s="30"/>
      <c r="B28" s="68" t="s">
        <v>25</v>
      </c>
      <c r="C28" s="76">
        <v>0</v>
      </c>
      <c r="D28" s="30">
        <v>37</v>
      </c>
      <c r="E28" s="71" t="s">
        <v>66</v>
      </c>
      <c r="F28" s="79">
        <f>+F20+F22+F24-F26</f>
        <v>5558000</v>
      </c>
    </row>
    <row r="29" spans="1:6" ht="12.75" thickBot="1">
      <c r="A29" s="31">
        <v>11</v>
      </c>
      <c r="B29" s="6" t="s">
        <v>26</v>
      </c>
      <c r="C29" s="78">
        <v>0</v>
      </c>
      <c r="D29" s="30"/>
      <c r="E29" s="5"/>
      <c r="F29" s="84"/>
    </row>
    <row r="30" spans="1:6" ht="13.5" thickBot="1">
      <c r="A30" s="31">
        <v>12</v>
      </c>
      <c r="B30" s="61" t="s">
        <v>27</v>
      </c>
      <c r="C30" s="79">
        <f>+C24+C26+C28+C29</f>
        <v>0</v>
      </c>
      <c r="D30" s="25"/>
      <c r="E30" s="23" t="s">
        <v>67</v>
      </c>
      <c r="F30" s="84"/>
    </row>
    <row r="31" spans="1:6" ht="12.75">
      <c r="A31" s="29"/>
      <c r="B31" s="8" t="s">
        <v>28</v>
      </c>
      <c r="C31" s="77"/>
      <c r="D31" s="31">
        <v>38</v>
      </c>
      <c r="E31" s="7" t="s">
        <v>68</v>
      </c>
      <c r="F31" s="80">
        <v>632299</v>
      </c>
    </row>
    <row r="32" spans="1:6" ht="12.75" thickBot="1">
      <c r="A32" s="29">
        <v>13</v>
      </c>
      <c r="B32" s="4" t="s">
        <v>29</v>
      </c>
      <c r="C32" s="77"/>
      <c r="D32" s="31">
        <v>39</v>
      </c>
      <c r="E32" s="7" t="s">
        <v>69</v>
      </c>
      <c r="F32" s="78">
        <v>0</v>
      </c>
    </row>
    <row r="33" spans="1:6" ht="13.5" thickBot="1">
      <c r="A33" s="30"/>
      <c r="B33" s="68" t="s">
        <v>30</v>
      </c>
      <c r="C33" s="76">
        <v>6455411</v>
      </c>
      <c r="D33" s="30">
        <v>40</v>
      </c>
      <c r="E33" s="62" t="s">
        <v>70</v>
      </c>
      <c r="F33" s="79">
        <f>SUM(F31:F32)</f>
        <v>632299</v>
      </c>
    </row>
    <row r="34" spans="1:6" ht="12">
      <c r="A34" s="29">
        <v>14</v>
      </c>
      <c r="B34" s="4" t="s">
        <v>31</v>
      </c>
      <c r="C34" s="77"/>
      <c r="D34" s="29"/>
      <c r="E34" s="4"/>
      <c r="F34" s="77"/>
    </row>
    <row r="35" spans="1:6" ht="12.75">
      <c r="A35" s="30"/>
      <c r="B35" s="68" t="s">
        <v>32</v>
      </c>
      <c r="C35" s="126">
        <v>1022315</v>
      </c>
      <c r="D35" s="30"/>
      <c r="E35" s="23" t="s">
        <v>71</v>
      </c>
      <c r="F35" s="84"/>
    </row>
    <row r="36" spans="1:6" ht="12">
      <c r="A36" s="31">
        <v>15</v>
      </c>
      <c r="B36" s="6" t="s">
        <v>33</v>
      </c>
      <c r="C36" s="80">
        <v>2631992</v>
      </c>
      <c r="D36" s="30">
        <v>41</v>
      </c>
      <c r="E36" s="5" t="s">
        <v>72</v>
      </c>
      <c r="F36" s="76">
        <v>0</v>
      </c>
    </row>
    <row r="37" spans="1:6" ht="12">
      <c r="A37" s="29">
        <v>16</v>
      </c>
      <c r="B37" s="4" t="s">
        <v>11</v>
      </c>
      <c r="C37" s="77"/>
      <c r="D37" s="29"/>
      <c r="E37" s="4"/>
      <c r="F37" s="77"/>
    </row>
    <row r="38" spans="1:6" ht="12">
      <c r="A38" s="30"/>
      <c r="B38" s="68" t="s">
        <v>34</v>
      </c>
      <c r="C38" s="76">
        <v>0</v>
      </c>
      <c r="D38" s="30">
        <v>42</v>
      </c>
      <c r="E38" s="5" t="s">
        <v>73</v>
      </c>
      <c r="F38" s="76">
        <v>1682379</v>
      </c>
    </row>
    <row r="39" spans="1:6" ht="12">
      <c r="A39" s="29">
        <v>17</v>
      </c>
      <c r="B39" s="4" t="s">
        <v>35</v>
      </c>
      <c r="C39" s="77"/>
      <c r="D39" s="29">
        <v>43</v>
      </c>
      <c r="E39" s="21" t="s">
        <v>75</v>
      </c>
      <c r="F39" s="77"/>
    </row>
    <row r="40" spans="1:6" ht="12">
      <c r="A40" s="30"/>
      <c r="B40" s="68" t="s">
        <v>36</v>
      </c>
      <c r="C40" s="126">
        <v>645960</v>
      </c>
      <c r="D40" s="30"/>
      <c r="E40" s="68" t="s">
        <v>74</v>
      </c>
      <c r="F40" s="76">
        <v>0</v>
      </c>
    </row>
    <row r="41" spans="1:6" ht="12">
      <c r="A41" s="31">
        <v>18</v>
      </c>
      <c r="B41" s="6" t="s">
        <v>37</v>
      </c>
      <c r="C41" s="127">
        <v>1118378</v>
      </c>
      <c r="D41" s="30">
        <v>44</v>
      </c>
      <c r="E41" s="5" t="s">
        <v>76</v>
      </c>
      <c r="F41" s="76">
        <v>0</v>
      </c>
    </row>
    <row r="42" spans="1:6" ht="12">
      <c r="A42" s="31">
        <v>19</v>
      </c>
      <c r="B42" s="6" t="s">
        <v>38</v>
      </c>
      <c r="C42" s="80">
        <v>0</v>
      </c>
      <c r="D42" s="30">
        <v>45</v>
      </c>
      <c r="E42" s="5" t="s">
        <v>77</v>
      </c>
      <c r="F42" s="76">
        <v>354</v>
      </c>
    </row>
    <row r="43" spans="1:6" ht="12">
      <c r="A43" s="31">
        <v>20</v>
      </c>
      <c r="B43" s="6" t="s">
        <v>39</v>
      </c>
      <c r="C43" s="80">
        <v>0</v>
      </c>
      <c r="D43" s="30">
        <v>46</v>
      </c>
      <c r="E43" s="5" t="s">
        <v>78</v>
      </c>
      <c r="F43" s="76">
        <v>23561</v>
      </c>
    </row>
    <row r="44" spans="1:6" ht="12.75" thickBot="1">
      <c r="A44" s="32">
        <v>21</v>
      </c>
      <c r="B44" s="6" t="s">
        <v>40</v>
      </c>
      <c r="C44" s="80">
        <v>0</v>
      </c>
      <c r="D44" s="30">
        <v>47</v>
      </c>
      <c r="E44" s="5" t="s">
        <v>79</v>
      </c>
      <c r="F44" s="81">
        <v>94379</v>
      </c>
    </row>
    <row r="45" spans="1:6" ht="13.5" thickBot="1">
      <c r="A45" s="32">
        <v>22</v>
      </c>
      <c r="B45" s="6" t="s">
        <v>41</v>
      </c>
      <c r="C45" s="78">
        <v>22481</v>
      </c>
      <c r="D45" s="30">
        <v>48</v>
      </c>
      <c r="E45" s="62" t="s">
        <v>80</v>
      </c>
      <c r="F45" s="79">
        <f>+F44+F43+F42+F41+F40+F38+F36</f>
        <v>1800673</v>
      </c>
    </row>
    <row r="46" spans="1:6" ht="13.5" thickBot="1">
      <c r="A46" s="32">
        <v>23</v>
      </c>
      <c r="B46" s="61" t="s">
        <v>42</v>
      </c>
      <c r="C46" s="79">
        <f>+C33+C35+C36-C38+C40+C42+C43+C44+C45+C41</f>
        <v>11896537</v>
      </c>
      <c r="D46" s="25"/>
      <c r="E46" s="23" t="s">
        <v>84</v>
      </c>
      <c r="F46" s="84"/>
    </row>
    <row r="47" spans="1:6" ht="12.75">
      <c r="A47" s="4"/>
      <c r="B47" s="8" t="s">
        <v>50</v>
      </c>
      <c r="C47" s="77"/>
      <c r="D47" s="33">
        <v>49</v>
      </c>
      <c r="E47" s="21" t="s">
        <v>85</v>
      </c>
      <c r="F47" s="77"/>
    </row>
    <row r="48" spans="1:6" ht="12">
      <c r="A48" s="47">
        <v>24</v>
      </c>
      <c r="B48" s="5" t="s">
        <v>43</v>
      </c>
      <c r="C48" s="76">
        <v>0</v>
      </c>
      <c r="D48" s="30"/>
      <c r="E48" s="70" t="s">
        <v>86</v>
      </c>
      <c r="F48" s="76">
        <v>0</v>
      </c>
    </row>
    <row r="49" spans="1:6" ht="12">
      <c r="A49" s="33">
        <v>25</v>
      </c>
      <c r="B49" s="4" t="s">
        <v>44</v>
      </c>
      <c r="C49" s="77"/>
      <c r="D49" s="33">
        <v>50</v>
      </c>
      <c r="E49" s="4" t="s">
        <v>87</v>
      </c>
      <c r="F49" s="77"/>
    </row>
    <row r="50" spans="1:6" ht="12">
      <c r="A50" s="5"/>
      <c r="B50" s="68" t="s">
        <v>45</v>
      </c>
      <c r="C50" s="76">
        <v>0</v>
      </c>
      <c r="D50" s="30"/>
      <c r="E50" s="68" t="s">
        <v>88</v>
      </c>
      <c r="F50" s="76">
        <v>24127</v>
      </c>
    </row>
    <row r="51" spans="1:6" ht="12">
      <c r="A51" s="33">
        <v>26</v>
      </c>
      <c r="B51" s="4" t="s">
        <v>46</v>
      </c>
      <c r="C51" s="77"/>
      <c r="D51" s="29"/>
      <c r="E51" s="4"/>
      <c r="F51" s="77"/>
    </row>
    <row r="52" spans="1:6" ht="12">
      <c r="A52" s="29"/>
      <c r="B52" s="67" t="s">
        <v>47</v>
      </c>
      <c r="C52" s="77"/>
      <c r="D52" s="29">
        <v>51</v>
      </c>
      <c r="E52" s="4" t="s">
        <v>83</v>
      </c>
      <c r="F52" s="77"/>
    </row>
    <row r="53" spans="1:6" ht="12.75" thickBot="1">
      <c r="A53" s="30"/>
      <c r="B53" s="68" t="s">
        <v>48</v>
      </c>
      <c r="C53" s="81">
        <v>647523</v>
      </c>
      <c r="D53" s="30"/>
      <c r="E53" s="70" t="s">
        <v>89</v>
      </c>
      <c r="F53" s="81">
        <v>0</v>
      </c>
    </row>
    <row r="54" spans="1:6" ht="13.5" thickBot="1">
      <c r="A54" s="31">
        <v>27</v>
      </c>
      <c r="B54" s="61" t="s">
        <v>49</v>
      </c>
      <c r="C54" s="79">
        <f>C48+C50+C53</f>
        <v>647523</v>
      </c>
      <c r="D54" s="25">
        <v>52</v>
      </c>
      <c r="E54" s="62" t="s">
        <v>82</v>
      </c>
      <c r="F54" s="79">
        <f>+F53+F50+F48</f>
        <v>24127</v>
      </c>
    </row>
    <row r="55" spans="1:6" ht="13.5" thickBot="1">
      <c r="A55" s="29"/>
      <c r="B55" s="12"/>
      <c r="C55" s="82"/>
      <c r="D55" s="29"/>
      <c r="E55" s="4"/>
      <c r="F55" s="77"/>
    </row>
    <row r="56" spans="1:6" ht="13.5" thickBot="1">
      <c r="A56" s="34">
        <v>28</v>
      </c>
      <c r="B56" s="72" t="s">
        <v>51</v>
      </c>
      <c r="C56" s="86">
        <f>+C54+C46+C21+C22+C30</f>
        <v>41164449</v>
      </c>
      <c r="D56" s="85">
        <v>53</v>
      </c>
      <c r="E56" s="72" t="s">
        <v>81</v>
      </c>
      <c r="F56" s="86">
        <f>+F54+F45+F28+F16+F33</f>
        <v>41164449</v>
      </c>
    </row>
    <row r="57" spans="1:6" ht="12">
      <c r="A57" s="2"/>
      <c r="B57" s="2"/>
      <c r="C57" s="18"/>
      <c r="D57" s="2"/>
      <c r="E57" s="2"/>
      <c r="F57" s="19">
        <f>+C56-F56</f>
        <v>0</v>
      </c>
    </row>
    <row r="58" spans="1:6" ht="12">
      <c r="A58" s="2"/>
      <c r="B58" s="2"/>
      <c r="C58" s="18"/>
      <c r="D58" s="2"/>
      <c r="E58" s="2"/>
      <c r="F58" s="19"/>
    </row>
    <row r="59" spans="1:6" ht="12">
      <c r="A59" s="2"/>
      <c r="B59" s="2"/>
      <c r="C59" s="20"/>
      <c r="D59" s="2"/>
      <c r="E59" s="2"/>
      <c r="F59" s="19"/>
    </row>
    <row r="60" spans="1:6" ht="12">
      <c r="A60" s="2"/>
      <c r="B60" s="2"/>
      <c r="C60" s="20"/>
      <c r="D60" s="2"/>
      <c r="E60" s="2"/>
      <c r="F60" s="19"/>
    </row>
    <row r="61" spans="1:6" ht="12">
      <c r="A61" s="2"/>
      <c r="B61" s="2"/>
      <c r="C61" s="20"/>
      <c r="D61" s="2"/>
      <c r="E61" s="2"/>
      <c r="F61" s="19"/>
    </row>
    <row r="62" spans="1:6" ht="12">
      <c r="A62" s="2"/>
      <c r="B62" s="2"/>
      <c r="C62" s="20"/>
      <c r="D62" s="2"/>
      <c r="E62" s="2"/>
      <c r="F62" s="19"/>
    </row>
    <row r="63" spans="1:6" ht="12">
      <c r="A63" s="2"/>
      <c r="B63" s="2"/>
      <c r="C63" s="20"/>
      <c r="D63" s="2"/>
      <c r="E63" s="2"/>
      <c r="F63" s="19"/>
    </row>
    <row r="64" spans="1:6" ht="12">
      <c r="A64" s="2"/>
      <c r="B64" s="2"/>
      <c r="C64" s="20"/>
      <c r="D64" s="2"/>
      <c r="E64" s="2"/>
      <c r="F64" s="2"/>
    </row>
    <row r="65" spans="1:6" ht="12">
      <c r="A65" s="2"/>
      <c r="B65" s="2"/>
      <c r="C65" s="20"/>
      <c r="D65" s="2"/>
      <c r="E65" s="2"/>
      <c r="F65" s="2"/>
    </row>
    <row r="66" spans="1:6" ht="12">
      <c r="A66" s="2"/>
      <c r="B66" s="2"/>
      <c r="C66" s="20"/>
      <c r="D66" s="2"/>
      <c r="E66" s="2"/>
      <c r="F66" s="2"/>
    </row>
    <row r="67" spans="1:6" ht="12">
      <c r="A67" s="2"/>
      <c r="B67" s="2"/>
      <c r="C67" s="20"/>
      <c r="D67" s="2"/>
      <c r="E67" s="2"/>
      <c r="F67" s="2"/>
    </row>
    <row r="68" spans="1:6" ht="12">
      <c r="A68" s="2"/>
      <c r="B68" s="2"/>
      <c r="C68" s="20"/>
      <c r="D68" s="2"/>
      <c r="E68" s="2"/>
      <c r="F68" s="2"/>
    </row>
    <row r="69" spans="1:6" ht="12">
      <c r="A69" s="2"/>
      <c r="B69" s="2"/>
      <c r="C69" s="2"/>
      <c r="D69" s="2"/>
      <c r="E69" s="2"/>
      <c r="F69" s="2"/>
    </row>
    <row r="70" spans="1:6" ht="12">
      <c r="A70" s="2"/>
      <c r="B70" s="2"/>
      <c r="C70" s="2"/>
      <c r="D70" s="2"/>
      <c r="E70" s="2"/>
      <c r="F70" s="2"/>
    </row>
    <row r="71" spans="1:6" ht="12">
      <c r="A71" s="2"/>
      <c r="B71" s="2"/>
      <c r="C71" s="2"/>
      <c r="D71" s="2"/>
      <c r="E71" s="2"/>
      <c r="F71" s="2"/>
    </row>
    <row r="72" spans="1:6" ht="12">
      <c r="A72" s="2"/>
      <c r="B72" s="2"/>
      <c r="C72" s="2"/>
      <c r="D72" s="2"/>
      <c r="E72" s="2"/>
      <c r="F72" s="2"/>
    </row>
    <row r="73" spans="1:6" ht="12">
      <c r="A73" s="2"/>
      <c r="B73" s="2"/>
      <c r="C73" s="2"/>
      <c r="D73" s="2"/>
      <c r="E73" s="2"/>
      <c r="F73" s="2"/>
    </row>
    <row r="74" spans="1:6" ht="12">
      <c r="A74" s="2"/>
      <c r="B74" s="2"/>
      <c r="C74" s="2"/>
      <c r="D74" s="2"/>
      <c r="E74" s="2"/>
      <c r="F74" s="2"/>
    </row>
    <row r="75" spans="1:6" ht="12">
      <c r="A75" s="2"/>
      <c r="B75" s="2"/>
      <c r="C75" s="2"/>
      <c r="D75" s="2"/>
      <c r="E75" s="2"/>
      <c r="F75" s="2"/>
    </row>
    <row r="76" spans="1:6" ht="12">
      <c r="A76" s="2"/>
      <c r="B76" s="2"/>
      <c r="C76" s="2"/>
      <c r="D76" s="2"/>
      <c r="E76" s="2"/>
      <c r="F76" s="2"/>
    </row>
  </sheetData>
  <sheetProtection/>
  <mergeCells count="5">
    <mergeCell ref="A1:F1"/>
    <mergeCell ref="A2:F2"/>
    <mergeCell ref="A4:F4"/>
    <mergeCell ref="A6:F6"/>
    <mergeCell ref="A3:F3"/>
  </mergeCells>
  <printOptions/>
  <pageMargins left="0.47" right="0.45" top="1" bottom="0.5" header="0.5" footer="0.5"/>
  <pageSetup fitToHeight="1" fitToWidth="1" horizontalDpi="600" verticalDpi="600" orientation="portrait" scale="76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90" zoomScaleNormal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0" customWidth="1"/>
    <col min="2" max="2" width="77.140625" style="0" customWidth="1"/>
    <col min="3" max="3" width="16.7109375" style="0" customWidth="1"/>
    <col min="7" max="7" width="15.00390625" style="0" customWidth="1"/>
  </cols>
  <sheetData>
    <row r="1" spans="1:6" ht="15">
      <c r="A1" s="134" t="str">
        <f>+'Balance sheet'!A1:F1</f>
        <v>Indianola Municipal Utilities - Electric Utility</v>
      </c>
      <c r="B1" s="134"/>
      <c r="C1" s="134"/>
      <c r="D1" s="36"/>
      <c r="E1" s="36"/>
      <c r="F1" s="36"/>
    </row>
    <row r="2" spans="1:6" ht="15">
      <c r="A2" s="135" t="s">
        <v>0</v>
      </c>
      <c r="B2" s="135"/>
      <c r="C2" s="135"/>
      <c r="D2" s="36"/>
      <c r="E2" s="36"/>
      <c r="F2" s="36"/>
    </row>
    <row r="3" spans="1:6" ht="15">
      <c r="A3" s="135" t="s">
        <v>175</v>
      </c>
      <c r="B3" s="135"/>
      <c r="C3" s="135"/>
      <c r="D3" s="36"/>
      <c r="E3" s="36"/>
      <c r="F3" s="36"/>
    </row>
    <row r="4" spans="1:6" ht="15">
      <c r="A4" s="136" t="str">
        <f>+'Balance sheet'!A4:F4</f>
        <v>Fiscal Year Ended 6-30-17</v>
      </c>
      <c r="B4" s="136"/>
      <c r="C4" s="136"/>
      <c r="D4" s="37"/>
      <c r="E4" s="37"/>
      <c r="F4" s="37"/>
    </row>
    <row r="5" spans="1:6" ht="12">
      <c r="A5" s="35"/>
      <c r="B5" s="35"/>
      <c r="C5" s="35"/>
      <c r="D5" s="35"/>
      <c r="E5" s="35"/>
      <c r="F5" s="35"/>
    </row>
    <row r="6" spans="1:6" ht="13.5">
      <c r="A6" s="137" t="s">
        <v>91</v>
      </c>
      <c r="B6" s="137"/>
      <c r="C6" s="137"/>
      <c r="D6" s="38"/>
      <c r="E6" s="38"/>
      <c r="F6" s="38"/>
    </row>
    <row r="7" spans="1:3" ht="12">
      <c r="A7" s="52" t="s">
        <v>1</v>
      </c>
      <c r="B7" s="40"/>
      <c r="C7" s="42" t="s">
        <v>93</v>
      </c>
    </row>
    <row r="8" spans="1:3" ht="12">
      <c r="A8" s="5" t="s">
        <v>2</v>
      </c>
      <c r="B8" s="41"/>
      <c r="C8" s="25" t="s">
        <v>7</v>
      </c>
    </row>
    <row r="9" spans="1:3" ht="12">
      <c r="A9" s="30">
        <v>1</v>
      </c>
      <c r="B9" s="41" t="s">
        <v>92</v>
      </c>
      <c r="C9" s="87">
        <v>15348749</v>
      </c>
    </row>
    <row r="10" spans="1:9" ht="12">
      <c r="A10" s="30">
        <v>2</v>
      </c>
      <c r="B10" s="41" t="s">
        <v>94</v>
      </c>
      <c r="C10" s="88">
        <v>11186238</v>
      </c>
      <c r="D10" s="131"/>
      <c r="E10" s="138" t="s">
        <v>185</v>
      </c>
      <c r="F10" s="138"/>
      <c r="G10" s="138"/>
      <c r="H10" s="138"/>
      <c r="I10" s="138"/>
    </row>
    <row r="11" spans="1:9" ht="12">
      <c r="A11" s="30">
        <v>3</v>
      </c>
      <c r="B11" s="41" t="s">
        <v>95</v>
      </c>
      <c r="C11" s="88">
        <v>1218094</v>
      </c>
      <c r="E11" s="132"/>
      <c r="F11" s="35"/>
      <c r="G11" s="35"/>
      <c r="H11" s="35"/>
      <c r="I11" s="35"/>
    </row>
    <row r="12" spans="1:3" ht="12">
      <c r="A12" s="31">
        <v>4</v>
      </c>
      <c r="B12" s="44" t="s">
        <v>96</v>
      </c>
      <c r="C12" s="89">
        <v>1354044</v>
      </c>
    </row>
    <row r="13" spans="1:3" ht="12">
      <c r="A13" s="30">
        <v>5</v>
      </c>
      <c r="B13" s="41" t="s">
        <v>97</v>
      </c>
      <c r="C13" s="88">
        <v>0</v>
      </c>
    </row>
    <row r="14" spans="1:3" ht="12.75" thickBot="1">
      <c r="A14" s="29">
        <v>6</v>
      </c>
      <c r="B14" s="26" t="s">
        <v>98</v>
      </c>
      <c r="C14" s="129">
        <v>670100</v>
      </c>
    </row>
    <row r="15" spans="1:3" ht="13.5" thickBot="1">
      <c r="A15" s="53">
        <v>7</v>
      </c>
      <c r="B15" s="49" t="s">
        <v>99</v>
      </c>
      <c r="C15" s="90">
        <f>SUM(C10:C14)</f>
        <v>14428476</v>
      </c>
    </row>
    <row r="16" spans="1:3" ht="13.5" thickBot="1">
      <c r="A16" s="53">
        <v>8</v>
      </c>
      <c r="B16" s="50" t="s">
        <v>100</v>
      </c>
      <c r="C16" s="90">
        <f>+C9-C15</f>
        <v>920273</v>
      </c>
    </row>
    <row r="17" spans="1:3" ht="12.75" thickBot="1">
      <c r="A17" s="29">
        <v>9</v>
      </c>
      <c r="B17" s="26" t="s">
        <v>101</v>
      </c>
      <c r="C17" s="110"/>
    </row>
    <row r="18" spans="1:3" ht="13.5" thickBot="1">
      <c r="A18" s="54">
        <v>10</v>
      </c>
      <c r="B18" s="51" t="s">
        <v>102</v>
      </c>
      <c r="C18" s="90">
        <f>+C17+C16</f>
        <v>920273</v>
      </c>
    </row>
    <row r="19" spans="1:3" ht="12">
      <c r="A19" s="30">
        <v>11</v>
      </c>
      <c r="B19" s="41" t="s">
        <v>103</v>
      </c>
      <c r="C19" s="111">
        <v>275856</v>
      </c>
    </row>
    <row r="20" spans="1:3" ht="12">
      <c r="A20" s="30">
        <v>12</v>
      </c>
      <c r="B20" s="41" t="s">
        <v>104</v>
      </c>
      <c r="C20" s="111"/>
    </row>
    <row r="21" spans="1:3" ht="12">
      <c r="A21" s="30">
        <v>13</v>
      </c>
      <c r="B21" s="41" t="s">
        <v>105</v>
      </c>
      <c r="C21" s="111"/>
    </row>
    <row r="22" spans="1:3" ht="12.75" thickBot="1">
      <c r="A22" s="29">
        <v>14</v>
      </c>
      <c r="B22" s="26" t="s">
        <v>106</v>
      </c>
      <c r="C22" s="110"/>
    </row>
    <row r="23" spans="1:3" ht="13.5" thickBot="1">
      <c r="A23" s="53">
        <v>15</v>
      </c>
      <c r="B23" s="49" t="s">
        <v>107</v>
      </c>
      <c r="C23" s="90">
        <f>+C18+C19-C20-C21-C22</f>
        <v>1196129</v>
      </c>
    </row>
    <row r="24" spans="1:3" ht="12">
      <c r="A24" s="30">
        <v>16</v>
      </c>
      <c r="B24" s="41" t="s">
        <v>108</v>
      </c>
      <c r="C24" s="111">
        <v>214436</v>
      </c>
    </row>
    <row r="25" spans="1:3" ht="12">
      <c r="A25" s="30">
        <v>17</v>
      </c>
      <c r="B25" s="41" t="s">
        <v>109</v>
      </c>
      <c r="C25" s="111">
        <v>0</v>
      </c>
    </row>
    <row r="26" spans="1:3" ht="12.75" thickBot="1">
      <c r="A26" s="29">
        <v>18</v>
      </c>
      <c r="B26" s="26" t="s">
        <v>110</v>
      </c>
      <c r="C26" s="110">
        <v>0</v>
      </c>
    </row>
    <row r="27" spans="1:3" ht="13.5" thickBot="1">
      <c r="A27" s="53">
        <v>19</v>
      </c>
      <c r="B27" s="49" t="s">
        <v>111</v>
      </c>
      <c r="C27" s="90">
        <f>SUM(C24:C26)</f>
        <v>214436</v>
      </c>
    </row>
    <row r="28" spans="1:3" ht="13.5" thickBot="1">
      <c r="A28" s="53">
        <v>20</v>
      </c>
      <c r="B28" s="49" t="s">
        <v>112</v>
      </c>
      <c r="C28" s="90">
        <f>+C23-C27</f>
        <v>981693</v>
      </c>
    </row>
    <row r="29" spans="1:3" ht="12">
      <c r="A29" s="30">
        <v>21</v>
      </c>
      <c r="B29" s="41" t="s">
        <v>113</v>
      </c>
      <c r="C29" s="111">
        <v>0</v>
      </c>
    </row>
    <row r="30" spans="1:3" ht="12.75" thickBot="1">
      <c r="A30" s="29">
        <v>22</v>
      </c>
      <c r="B30" s="26" t="s">
        <v>114</v>
      </c>
      <c r="C30" s="110">
        <v>0</v>
      </c>
    </row>
    <row r="31" spans="1:3" ht="13.5" thickBot="1">
      <c r="A31" s="53">
        <v>23</v>
      </c>
      <c r="B31" s="50" t="s">
        <v>115</v>
      </c>
      <c r="C31" s="130">
        <f>SUM(C28:C30)</f>
        <v>981693</v>
      </c>
    </row>
    <row r="32" spans="1:3" ht="12">
      <c r="A32" s="2"/>
      <c r="B32" s="2"/>
      <c r="C32" s="20"/>
    </row>
    <row r="33" spans="1:4" ht="12">
      <c r="A33" s="2"/>
      <c r="B33" s="2"/>
      <c r="C33" s="20"/>
      <c r="D33" s="2"/>
    </row>
    <row r="34" spans="1:4" ht="12">
      <c r="A34" s="2"/>
      <c r="B34" s="2"/>
      <c r="C34" s="20"/>
      <c r="D34" s="2"/>
    </row>
    <row r="35" spans="1:4" ht="12">
      <c r="A35" s="2"/>
      <c r="B35" s="2"/>
      <c r="C35" s="20"/>
      <c r="D35" s="2"/>
    </row>
    <row r="36" spans="1:4" ht="12">
      <c r="A36" s="2"/>
      <c r="B36" s="2"/>
      <c r="C36" s="20"/>
      <c r="D36" s="2"/>
    </row>
    <row r="37" spans="1:4" ht="12">
      <c r="A37" s="2"/>
      <c r="B37" s="2"/>
      <c r="C37" s="20"/>
      <c r="D37" s="2"/>
    </row>
    <row r="38" spans="1:4" ht="12">
      <c r="A38" s="2"/>
      <c r="B38" s="2"/>
      <c r="C38" s="20"/>
      <c r="D38" s="2"/>
    </row>
    <row r="39" spans="1:4" ht="12">
      <c r="A39" s="2"/>
      <c r="B39" s="2"/>
      <c r="C39" s="20"/>
      <c r="D39" s="2"/>
    </row>
    <row r="40" spans="1:4" ht="12">
      <c r="A40" s="2"/>
      <c r="B40" s="2"/>
      <c r="C40" s="20"/>
      <c r="D40" s="2"/>
    </row>
    <row r="41" spans="1:4" ht="12">
      <c r="A41" s="2"/>
      <c r="B41" s="2"/>
      <c r="C41" s="20"/>
      <c r="D41" s="2"/>
    </row>
    <row r="42" spans="1:4" ht="12">
      <c r="A42" s="2"/>
      <c r="B42" s="2"/>
      <c r="C42" s="20"/>
      <c r="D42" s="2"/>
    </row>
    <row r="43" spans="1:4" ht="12">
      <c r="A43" s="2"/>
      <c r="B43" s="2"/>
      <c r="C43" s="20"/>
      <c r="D43" s="2"/>
    </row>
    <row r="44" ht="12">
      <c r="C44" s="10"/>
    </row>
    <row r="45" ht="12">
      <c r="C45" s="10"/>
    </row>
    <row r="46" ht="12">
      <c r="C46" s="10"/>
    </row>
    <row r="47" ht="12">
      <c r="C47" s="10"/>
    </row>
    <row r="48" ht="12">
      <c r="C48" s="10"/>
    </row>
    <row r="49" ht="12">
      <c r="C49" s="10"/>
    </row>
    <row r="50" ht="12">
      <c r="C50" s="10"/>
    </row>
    <row r="51" ht="12">
      <c r="C51" s="10"/>
    </row>
    <row r="52" ht="12">
      <c r="C52" s="10"/>
    </row>
    <row r="53" ht="12">
      <c r="C53" s="10"/>
    </row>
  </sheetData>
  <sheetProtection/>
  <mergeCells count="6">
    <mergeCell ref="E10:I10"/>
    <mergeCell ref="A1:C1"/>
    <mergeCell ref="A2:C2"/>
    <mergeCell ref="A4:C4"/>
    <mergeCell ref="A6:C6"/>
    <mergeCell ref="A3:C3"/>
  </mergeCells>
  <printOptions/>
  <pageMargins left="0.75" right="0.75" top="1" bottom="1" header="0.5" footer="0.5"/>
  <pageSetup fitToHeight="1" fitToWidth="1" horizontalDpi="300" verticalDpi="300" orientation="portrait" scale="90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90" zoomScaleNormal="90" zoomScalePageLayoutView="0" workbookViewId="0" topLeftCell="A1">
      <selection activeCell="J24" sqref="J24"/>
    </sheetView>
  </sheetViews>
  <sheetFormatPr defaultColWidth="9.140625" defaultRowHeight="12.75"/>
  <cols>
    <col min="1" max="1" width="6.7109375" style="0" customWidth="1"/>
    <col min="2" max="2" width="29.28125" style="0" customWidth="1"/>
    <col min="3" max="7" width="15.7109375" style="0" customWidth="1"/>
  </cols>
  <sheetData>
    <row r="1" spans="1:7" ht="15">
      <c r="A1" s="134" t="str">
        <f>+'Balance sheet'!A1:F1</f>
        <v>Indianola Municipal Utilities - Electric Utility</v>
      </c>
      <c r="B1" s="134"/>
      <c r="C1" s="134"/>
      <c r="D1" s="134"/>
      <c r="E1" s="134"/>
      <c r="F1" s="134"/>
      <c r="G1" s="134"/>
    </row>
    <row r="2" spans="1:7" ht="15">
      <c r="A2" s="135" t="s">
        <v>0</v>
      </c>
      <c r="B2" s="135"/>
      <c r="C2" s="135"/>
      <c r="D2" s="135"/>
      <c r="E2" s="135"/>
      <c r="F2" s="135"/>
      <c r="G2" s="135"/>
    </row>
    <row r="3" spans="1:7" ht="15">
      <c r="A3" s="135" t="s">
        <v>176</v>
      </c>
      <c r="B3" s="135"/>
      <c r="C3" s="135"/>
      <c r="D3" s="135"/>
      <c r="E3" s="135"/>
      <c r="F3" s="135"/>
      <c r="G3" s="135"/>
    </row>
    <row r="4" spans="1:7" ht="15">
      <c r="A4" s="136" t="str">
        <f>+'Balance sheet'!A4:F4</f>
        <v>Fiscal Year Ended 6-30-17</v>
      </c>
      <c r="B4" s="136"/>
      <c r="C4" s="136"/>
      <c r="D4" s="136"/>
      <c r="E4" s="136"/>
      <c r="F4" s="136"/>
      <c r="G4" s="136"/>
    </row>
    <row r="5" spans="1:3" ht="12">
      <c r="A5" s="35"/>
      <c r="B5" s="35"/>
      <c r="C5" s="35"/>
    </row>
    <row r="6" spans="1:7" ht="13.5">
      <c r="A6" s="137" t="s">
        <v>21</v>
      </c>
      <c r="B6" s="137"/>
      <c r="C6" s="137"/>
      <c r="D6" s="137"/>
      <c r="E6" s="137"/>
      <c r="F6" s="137"/>
      <c r="G6" s="137"/>
    </row>
    <row r="7" spans="1:7" ht="12">
      <c r="A7" s="28" t="s">
        <v>1</v>
      </c>
      <c r="B7" s="42"/>
      <c r="C7" s="42" t="s">
        <v>116</v>
      </c>
      <c r="D7" s="42"/>
      <c r="E7" s="42"/>
      <c r="F7" s="42"/>
      <c r="G7" s="42" t="s">
        <v>121</v>
      </c>
    </row>
    <row r="8" spans="1:7" ht="12">
      <c r="A8" s="30" t="s">
        <v>2</v>
      </c>
      <c r="B8" s="25"/>
      <c r="C8" s="25" t="s">
        <v>117</v>
      </c>
      <c r="D8" s="25" t="s">
        <v>118</v>
      </c>
      <c r="E8" s="25" t="s">
        <v>119</v>
      </c>
      <c r="F8" s="25" t="s">
        <v>120</v>
      </c>
      <c r="G8" s="25" t="s">
        <v>117</v>
      </c>
    </row>
    <row r="9" spans="1:7" ht="19.5" customHeight="1">
      <c r="A9" s="31">
        <v>1</v>
      </c>
      <c r="B9" s="6" t="s">
        <v>122</v>
      </c>
      <c r="C9" s="114">
        <v>446000</v>
      </c>
      <c r="D9" s="114">
        <v>0</v>
      </c>
      <c r="E9" s="114">
        <v>0</v>
      </c>
      <c r="F9" s="114">
        <v>0</v>
      </c>
      <c r="G9" s="95">
        <f aca="true" t="shared" si="0" ref="G9:G17">+C9+D9-E9-F9</f>
        <v>446000</v>
      </c>
    </row>
    <row r="10" spans="1:7" ht="12.75" customHeight="1">
      <c r="A10" s="31"/>
      <c r="B10" s="6"/>
      <c r="C10" s="94"/>
      <c r="D10" s="94"/>
      <c r="E10" s="94"/>
      <c r="F10" s="94"/>
      <c r="G10" s="95"/>
    </row>
    <row r="11" spans="1:7" ht="19.5" customHeight="1">
      <c r="A11" s="31">
        <v>2</v>
      </c>
      <c r="B11" s="6" t="s">
        <v>123</v>
      </c>
      <c r="C11" s="112">
        <v>0</v>
      </c>
      <c r="D11" s="112">
        <v>0</v>
      </c>
      <c r="E11" s="112">
        <v>0</v>
      </c>
      <c r="F11" s="112"/>
      <c r="G11" s="96">
        <f t="shared" si="0"/>
        <v>0</v>
      </c>
    </row>
    <row r="12" spans="1:7" ht="19.5" customHeight="1">
      <c r="A12" s="31">
        <v>3</v>
      </c>
      <c r="B12" s="6" t="s">
        <v>124</v>
      </c>
      <c r="C12" s="112">
        <v>0</v>
      </c>
      <c r="D12" s="112">
        <v>0</v>
      </c>
      <c r="E12" s="112">
        <v>0</v>
      </c>
      <c r="F12" s="112">
        <v>0</v>
      </c>
      <c r="G12" s="96">
        <f t="shared" si="0"/>
        <v>0</v>
      </c>
    </row>
    <row r="13" spans="1:7" ht="19.5" customHeight="1">
      <c r="A13" s="31">
        <v>4</v>
      </c>
      <c r="B13" s="6" t="s">
        <v>125</v>
      </c>
      <c r="C13" s="112">
        <v>0</v>
      </c>
      <c r="D13" s="112">
        <v>0</v>
      </c>
      <c r="E13" s="112">
        <v>0</v>
      </c>
      <c r="F13" s="112">
        <v>0</v>
      </c>
      <c r="G13" s="96">
        <f t="shared" si="0"/>
        <v>0</v>
      </c>
    </row>
    <row r="14" spans="1:7" ht="19.5" customHeight="1" thickBot="1">
      <c r="A14" s="31">
        <v>5</v>
      </c>
      <c r="B14" s="6" t="s">
        <v>126</v>
      </c>
      <c r="C14" s="113">
        <v>17282052</v>
      </c>
      <c r="D14" s="113">
        <v>38366</v>
      </c>
      <c r="E14" s="113">
        <v>0</v>
      </c>
      <c r="F14" s="113"/>
      <c r="G14" s="97">
        <f t="shared" si="0"/>
        <v>17320418</v>
      </c>
    </row>
    <row r="15" spans="1:7" ht="19.5" customHeight="1" thickBot="1">
      <c r="A15" s="31">
        <v>6</v>
      </c>
      <c r="B15" s="61" t="s">
        <v>127</v>
      </c>
      <c r="C15" s="99">
        <f>SUM(C11:C14)</f>
        <v>17282052</v>
      </c>
      <c r="D15" s="100">
        <f>SUM(D11:D14)</f>
        <v>38366</v>
      </c>
      <c r="E15" s="100">
        <f>SUM(E11:E14)</f>
        <v>0</v>
      </c>
      <c r="F15" s="100">
        <f>SUM(F11:F14)</f>
        <v>0</v>
      </c>
      <c r="G15" s="93">
        <f t="shared" si="0"/>
        <v>17320418</v>
      </c>
    </row>
    <row r="16" spans="1:7" ht="12" customHeight="1">
      <c r="A16" s="31"/>
      <c r="B16" s="13"/>
      <c r="C16" s="98"/>
      <c r="D16" s="98"/>
      <c r="E16" s="98"/>
      <c r="F16" s="98"/>
      <c r="G16" s="98"/>
    </row>
    <row r="17" spans="1:7" ht="19.5" customHeight="1">
      <c r="A17" s="31">
        <v>7</v>
      </c>
      <c r="B17" s="6" t="s">
        <v>128</v>
      </c>
      <c r="C17" s="112">
        <v>4392674</v>
      </c>
      <c r="D17" s="133">
        <v>-115467</v>
      </c>
      <c r="E17" s="112">
        <v>0</v>
      </c>
      <c r="F17" s="112">
        <v>0</v>
      </c>
      <c r="G17" s="96">
        <f t="shared" si="0"/>
        <v>4277207</v>
      </c>
    </row>
    <row r="18" spans="1:7" ht="19.5" customHeight="1">
      <c r="A18" s="31">
        <v>8</v>
      </c>
      <c r="B18" s="6" t="s">
        <v>129</v>
      </c>
      <c r="C18" s="112">
        <v>30222871</v>
      </c>
      <c r="D18" s="112">
        <v>682179</v>
      </c>
      <c r="E18" s="112">
        <v>0</v>
      </c>
      <c r="F18" s="112">
        <v>0</v>
      </c>
      <c r="G18" s="96">
        <f>+C18+D18-E18-F18</f>
        <v>30905050</v>
      </c>
    </row>
    <row r="19" spans="1:7" ht="19.5" customHeight="1" thickBot="1">
      <c r="A19" s="31">
        <v>9</v>
      </c>
      <c r="B19" s="6" t="s">
        <v>130</v>
      </c>
      <c r="C19" s="113">
        <v>2721992</v>
      </c>
      <c r="D19" s="113">
        <v>159426</v>
      </c>
      <c r="E19" s="113">
        <v>12200</v>
      </c>
      <c r="F19" s="113">
        <v>0</v>
      </c>
      <c r="G19" s="97">
        <f>+C19+D19-E19-F19</f>
        <v>2869218</v>
      </c>
    </row>
    <row r="20" spans="1:7" ht="19.5" customHeight="1" thickBot="1">
      <c r="A20" s="31">
        <v>10</v>
      </c>
      <c r="B20" s="61" t="s">
        <v>131</v>
      </c>
      <c r="C20" s="99">
        <f>SUM(C15:C19)+C9</f>
        <v>55065589</v>
      </c>
      <c r="D20" s="99">
        <f>SUM(D15:D19)+D9</f>
        <v>764504</v>
      </c>
      <c r="E20" s="99">
        <f>SUM(E15:E19)+E9</f>
        <v>12200</v>
      </c>
      <c r="F20" s="99">
        <f>SUM(F15:F19)+F9</f>
        <v>0</v>
      </c>
      <c r="G20" s="93">
        <f>+C20+D20-E20-F20</f>
        <v>55817893</v>
      </c>
    </row>
    <row r="21" spans="1:7" ht="11.25" customHeight="1">
      <c r="A21" s="31"/>
      <c r="B21" s="13"/>
      <c r="C21" s="98"/>
      <c r="D21" s="98"/>
      <c r="E21" s="98"/>
      <c r="F21" s="98"/>
      <c r="G21" s="98"/>
    </row>
    <row r="22" spans="1:7" ht="19.5" customHeight="1">
      <c r="A22" s="31">
        <v>11</v>
      </c>
      <c r="B22" s="6" t="s">
        <v>132</v>
      </c>
      <c r="C22" s="112">
        <v>0</v>
      </c>
      <c r="D22" s="112">
        <v>0</v>
      </c>
      <c r="E22" s="112">
        <v>0</v>
      </c>
      <c r="F22" s="112">
        <v>0</v>
      </c>
      <c r="G22" s="96">
        <f>+C22+D22-E22-F22</f>
        <v>0</v>
      </c>
    </row>
    <row r="23" spans="1:7" ht="19.5" customHeight="1">
      <c r="A23" s="31">
        <v>12</v>
      </c>
      <c r="B23" s="6" t="s">
        <v>133</v>
      </c>
      <c r="C23" s="112">
        <v>359207</v>
      </c>
      <c r="D23" s="112">
        <v>0</v>
      </c>
      <c r="E23" s="112">
        <v>0</v>
      </c>
      <c r="F23" s="112">
        <v>0</v>
      </c>
      <c r="G23" s="96">
        <f>+C23+D23-E23-F23</f>
        <v>359207</v>
      </c>
    </row>
    <row r="24" spans="1:7" ht="19.5" customHeight="1" thickBot="1">
      <c r="A24" s="31">
        <v>13</v>
      </c>
      <c r="B24" s="6" t="s">
        <v>134</v>
      </c>
      <c r="C24" s="113">
        <v>0</v>
      </c>
      <c r="D24" s="113">
        <v>0</v>
      </c>
      <c r="E24" s="113">
        <v>0</v>
      </c>
      <c r="F24" s="113">
        <v>0</v>
      </c>
      <c r="G24" s="97">
        <f>+C24+D24-E24-F24</f>
        <v>0</v>
      </c>
    </row>
    <row r="25" spans="1:7" ht="19.5" customHeight="1" thickBot="1">
      <c r="A25" s="31">
        <v>14</v>
      </c>
      <c r="B25" s="61" t="s">
        <v>8</v>
      </c>
      <c r="C25" s="99">
        <f>SUM(C20:C24)</f>
        <v>55424796</v>
      </c>
      <c r="D25" s="100">
        <f>SUM(D20:D24)</f>
        <v>764504</v>
      </c>
      <c r="E25" s="100">
        <f>SUM(E20:E24)</f>
        <v>12200</v>
      </c>
      <c r="F25" s="100">
        <f>SUM(F20:F24)</f>
        <v>0</v>
      </c>
      <c r="G25" s="93">
        <f>+C25+D25-E25-F25</f>
        <v>56177100</v>
      </c>
    </row>
    <row r="26" spans="1:7" ht="11.25" customHeight="1">
      <c r="A26" s="31"/>
      <c r="B26" s="13"/>
      <c r="C26" s="101"/>
      <c r="D26" s="101"/>
      <c r="E26" s="101"/>
      <c r="F26" s="101"/>
      <c r="G26" s="101"/>
    </row>
    <row r="27" spans="1:7" ht="19.5" customHeight="1" thickBot="1">
      <c r="A27" s="31">
        <v>15</v>
      </c>
      <c r="B27" s="6" t="s">
        <v>135</v>
      </c>
      <c r="C27" s="113">
        <v>0</v>
      </c>
      <c r="D27" s="113">
        <v>0</v>
      </c>
      <c r="E27" s="113">
        <v>0</v>
      </c>
      <c r="F27" s="113">
        <v>0</v>
      </c>
      <c r="G27" s="97">
        <f>+C27+D27-E27-F27</f>
        <v>0</v>
      </c>
    </row>
    <row r="28" spans="1:7" ht="19.5" customHeight="1" thickBot="1">
      <c r="A28" s="31">
        <v>16</v>
      </c>
      <c r="B28" s="61" t="s">
        <v>136</v>
      </c>
      <c r="C28" s="99">
        <f>SUM(C25:C27)</f>
        <v>55424796</v>
      </c>
      <c r="D28" s="100">
        <f>SUM(D25:D27)</f>
        <v>764504</v>
      </c>
      <c r="E28" s="100">
        <f>SUM(E25:E27)</f>
        <v>12200</v>
      </c>
      <c r="F28" s="100">
        <f>SUM(F25:F27)</f>
        <v>0</v>
      </c>
      <c r="G28" s="93">
        <f>+C28+D28-E28-F28</f>
        <v>56177100</v>
      </c>
    </row>
    <row r="29" ht="19.5" customHeight="1">
      <c r="G29" s="10"/>
    </row>
    <row r="31" ht="12">
      <c r="G31" s="10">
        <f>+'Balance sheet'!C11+'Balance sheet'!C12-'Electric Plant'!G28</f>
        <v>0</v>
      </c>
    </row>
    <row r="32" ht="12">
      <c r="G32" s="10" t="s">
        <v>170</v>
      </c>
    </row>
  </sheetData>
  <sheetProtection/>
  <mergeCells count="5">
    <mergeCell ref="A1:G1"/>
    <mergeCell ref="A2:G2"/>
    <mergeCell ref="A4:G4"/>
    <mergeCell ref="A6:G6"/>
    <mergeCell ref="A3:G3"/>
  </mergeCells>
  <printOptions/>
  <pageMargins left="0.5" right="0.5" top="0.75" bottom="0.5" header="0.5" footer="0.5"/>
  <pageSetup fitToHeight="1" fitToWidth="1" horizontalDpi="300" verticalDpi="300" orientation="landscape" scale="96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80" zoomScaleNormal="80" zoomScalePageLayoutView="0" workbookViewId="0" topLeftCell="A1">
      <selection activeCell="C9" sqref="C9"/>
    </sheetView>
  </sheetViews>
  <sheetFormatPr defaultColWidth="9.140625" defaultRowHeight="12.75"/>
  <cols>
    <col min="2" max="2" width="45.00390625" style="0" customWidth="1"/>
    <col min="3" max="3" width="12.140625" style="0" customWidth="1"/>
  </cols>
  <sheetData>
    <row r="1" spans="1:7" ht="15">
      <c r="A1" s="134" t="str">
        <f>+'Balance sheet'!A1:F1</f>
        <v>Indianola Municipal Utilities - Electric Utility</v>
      </c>
      <c r="B1" s="134"/>
      <c r="C1" s="134"/>
      <c r="D1" s="134"/>
      <c r="E1" s="134"/>
      <c r="F1" s="134"/>
      <c r="G1" s="134"/>
    </row>
    <row r="2" spans="1:7" ht="15">
      <c r="A2" s="135" t="s">
        <v>0</v>
      </c>
      <c r="B2" s="135"/>
      <c r="C2" s="135"/>
      <c r="D2" s="135"/>
      <c r="E2" s="135"/>
      <c r="F2" s="135"/>
      <c r="G2" s="135"/>
    </row>
    <row r="3" spans="1:7" ht="15">
      <c r="A3" s="135" t="s">
        <v>177</v>
      </c>
      <c r="B3" s="135"/>
      <c r="C3" s="135"/>
      <c r="D3" s="135"/>
      <c r="E3" s="135"/>
      <c r="F3" s="135"/>
      <c r="G3" s="135"/>
    </row>
    <row r="4" spans="1:7" ht="15">
      <c r="A4" s="136" t="str">
        <f>+'Balance sheet'!A4:F4</f>
        <v>Fiscal Year Ended 6-30-17</v>
      </c>
      <c r="B4" s="136"/>
      <c r="C4" s="136"/>
      <c r="D4" s="136"/>
      <c r="E4" s="136"/>
      <c r="F4" s="136"/>
      <c r="G4" s="136"/>
    </row>
    <row r="5" spans="1:3" ht="12">
      <c r="A5" s="35"/>
      <c r="B5" s="35"/>
      <c r="C5" s="35"/>
    </row>
    <row r="6" ht="12">
      <c r="A6" t="s">
        <v>137</v>
      </c>
    </row>
    <row r="7" ht="12">
      <c r="A7" t="s">
        <v>5</v>
      </c>
    </row>
    <row r="8" spans="1:3" ht="12">
      <c r="A8">
        <v>1</v>
      </c>
      <c r="B8" t="s">
        <v>138</v>
      </c>
      <c r="C8" s="10">
        <v>670100</v>
      </c>
    </row>
  </sheetData>
  <sheetProtection/>
  <mergeCells count="4">
    <mergeCell ref="A1:G1"/>
    <mergeCell ref="A2:G2"/>
    <mergeCell ref="A4:G4"/>
    <mergeCell ref="A3:G3"/>
  </mergeCells>
  <printOptions/>
  <pageMargins left="0.75" right="0.75" top="1" bottom="1" header="0.5" footer="0.5"/>
  <pageSetup fitToHeight="1" fitToWidth="1" horizontalDpi="300" verticalDpi="300" orientation="portrait" scale="86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6.7109375" style="0" customWidth="1"/>
    <col min="2" max="2" width="29.57421875" style="0" customWidth="1"/>
    <col min="3" max="6" width="15.7109375" style="0" customWidth="1"/>
  </cols>
  <sheetData>
    <row r="1" spans="1:7" ht="15">
      <c r="A1" s="134" t="str">
        <f>+'Balance sheet'!A1:F1</f>
        <v>Indianola Municipal Utilities - Electric Utility</v>
      </c>
      <c r="B1" s="134"/>
      <c r="C1" s="134"/>
      <c r="D1" s="134"/>
      <c r="E1" s="134"/>
      <c r="F1" s="134"/>
      <c r="G1" s="11"/>
    </row>
    <row r="2" spans="1:7" ht="15">
      <c r="A2" s="135" t="s">
        <v>0</v>
      </c>
      <c r="B2" s="135"/>
      <c r="C2" s="135"/>
      <c r="D2" s="135"/>
      <c r="E2" s="135"/>
      <c r="F2" s="135"/>
      <c r="G2" s="11"/>
    </row>
    <row r="3" spans="1:7" ht="15">
      <c r="A3" s="135" t="s">
        <v>178</v>
      </c>
      <c r="B3" s="135"/>
      <c r="C3" s="135"/>
      <c r="D3" s="135"/>
      <c r="E3" s="135"/>
      <c r="F3" s="135"/>
      <c r="G3" s="11"/>
    </row>
    <row r="4" spans="1:7" ht="15">
      <c r="A4" s="136" t="str">
        <f>+'Balance sheet'!A4:F4</f>
        <v>Fiscal Year Ended 6-30-17</v>
      </c>
      <c r="B4" s="136"/>
      <c r="C4" s="136"/>
      <c r="D4" s="136"/>
      <c r="E4" s="136"/>
      <c r="F4" s="136"/>
      <c r="G4" s="27"/>
    </row>
    <row r="6" spans="1:6" ht="12.75">
      <c r="A6" s="139" t="s">
        <v>140</v>
      </c>
      <c r="B6" s="139"/>
      <c r="C6" s="139"/>
      <c r="D6" s="139"/>
      <c r="E6" s="139"/>
      <c r="F6" s="139"/>
    </row>
    <row r="7" spans="1:6" ht="12">
      <c r="A7" s="28" t="s">
        <v>1</v>
      </c>
      <c r="B7" s="24"/>
      <c r="C7" s="24" t="s">
        <v>179</v>
      </c>
      <c r="D7" s="24" t="s">
        <v>180</v>
      </c>
      <c r="E7" s="24" t="s">
        <v>182</v>
      </c>
      <c r="F7" s="24" t="s">
        <v>181</v>
      </c>
    </row>
    <row r="8" spans="1:6" ht="12">
      <c r="A8" s="30" t="s">
        <v>5</v>
      </c>
      <c r="B8" s="25"/>
      <c r="C8" s="24" t="s">
        <v>139</v>
      </c>
      <c r="D8" s="25" t="s">
        <v>141</v>
      </c>
      <c r="E8" s="25" t="s">
        <v>142</v>
      </c>
      <c r="F8" s="25" t="s">
        <v>143</v>
      </c>
    </row>
    <row r="9" spans="1:6" ht="12">
      <c r="A9" s="4">
        <v>1</v>
      </c>
      <c r="B9" s="2" t="s">
        <v>144</v>
      </c>
      <c r="C9" s="48"/>
      <c r="D9" s="43"/>
      <c r="E9" s="43"/>
      <c r="F9" s="43"/>
    </row>
    <row r="10" spans="1:6" ht="12">
      <c r="A10" s="5"/>
      <c r="B10" s="1" t="s">
        <v>145</v>
      </c>
      <c r="C10" s="83">
        <v>0</v>
      </c>
      <c r="D10" s="115">
        <v>0</v>
      </c>
      <c r="E10" s="115">
        <v>0</v>
      </c>
      <c r="F10" s="119">
        <f>SUM(C10:E10)</f>
        <v>0</v>
      </c>
    </row>
    <row r="11" spans="1:6" ht="12">
      <c r="A11" s="5">
        <v>2</v>
      </c>
      <c r="B11" s="1" t="s">
        <v>146</v>
      </c>
      <c r="C11" s="76">
        <v>0</v>
      </c>
      <c r="D11" s="111">
        <v>0</v>
      </c>
      <c r="E11" s="111">
        <v>0</v>
      </c>
      <c r="F11" s="120">
        <f>SUM(C11:E11)</f>
        <v>0</v>
      </c>
    </row>
    <row r="12" spans="1:6" ht="12">
      <c r="A12" s="4">
        <v>3</v>
      </c>
      <c r="B12" s="2" t="s">
        <v>147</v>
      </c>
      <c r="C12" s="81"/>
      <c r="D12" s="110"/>
      <c r="E12" s="110"/>
      <c r="F12" s="121"/>
    </row>
    <row r="13" spans="1:6" ht="12">
      <c r="A13" s="5"/>
      <c r="B13" s="107" t="s">
        <v>148</v>
      </c>
      <c r="C13" s="76">
        <v>0</v>
      </c>
      <c r="D13" s="111">
        <v>0</v>
      </c>
      <c r="E13" s="111">
        <v>0</v>
      </c>
      <c r="F13" s="120">
        <f>SUM(C13:E13)</f>
        <v>0</v>
      </c>
    </row>
    <row r="14" spans="1:6" ht="12">
      <c r="A14" s="21">
        <v>4</v>
      </c>
      <c r="B14" s="45" t="s">
        <v>149</v>
      </c>
      <c r="C14" s="81"/>
      <c r="D14" s="110"/>
      <c r="E14" s="110"/>
      <c r="F14" s="121"/>
    </row>
    <row r="15" spans="1:6" ht="12">
      <c r="A15" s="5"/>
      <c r="B15" s="108" t="s">
        <v>150</v>
      </c>
      <c r="C15" s="76">
        <v>0</v>
      </c>
      <c r="D15" s="111">
        <v>185703</v>
      </c>
      <c r="E15" s="111">
        <v>211498</v>
      </c>
      <c r="F15" s="120">
        <f>SUM(C15:E15)</f>
        <v>397201</v>
      </c>
    </row>
    <row r="16" spans="1:6" ht="12">
      <c r="A16" s="7">
        <v>5</v>
      </c>
      <c r="B16" s="46" t="s">
        <v>151</v>
      </c>
      <c r="C16" s="80">
        <v>0</v>
      </c>
      <c r="D16" s="116">
        <v>9544895</v>
      </c>
      <c r="E16" s="116">
        <v>0</v>
      </c>
      <c r="F16" s="122">
        <f>SUM(C16:E16)</f>
        <v>9544895</v>
      </c>
    </row>
    <row r="17" spans="1:6" ht="12">
      <c r="A17" s="4">
        <v>6</v>
      </c>
      <c r="B17" s="2" t="s">
        <v>152</v>
      </c>
      <c r="C17" s="81"/>
      <c r="D17" s="110"/>
      <c r="E17" s="110"/>
      <c r="F17" s="121"/>
    </row>
    <row r="18" spans="1:6" ht="12.75" thickBot="1">
      <c r="A18" s="5"/>
      <c r="B18" s="107" t="s">
        <v>153</v>
      </c>
      <c r="C18" s="81">
        <v>0</v>
      </c>
      <c r="D18" s="110">
        <v>0</v>
      </c>
      <c r="E18" s="110">
        <v>0</v>
      </c>
      <c r="F18" s="121">
        <f>SUM(C18:E18)</f>
        <v>0</v>
      </c>
    </row>
    <row r="19" spans="1:6" ht="13.5" thickBot="1">
      <c r="A19" s="6">
        <v>7</v>
      </c>
      <c r="B19" s="104" t="s">
        <v>154</v>
      </c>
      <c r="C19" s="99">
        <f>SUM(C10:C18)</f>
        <v>0</v>
      </c>
      <c r="D19" s="105">
        <f>SUM(D10:D18)</f>
        <v>9730598</v>
      </c>
      <c r="E19" s="105">
        <f>SUM(E10:E18)</f>
        <v>211498</v>
      </c>
      <c r="F19" s="106">
        <f>SUM(C19:E19)</f>
        <v>9942096</v>
      </c>
    </row>
    <row r="20" spans="1:6" ht="12">
      <c r="A20" s="4">
        <v>8</v>
      </c>
      <c r="B20" s="26" t="s">
        <v>155</v>
      </c>
      <c r="C20" s="117"/>
      <c r="D20" s="117"/>
      <c r="E20" s="117"/>
      <c r="F20" s="43"/>
    </row>
    <row r="21" spans="1:7" ht="12">
      <c r="A21" s="5"/>
      <c r="B21" s="109" t="s">
        <v>156</v>
      </c>
      <c r="C21" s="123" t="s">
        <v>172</v>
      </c>
      <c r="D21" s="111">
        <v>75009</v>
      </c>
      <c r="E21" s="111">
        <v>0</v>
      </c>
      <c r="F21" s="92">
        <f>SUM(D21:E21)</f>
        <v>75009</v>
      </c>
      <c r="G21" t="s">
        <v>170</v>
      </c>
    </row>
    <row r="22" spans="1:6" ht="12">
      <c r="A22" s="4">
        <v>9</v>
      </c>
      <c r="B22" s="26" t="s">
        <v>157</v>
      </c>
      <c r="C22" s="124"/>
      <c r="D22" s="110"/>
      <c r="E22" s="110"/>
      <c r="F22" s="91"/>
    </row>
    <row r="23" spans="1:6" ht="12">
      <c r="A23" s="5"/>
      <c r="B23" s="109" t="s">
        <v>158</v>
      </c>
      <c r="C23" s="123" t="s">
        <v>172</v>
      </c>
      <c r="D23" s="111">
        <v>146886</v>
      </c>
      <c r="E23" s="111">
        <v>1006596</v>
      </c>
      <c r="F23" s="92">
        <f>+D23+E23</f>
        <v>1153482</v>
      </c>
    </row>
    <row r="24" spans="1:6" ht="12">
      <c r="A24" s="4">
        <v>10</v>
      </c>
      <c r="B24" s="26" t="s">
        <v>159</v>
      </c>
      <c r="C24" s="124"/>
      <c r="D24" s="110"/>
      <c r="E24" s="110"/>
      <c r="F24" s="91"/>
    </row>
    <row r="25" spans="1:6" ht="12">
      <c r="A25" s="5"/>
      <c r="B25" s="109" t="s">
        <v>160</v>
      </c>
      <c r="C25" s="123" t="s">
        <v>172</v>
      </c>
      <c r="D25" s="111">
        <v>36523</v>
      </c>
      <c r="E25" s="111">
        <v>0</v>
      </c>
      <c r="F25" s="92">
        <f>+D25+E25</f>
        <v>36523</v>
      </c>
    </row>
    <row r="26" spans="1:6" ht="12">
      <c r="A26" s="4">
        <v>11</v>
      </c>
      <c r="B26" s="26" t="s">
        <v>161</v>
      </c>
      <c r="C26" s="124"/>
      <c r="D26" s="110"/>
      <c r="E26" s="110"/>
      <c r="F26" s="91"/>
    </row>
    <row r="27" spans="1:6" ht="12">
      <c r="A27" s="5"/>
      <c r="B27" s="109" t="s">
        <v>162</v>
      </c>
      <c r="C27" s="123" t="s">
        <v>172</v>
      </c>
      <c r="D27" s="111">
        <v>0</v>
      </c>
      <c r="E27" s="111">
        <v>0</v>
      </c>
      <c r="F27" s="92">
        <f>+D27+E27</f>
        <v>0</v>
      </c>
    </row>
    <row r="28" spans="1:6" ht="12">
      <c r="A28" s="6">
        <v>12</v>
      </c>
      <c r="B28" s="44" t="s">
        <v>163</v>
      </c>
      <c r="C28" s="118" t="s">
        <v>172</v>
      </c>
      <c r="D28" s="116">
        <v>0</v>
      </c>
      <c r="E28" s="116">
        <v>0</v>
      </c>
      <c r="F28" s="92">
        <f>+D28+E28</f>
        <v>0</v>
      </c>
    </row>
    <row r="29" spans="1:6" ht="12">
      <c r="A29" s="6">
        <v>13</v>
      </c>
      <c r="B29" s="44" t="s">
        <v>164</v>
      </c>
      <c r="C29" s="118" t="s">
        <v>172</v>
      </c>
      <c r="D29" s="116">
        <v>1197222</v>
      </c>
      <c r="E29" s="116">
        <v>0</v>
      </c>
      <c r="F29" s="92">
        <f>+D29+E29</f>
        <v>1197222</v>
      </c>
    </row>
    <row r="30" spans="1:6" ht="12.75" thickBot="1">
      <c r="A30" s="4">
        <v>14</v>
      </c>
      <c r="B30" s="26" t="s">
        <v>165</v>
      </c>
      <c r="C30" s="125"/>
      <c r="D30" s="117"/>
      <c r="E30" s="117"/>
      <c r="F30" s="43"/>
    </row>
    <row r="31" spans="1:6" ht="13.5" thickBot="1">
      <c r="A31" s="5"/>
      <c r="B31" s="107" t="s">
        <v>166</v>
      </c>
      <c r="C31" s="99" t="s">
        <v>173</v>
      </c>
      <c r="D31" s="105">
        <f>SUM(D19:D29)</f>
        <v>11186238</v>
      </c>
      <c r="E31" s="105">
        <f>SUM(E19:E29)</f>
        <v>1218094</v>
      </c>
      <c r="F31" s="106">
        <f>SUM(F19:F30)</f>
        <v>12404332</v>
      </c>
    </row>
    <row r="32" spans="3:6" ht="12">
      <c r="C32" s="10"/>
      <c r="D32" s="10"/>
      <c r="E32" s="10"/>
      <c r="F32" s="10"/>
    </row>
    <row r="33" spans="2:6" ht="12">
      <c r="B33" s="140" t="s">
        <v>167</v>
      </c>
      <c r="C33" s="141"/>
      <c r="D33" s="102">
        <v>14</v>
      </c>
      <c r="E33" s="10"/>
      <c r="F33" s="10"/>
    </row>
    <row r="34" spans="2:6" ht="12">
      <c r="B34" s="3" t="s">
        <v>168</v>
      </c>
      <c r="C34" s="39"/>
      <c r="D34" s="103"/>
      <c r="E34" s="10"/>
      <c r="F34" s="10"/>
    </row>
    <row r="35" spans="3:6" ht="12">
      <c r="C35" s="10"/>
      <c r="D35" s="10"/>
      <c r="E35" s="10"/>
      <c r="F35" s="10"/>
    </row>
    <row r="36" ht="12">
      <c r="B36" t="s">
        <v>169</v>
      </c>
    </row>
    <row r="37" ht="12">
      <c r="B37" t="s">
        <v>171</v>
      </c>
    </row>
  </sheetData>
  <sheetProtection/>
  <mergeCells count="6">
    <mergeCell ref="A6:F6"/>
    <mergeCell ref="B33:C33"/>
    <mergeCell ref="A1:F1"/>
    <mergeCell ref="A2:F2"/>
    <mergeCell ref="A4:F4"/>
    <mergeCell ref="A3:F3"/>
  </mergeCells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J20" sqref="J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Public Power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Horstmanshof</dc:creator>
  <cp:keywords/>
  <dc:description/>
  <cp:lastModifiedBy>clonger</cp:lastModifiedBy>
  <cp:lastPrinted>2018-03-07T18:47:55Z</cp:lastPrinted>
  <dcterms:created xsi:type="dcterms:W3CDTF">2005-04-15T13:36:01Z</dcterms:created>
  <dcterms:modified xsi:type="dcterms:W3CDTF">2018-03-09T17:32:07Z</dcterms:modified>
  <cp:category/>
  <cp:version/>
  <cp:contentType/>
  <cp:contentStatus/>
</cp:coreProperties>
</file>