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ransmission\Transmission Strategy &amp; Business Planning\Rates\CWIP Accounting Details\"/>
    </mc:Choice>
  </mc:AlternateContent>
  <bookViews>
    <workbookView xWindow="0" yWindow="0" windowWidth="28800" windowHeight="12135" firstSheet="1" activeTab="8"/>
  </bookViews>
  <sheets>
    <sheet name="Sheet1" sheetId="1" r:id="rId1"/>
    <sheet name="2010" sheetId="4" r:id="rId2"/>
    <sheet name="2010 Revised" sheetId="5" r:id="rId3"/>
    <sheet name="2011" sheetId="6" r:id="rId4"/>
    <sheet name="2012" sheetId="7" r:id="rId5"/>
    <sheet name="2013" sheetId="8" r:id="rId6"/>
    <sheet name="2014" sheetId="9" r:id="rId7"/>
    <sheet name="2015" sheetId="10" r:id="rId8"/>
    <sheet name="2016" sheetId="11" r:id="rId9"/>
  </sheets>
  <calcPr calcId="152511"/>
</workbook>
</file>

<file path=xl/calcChain.xml><?xml version="1.0" encoding="utf-8"?>
<calcChain xmlns="http://schemas.openxmlformats.org/spreadsheetml/2006/main">
  <c r="O71" i="11" l="1"/>
  <c r="M68" i="11"/>
  <c r="O68" i="11"/>
  <c r="O70" i="11"/>
  <c r="O69" i="11"/>
  <c r="O55" i="11"/>
  <c r="P54" i="11"/>
  <c r="O35" i="11" l="1"/>
  <c r="G71" i="11"/>
  <c r="I71" i="11" s="1"/>
  <c r="K71" i="11" s="1"/>
  <c r="M71" i="11" s="1"/>
  <c r="G70" i="11"/>
  <c r="I70" i="11" s="1"/>
  <c r="K70" i="11" s="1"/>
  <c r="M70" i="11" s="1"/>
  <c r="C68" i="11"/>
  <c r="E68" i="11" s="1"/>
  <c r="D51" i="11"/>
  <c r="C50" i="11"/>
  <c r="C69" i="11" s="1"/>
  <c r="E69" i="11" s="1"/>
  <c r="G69" i="11" s="1"/>
  <c r="I69" i="11" s="1"/>
  <c r="K69" i="11" s="1"/>
  <c r="M69" i="11" s="1"/>
  <c r="D47" i="11"/>
  <c r="D43" i="11"/>
  <c r="M35" i="11"/>
  <c r="K35" i="11"/>
  <c r="I35" i="11"/>
  <c r="G35" i="11"/>
  <c r="E35" i="11"/>
  <c r="C35" i="11"/>
  <c r="O72" i="11" l="1"/>
  <c r="E72" i="11"/>
  <c r="G68" i="11"/>
  <c r="C72" i="11"/>
  <c r="M69" i="10"/>
  <c r="M35" i="10"/>
  <c r="M68" i="10"/>
  <c r="K68" i="10"/>
  <c r="M70" i="10"/>
  <c r="I68" i="11" l="1"/>
  <c r="G72" i="11"/>
  <c r="G71" i="10"/>
  <c r="I71" i="10" s="1"/>
  <c r="K71" i="10" s="1"/>
  <c r="M71" i="10" s="1"/>
  <c r="G70" i="10"/>
  <c r="I70" i="10" s="1"/>
  <c r="K70" i="10" s="1"/>
  <c r="C68" i="10"/>
  <c r="C50" i="10"/>
  <c r="C69" i="10" s="1"/>
  <c r="E69" i="10" s="1"/>
  <c r="G69" i="10" s="1"/>
  <c r="I69" i="10" s="1"/>
  <c r="K69" i="10" s="1"/>
  <c r="D47" i="10"/>
  <c r="D51" i="10" s="1"/>
  <c r="D43" i="10"/>
  <c r="K35" i="10"/>
  <c r="I35" i="10"/>
  <c r="G35" i="10"/>
  <c r="E35" i="10"/>
  <c r="C35" i="10"/>
  <c r="K29" i="9"/>
  <c r="G65" i="9"/>
  <c r="I65" i="9" s="1"/>
  <c r="K65" i="9" s="1"/>
  <c r="G64" i="9"/>
  <c r="I64" i="9" s="1"/>
  <c r="K64" i="9" s="1"/>
  <c r="E62" i="9"/>
  <c r="G62" i="9" s="1"/>
  <c r="C62" i="9"/>
  <c r="C44" i="9"/>
  <c r="C63" i="9" s="1"/>
  <c r="E63" i="9" s="1"/>
  <c r="G63" i="9" s="1"/>
  <c r="I63" i="9" s="1"/>
  <c r="K63" i="9" s="1"/>
  <c r="D41" i="9"/>
  <c r="D45" i="9" s="1"/>
  <c r="D37" i="9"/>
  <c r="I29" i="9"/>
  <c r="G29" i="9"/>
  <c r="E29" i="9"/>
  <c r="C29" i="9"/>
  <c r="K68" i="11" l="1"/>
  <c r="I72" i="11"/>
  <c r="C72" i="10"/>
  <c r="E68" i="10"/>
  <c r="G68" i="10" s="1"/>
  <c r="G72" i="10" s="1"/>
  <c r="I62" i="9"/>
  <c r="K62" i="9" s="1"/>
  <c r="K66" i="9" s="1"/>
  <c r="E66" i="9"/>
  <c r="C66" i="9"/>
  <c r="G66" i="9"/>
  <c r="I64" i="8"/>
  <c r="G64" i="8"/>
  <c r="E29" i="8"/>
  <c r="M72" i="11" l="1"/>
  <c r="K72" i="11"/>
  <c r="I68" i="10"/>
  <c r="I72" i="10" s="1"/>
  <c r="E72" i="10"/>
  <c r="I66" i="9"/>
  <c r="I29" i="8"/>
  <c r="G65" i="8"/>
  <c r="I65" i="8" s="1"/>
  <c r="C62" i="8"/>
  <c r="E62" i="8" s="1"/>
  <c r="G62" i="8" s="1"/>
  <c r="I62" i="8" s="1"/>
  <c r="I66" i="8" s="1"/>
  <c r="C44" i="8"/>
  <c r="C63" i="8" s="1"/>
  <c r="E63" i="8" s="1"/>
  <c r="G63" i="8" s="1"/>
  <c r="I63" i="8" s="1"/>
  <c r="D41" i="8"/>
  <c r="D45" i="8" s="1"/>
  <c r="D37" i="8"/>
  <c r="G29" i="8"/>
  <c r="C29" i="8"/>
  <c r="G62" i="7"/>
  <c r="G63" i="7"/>
  <c r="G27" i="7"/>
  <c r="C60" i="7"/>
  <c r="E60" i="7" s="1"/>
  <c r="G60" i="7" s="1"/>
  <c r="C42" i="7"/>
  <c r="C61" i="7" s="1"/>
  <c r="E61" i="7" s="1"/>
  <c r="G61" i="7" s="1"/>
  <c r="D39" i="7"/>
  <c r="D43" i="7" s="1"/>
  <c r="D35" i="7"/>
  <c r="E27" i="7"/>
  <c r="C27" i="7"/>
  <c r="C14" i="6"/>
  <c r="K72" i="10" l="1"/>
  <c r="M72" i="10"/>
  <c r="E66" i="8"/>
  <c r="G66" i="8"/>
  <c r="C66" i="8"/>
  <c r="G64" i="7"/>
  <c r="E64" i="7"/>
  <c r="C64" i="7"/>
  <c r="C13" i="5"/>
  <c r="E14" i="6"/>
  <c r="C47" i="6" l="1"/>
  <c r="C29" i="6"/>
  <c r="C48" i="6" s="1"/>
  <c r="E48" i="6" s="1"/>
  <c r="D26" i="6"/>
  <c r="D30" i="6" s="1"/>
  <c r="D22" i="6"/>
  <c r="C46" i="5"/>
  <c r="C28" i="5"/>
  <c r="C47" i="5" s="1"/>
  <c r="D25" i="5"/>
  <c r="D29" i="5" s="1"/>
  <c r="D21" i="5"/>
  <c r="E9" i="4"/>
  <c r="E10" i="4"/>
  <c r="E11" i="4"/>
  <c r="E12" i="4"/>
  <c r="E13" i="4"/>
  <c r="E8" i="4"/>
  <c r="C14" i="4"/>
  <c r="D14" i="4"/>
  <c r="C47" i="4"/>
  <c r="D22" i="4"/>
  <c r="D26" i="4"/>
  <c r="D30" i="4" s="1"/>
  <c r="C29" i="4"/>
  <c r="C48" i="4" s="1"/>
  <c r="P43" i="1"/>
  <c r="L43" i="1"/>
  <c r="H43" i="1"/>
  <c r="D43" i="1"/>
  <c r="E47" i="6" l="1"/>
  <c r="E51" i="6" s="1"/>
  <c r="C51" i="6"/>
  <c r="C50" i="5"/>
  <c r="E14" i="4"/>
  <c r="C51" i="4"/>
</calcChain>
</file>

<file path=xl/comments1.xml><?xml version="1.0" encoding="utf-8"?>
<comments xmlns="http://schemas.openxmlformats.org/spreadsheetml/2006/main">
  <authors>
    <author>lreed</author>
  </authors>
  <commentList>
    <comment ref="C9" authorId="0" shapeId="0">
      <text>
        <r>
          <rPr>
            <b/>
            <sz val="8"/>
            <color indexed="81"/>
            <rFont val="Tahoma"/>
            <family val="2"/>
          </rPr>
          <t>lreed:</t>
        </r>
        <r>
          <rPr>
            <sz val="8"/>
            <color indexed="81"/>
            <rFont val="Tahoma"/>
            <family val="2"/>
          </rPr>
          <t xml:space="preserve">
project expensed and closed
</t>
        </r>
      </text>
    </comment>
  </commentList>
</comments>
</file>

<file path=xl/sharedStrings.xml><?xml version="1.0" encoding="utf-8"?>
<sst xmlns="http://schemas.openxmlformats.org/spreadsheetml/2006/main" count="620" uniqueCount="90">
  <si>
    <t>Great River Energy</t>
  </si>
  <si>
    <t>CapX2020 Group 1 Projects' Construction Work in Progress (CWIP) Rate Base Example</t>
  </si>
  <si>
    <t>Construction period: 1/1/2010 - 12/31/2011</t>
  </si>
  <si>
    <t>In service date: 1/1/2012</t>
  </si>
  <si>
    <t>Cost: $25,000</t>
  </si>
  <si>
    <t>AFUDC Rate:  6.0%</t>
  </si>
  <si>
    <t>Depreciation Rate: 2.78%</t>
  </si>
  <si>
    <t>Account</t>
  </si>
  <si>
    <t>Description</t>
  </si>
  <si>
    <t>Debit</t>
  </si>
  <si>
    <t>Credit</t>
  </si>
  <si>
    <t>CWIP</t>
  </si>
  <si>
    <t>Cash</t>
  </si>
  <si>
    <t>1)</t>
  </si>
  <si>
    <t>To record construction costs</t>
  </si>
  <si>
    <t>AFUDC</t>
  </si>
  <si>
    <t>To record AFUDC</t>
  </si>
  <si>
    <t>2)</t>
  </si>
  <si>
    <t>Regulatory Debit</t>
  </si>
  <si>
    <t>Regulatory Liability</t>
  </si>
  <si>
    <t>3)</t>
  </si>
  <si>
    <t>Year End Rate Base</t>
  </si>
  <si>
    <t>Electric Plant</t>
  </si>
  <si>
    <t>Accumulated Depreciation</t>
  </si>
  <si>
    <t>35*</t>
  </si>
  <si>
    <t>4)</t>
  </si>
  <si>
    <t>5)</t>
  </si>
  <si>
    <t>6)</t>
  </si>
  <si>
    <t>7)</t>
  </si>
  <si>
    <t>8)</t>
  </si>
  <si>
    <t>Project placed in-service 1/1/2012</t>
  </si>
  <si>
    <t>Depreciation Expense</t>
  </si>
  <si>
    <t>9)</t>
  </si>
  <si>
    <t>10)</t>
  </si>
  <si>
    <t>To record depreciation</t>
  </si>
  <si>
    <t>Regulatory Credit</t>
  </si>
  <si>
    <t>To amortize regulatory liability</t>
  </si>
  <si>
    <t>11)</t>
  </si>
  <si>
    <t>12)</t>
  </si>
  <si>
    <t>13)</t>
  </si>
  <si>
    <t>14)</t>
  </si>
  <si>
    <t>15)</t>
  </si>
  <si>
    <t>Project Assumptions</t>
  </si>
  <si>
    <t>Exhibit GRE-29</t>
  </si>
  <si>
    <t>To record regulatory liability</t>
  </si>
  <si>
    <t>CapX Brookings - 345 kV Line</t>
  </si>
  <si>
    <t>Rochester 345kV Line</t>
  </si>
  <si>
    <t>Fargo St Cloud 345kV Line</t>
  </si>
  <si>
    <t>Bemidji GR 230kV Line</t>
  </si>
  <si>
    <t>200727-10</t>
  </si>
  <si>
    <t>Monti-Quarry 345Kv Line</t>
  </si>
  <si>
    <t>200726-10</t>
  </si>
  <si>
    <t>Construction</t>
  </si>
  <si>
    <t>Total</t>
  </si>
  <si>
    <t xml:space="preserve">Project placed in-service </t>
  </si>
  <si>
    <t>FERC</t>
  </si>
  <si>
    <t>Accounting Summary</t>
  </si>
  <si>
    <t>CWIP Balance</t>
  </si>
  <si>
    <t>Construction Work in Progress (CWIP) Rate Base</t>
  </si>
  <si>
    <t>CapX2020 Group 1 Projects</t>
  </si>
  <si>
    <t>Project CWIP Summary</t>
  </si>
  <si>
    <t>200728-10</t>
  </si>
  <si>
    <t>Quarry-Alex 345Kv Line</t>
  </si>
  <si>
    <t>AU 10122 wasn't used until 7/31/12</t>
  </si>
  <si>
    <t>200729-10</t>
  </si>
  <si>
    <t>Alex-ND</t>
  </si>
  <si>
    <t>201544-10</t>
  </si>
  <si>
    <t>Brookings Project Mgmt</t>
  </si>
  <si>
    <t>Cedar-Helena</t>
  </si>
  <si>
    <t>Cedar Mtn-Lyon Cty</t>
  </si>
  <si>
    <t>Lyon Cty-Hazel Creek</t>
  </si>
  <si>
    <t>Brookings Cty-SD/MN Border</t>
  </si>
  <si>
    <t>Hazel Creek-MN Valley</t>
  </si>
  <si>
    <t>Hampton-Chub Lake</t>
  </si>
  <si>
    <t>Chub Lake-Helena</t>
  </si>
  <si>
    <t>201006-10</t>
  </si>
  <si>
    <t>Cedar Mtn-Franklin</t>
  </si>
  <si>
    <t>201046-10</t>
  </si>
  <si>
    <t>SD/MN Border-Lyon Cty</t>
  </si>
  <si>
    <t>Chub Lake Sub</t>
  </si>
  <si>
    <t>Cedar Mountain Sub</t>
  </si>
  <si>
    <t>201964-10</t>
  </si>
  <si>
    <t>Brookings USI Projects</t>
  </si>
  <si>
    <t>202107-10</t>
  </si>
  <si>
    <t>ND-Bison</t>
  </si>
  <si>
    <t>Fargo  Non-Share Costs</t>
  </si>
  <si>
    <t>Brookings - Cedar Mountain CIP Lab</t>
  </si>
  <si>
    <t>Chub Lake - Install caps on reactor bus</t>
  </si>
  <si>
    <t>Cedar Mountain - Install caps on reactor bus</t>
  </si>
  <si>
    <t>Cedar Mountain Reactor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</si>
</sst>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11"/>
      <name val="Arial"/>
      <family val="2"/>
    </font>
    <font>
      <sz val="10"/>
      <color theme="1"/>
      <name val="Tahoma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37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43" fontId="16" fillId="0" borderId="0" applyFont="0" applyFill="0" applyBorder="0" applyAlignment="0" applyProtection="0"/>
    <xf numFmtId="40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2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9" fontId="13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164" fontId="0" fillId="0" borderId="0" xfId="1" applyNumberFormat="1" applyFont="1"/>
    <xf numFmtId="0" fontId="4" fillId="0" borderId="0" xfId="0" applyFont="1" applyAlignment="1">
      <alignment horizontal="center"/>
    </xf>
    <xf numFmtId="0" fontId="7" fillId="0" borderId="0" xfId="0" applyFont="1"/>
    <xf numFmtId="43" fontId="7" fillId="0" borderId="0" xfId="1" applyFont="1"/>
    <xf numFmtId="0" fontId="0" fillId="0" borderId="0" xfId="0" applyAlignment="1">
      <alignment horizontal="right"/>
    </xf>
    <xf numFmtId="164" fontId="0" fillId="0" borderId="1" xfId="1" applyNumberFormat="1" applyFont="1" applyBorder="1"/>
    <xf numFmtId="43" fontId="7" fillId="0" borderId="0" xfId="1" applyFont="1" applyBorder="1"/>
    <xf numFmtId="0" fontId="8" fillId="0" borderId="0" xfId="0" applyFont="1"/>
    <xf numFmtId="164" fontId="8" fillId="0" borderId="0" xfId="1" applyNumberFormat="1" applyFont="1" applyBorder="1"/>
    <xf numFmtId="0" fontId="8" fillId="0" borderId="0" xfId="0" applyFont="1" applyBorder="1"/>
    <xf numFmtId="164" fontId="8" fillId="0" borderId="0" xfId="1" applyNumberFormat="1" applyFont="1"/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8" fillId="0" borderId="0" xfId="1" applyNumberFormat="1" applyFont="1" applyBorder="1"/>
    <xf numFmtId="43" fontId="0" fillId="0" borderId="0" xfId="0" applyNumberFormat="1"/>
    <xf numFmtId="43" fontId="3" fillId="0" borderId="1" xfId="0" applyNumberFormat="1" applyFont="1" applyBorder="1"/>
    <xf numFmtId="0" fontId="9" fillId="0" borderId="0" xfId="0" applyFont="1" applyBorder="1" applyAlignment="1"/>
    <xf numFmtId="0" fontId="9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65" fontId="5" fillId="0" borderId="0" xfId="0" applyNumberFormat="1" applyFont="1" applyAlignment="1"/>
    <xf numFmtId="43" fontId="3" fillId="0" borderId="0" xfId="0" applyNumberFormat="1" applyFont="1" applyBorder="1"/>
    <xf numFmtId="0" fontId="7" fillId="0" borderId="0" xfId="0" applyFont="1" applyAlignment="1">
      <alignment horizontal="right"/>
    </xf>
    <xf numFmtId="0" fontId="3" fillId="0" borderId="0" xfId="0" applyFont="1" applyBorder="1" applyAlignment="1"/>
    <xf numFmtId="0" fontId="12" fillId="0" borderId="0" xfId="0" applyFont="1" applyBorder="1" applyAlignment="1"/>
    <xf numFmtId="0" fontId="7" fillId="0" borderId="0" xfId="0" applyFont="1" applyAlignment="1"/>
    <xf numFmtId="0" fontId="7" fillId="0" borderId="0" xfId="0" applyFont="1" applyAlignment="1">
      <alignment horizontal="left" indent="3"/>
    </xf>
    <xf numFmtId="43" fontId="8" fillId="0" borderId="0" xfId="1" applyNumberFormat="1" applyFont="1" applyFill="1" applyBorder="1"/>
    <xf numFmtId="0" fontId="3" fillId="0" borderId="0" xfId="0" applyFont="1" applyAlignment="1">
      <alignment horizontal="center"/>
    </xf>
    <xf numFmtId="164" fontId="0" fillId="0" borderId="0" xfId="0" applyNumberFormat="1"/>
    <xf numFmtId="0" fontId="3" fillId="0" borderId="0" xfId="0" applyFont="1" applyAlignment="1">
      <alignment horizontal="center"/>
    </xf>
    <xf numFmtId="0" fontId="2" fillId="0" borderId="0" xfId="0" applyFont="1"/>
    <xf numFmtId="0" fontId="1" fillId="0" borderId="0" xfId="2" applyAlignment="1">
      <alignment horizontal="right"/>
    </xf>
    <xf numFmtId="164" fontId="7" fillId="0" borderId="0" xfId="1" applyNumberFormat="1" applyFont="1"/>
    <xf numFmtId="0" fontId="1" fillId="0" borderId="0" xfId="2"/>
    <xf numFmtId="0" fontId="1" fillId="0" borderId="0" xfId="2"/>
    <xf numFmtId="0" fontId="1" fillId="0" borderId="0" xfId="2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2" fillId="0" borderId="0" xfId="0" applyNumberFormat="1" applyFont="1"/>
    <xf numFmtId="43" fontId="2" fillId="0" borderId="0" xfId="1" applyFont="1"/>
    <xf numFmtId="0" fontId="2" fillId="0" borderId="0" xfId="0" applyFont="1" applyFill="1"/>
    <xf numFmtId="43" fontId="2" fillId="0" borderId="0" xfId="0" applyNumberFormat="1" applyFont="1" applyFill="1"/>
    <xf numFmtId="43" fontId="2" fillId="0" borderId="0" xfId="1" applyFont="1" applyFill="1"/>
    <xf numFmtId="0" fontId="2" fillId="0" borderId="0" xfId="0" applyFont="1" applyAlignment="1">
      <alignment horizontal="center"/>
    </xf>
    <xf numFmtId="164" fontId="2" fillId="0" borderId="0" xfId="1" applyNumberFormat="1" applyFont="1" applyBorder="1"/>
    <xf numFmtId="164" fontId="2" fillId="0" borderId="0" xfId="1" applyNumberFormat="1" applyFont="1"/>
    <xf numFmtId="0" fontId="2" fillId="0" borderId="0" xfId="0" applyFont="1" applyBorder="1"/>
    <xf numFmtId="164" fontId="2" fillId="0" borderId="0" xfId="0" applyNumberFormat="1" applyFont="1"/>
    <xf numFmtId="164" fontId="2" fillId="0" borderId="1" xfId="1" applyNumberFormat="1" applyFont="1" applyBorder="1"/>
    <xf numFmtId="0" fontId="16" fillId="0" borderId="0" xfId="2" applyFont="1"/>
    <xf numFmtId="164" fontId="4" fillId="0" borderId="0" xfId="1" applyNumberFormat="1" applyFont="1"/>
    <xf numFmtId="164" fontId="2" fillId="0" borderId="0" xfId="0" applyNumberFormat="1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43" fontId="17" fillId="0" borderId="6" xfId="1" applyFont="1" applyFill="1" applyBorder="1" applyAlignment="1" applyProtection="1">
      <alignment horizontal="right" vertical="center" wrapText="1"/>
    </xf>
    <xf numFmtId="43" fontId="2" fillId="0" borderId="0" xfId="1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</cellXfs>
  <cellStyles count="37">
    <cellStyle name="Comma" xfId="1" builtinId="3"/>
    <cellStyle name="Comma 2" xfId="11"/>
    <cellStyle name="Comma 2 2" xfId="15"/>
    <cellStyle name="Comma 3" xfId="8"/>
    <cellStyle name="Comma 4" xfId="16"/>
    <cellStyle name="Comma 5" xfId="3"/>
    <cellStyle name="Currency 2" xfId="17"/>
    <cellStyle name="Currency 2 2" xfId="18"/>
    <cellStyle name="Currency 2 3" xfId="19"/>
    <cellStyle name="Currency 3" xfId="20"/>
    <cellStyle name="Currency 4" xfId="4"/>
    <cellStyle name="Normal" xfId="0" builtinId="0"/>
    <cellStyle name="Normal 10" xfId="21"/>
    <cellStyle name="Normal 11" xfId="22"/>
    <cellStyle name="Normal 12" xfId="23"/>
    <cellStyle name="Normal 13" xfId="24"/>
    <cellStyle name="Normal 14" xfId="25"/>
    <cellStyle name="Normal 15" xfId="14"/>
    <cellStyle name="Normal 16" xfId="2"/>
    <cellStyle name="Normal 2" xfId="6"/>
    <cellStyle name="Normal 2 2" xfId="10"/>
    <cellStyle name="Normal 2 3" xfId="13"/>
    <cellStyle name="Normal 2 4" xfId="26"/>
    <cellStyle name="Normal 3" xfId="7"/>
    <cellStyle name="Normal 3 2" xfId="27"/>
    <cellStyle name="Normal 4" xfId="12"/>
    <cellStyle name="Normal 4 2" xfId="28"/>
    <cellStyle name="Normal 5" xfId="29"/>
    <cellStyle name="Normal 5 2" xfId="30"/>
    <cellStyle name="Normal 6" xfId="31"/>
    <cellStyle name="Normal 7" xfId="32"/>
    <cellStyle name="Normal 7 2" xfId="33"/>
    <cellStyle name="Normal 8" xfId="34"/>
    <cellStyle name="Normal 9" xfId="35"/>
    <cellStyle name="Percent 2" xfId="9"/>
    <cellStyle name="Percent 3" xfId="36"/>
    <cellStyle name="Percent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workbookViewId="0">
      <selection activeCell="A25" sqref="A25"/>
    </sheetView>
  </sheetViews>
  <sheetFormatPr defaultRowHeight="12.75" x14ac:dyDescent="0.2"/>
  <cols>
    <col min="2" max="2" width="25.5703125" bestFit="1" customWidth="1"/>
    <col min="3" max="3" width="2.5703125" bestFit="1" customWidth="1"/>
    <col min="4" max="5" width="7.7109375" bestFit="1" customWidth="1"/>
    <col min="6" max="6" width="2.5703125" customWidth="1"/>
    <col min="7" max="7" width="2.5703125" bestFit="1" customWidth="1"/>
    <col min="8" max="9" width="7.7109375" bestFit="1" customWidth="1"/>
    <col min="10" max="10" width="2.5703125" bestFit="1" customWidth="1"/>
    <col min="11" max="11" width="3.5703125" bestFit="1" customWidth="1"/>
    <col min="12" max="13" width="7.7109375" bestFit="1" customWidth="1"/>
    <col min="14" max="15" width="3.5703125" bestFit="1" customWidth="1"/>
    <col min="16" max="16" width="7.7109375" bestFit="1" customWidth="1"/>
    <col min="17" max="17" width="6.42578125" bestFit="1" customWidth="1"/>
    <col min="18" max="18" width="3.5703125" bestFit="1" customWidth="1"/>
  </cols>
  <sheetData>
    <row r="1" spans="1:18" s="3" customFormat="1" ht="15.75" x14ac:dyDescent="0.25">
      <c r="A1" s="3" t="s">
        <v>0</v>
      </c>
      <c r="O1" s="65" t="s">
        <v>43</v>
      </c>
      <c r="P1" s="66"/>
      <c r="Q1" s="66"/>
      <c r="R1" s="67"/>
    </row>
    <row r="2" spans="1:18" s="3" customFormat="1" ht="15.75" x14ac:dyDescent="0.25">
      <c r="A2" s="3" t="s">
        <v>1</v>
      </c>
    </row>
    <row r="4" spans="1:18" x14ac:dyDescent="0.2">
      <c r="A4" s="2" t="s">
        <v>42</v>
      </c>
    </row>
    <row r="5" spans="1:18" x14ac:dyDescent="0.2">
      <c r="A5" t="s">
        <v>2</v>
      </c>
    </row>
    <row r="6" spans="1:18" x14ac:dyDescent="0.2">
      <c r="A6" t="s">
        <v>3</v>
      </c>
    </row>
    <row r="7" spans="1:18" x14ac:dyDescent="0.2">
      <c r="A7" t="s">
        <v>4</v>
      </c>
    </row>
    <row r="8" spans="1:18" x14ac:dyDescent="0.2">
      <c r="A8" t="s">
        <v>5</v>
      </c>
    </row>
    <row r="9" spans="1:18" x14ac:dyDescent="0.2">
      <c r="A9" t="s">
        <v>6</v>
      </c>
    </row>
    <row r="11" spans="1:18" s="1" customFormat="1" x14ac:dyDescent="0.2">
      <c r="D11" s="68">
        <v>2010</v>
      </c>
      <c r="E11" s="68"/>
      <c r="H11" s="68">
        <v>2011</v>
      </c>
      <c r="I11" s="68"/>
      <c r="L11" s="68">
        <v>2012</v>
      </c>
      <c r="M11" s="68"/>
      <c r="P11" s="68">
        <v>2013</v>
      </c>
      <c r="Q11" s="68"/>
    </row>
    <row r="12" spans="1:18" s="2" customFormat="1" x14ac:dyDescent="0.2">
      <c r="A12" s="2" t="s">
        <v>7</v>
      </c>
      <c r="B12" s="2" t="s">
        <v>8</v>
      </c>
      <c r="D12" s="5" t="s">
        <v>9</v>
      </c>
      <c r="E12" s="5" t="s">
        <v>10</v>
      </c>
      <c r="H12" s="5" t="s">
        <v>9</v>
      </c>
      <c r="I12" s="5" t="s">
        <v>10</v>
      </c>
      <c r="L12" s="5" t="s">
        <v>9</v>
      </c>
      <c r="M12" s="5" t="s">
        <v>10</v>
      </c>
      <c r="P12" s="5" t="s">
        <v>9</v>
      </c>
      <c r="Q12" s="5" t="s">
        <v>10</v>
      </c>
    </row>
    <row r="13" spans="1:18" s="2" customFormat="1" x14ac:dyDescent="0.2">
      <c r="D13" s="5"/>
      <c r="E13" s="5"/>
      <c r="H13" s="5"/>
      <c r="I13" s="5"/>
      <c r="L13" s="5"/>
      <c r="M13" s="5"/>
      <c r="P13" s="5"/>
      <c r="Q13" s="5"/>
    </row>
    <row r="14" spans="1:18" s="11" customFormat="1" x14ac:dyDescent="0.2">
      <c r="A14" s="11">
        <v>107</v>
      </c>
      <c r="B14" s="11" t="s">
        <v>11</v>
      </c>
      <c r="C14" s="11" t="s">
        <v>13</v>
      </c>
      <c r="D14" s="12">
        <v>10000</v>
      </c>
      <c r="E14" s="12"/>
      <c r="F14" s="12"/>
      <c r="G14" s="13" t="s">
        <v>26</v>
      </c>
      <c r="H14" s="12">
        <v>15000</v>
      </c>
      <c r="I14" s="12"/>
      <c r="J14" s="12"/>
      <c r="K14" s="13"/>
      <c r="L14" s="12"/>
      <c r="M14" s="12"/>
      <c r="N14" s="12"/>
      <c r="O14" s="13"/>
      <c r="P14" s="12"/>
      <c r="Q14" s="12"/>
      <c r="R14" s="12"/>
    </row>
    <row r="15" spans="1:18" s="11" customFormat="1" x14ac:dyDescent="0.2">
      <c r="A15" s="11">
        <v>131</v>
      </c>
      <c r="B15" s="11" t="s">
        <v>12</v>
      </c>
      <c r="D15" s="12"/>
      <c r="E15" s="12">
        <v>10000</v>
      </c>
      <c r="F15" s="13" t="s">
        <v>13</v>
      </c>
      <c r="G15" s="13"/>
      <c r="H15" s="12"/>
      <c r="I15" s="12">
        <v>15000</v>
      </c>
      <c r="J15" s="13" t="s">
        <v>26</v>
      </c>
      <c r="K15" s="13"/>
      <c r="L15" s="12"/>
      <c r="M15" s="12"/>
      <c r="N15" s="13"/>
      <c r="O15" s="13"/>
      <c r="P15" s="12"/>
      <c r="Q15" s="12"/>
      <c r="R15" s="13"/>
    </row>
    <row r="16" spans="1:18" s="11" customFormat="1" x14ac:dyDescent="0.2">
      <c r="A16" s="6" t="s">
        <v>14</v>
      </c>
      <c r="D16" s="12"/>
      <c r="E16" s="12"/>
      <c r="F16" s="12"/>
      <c r="G16" s="13"/>
      <c r="H16" s="12"/>
      <c r="I16" s="12"/>
      <c r="J16" s="12"/>
      <c r="K16" s="13"/>
      <c r="L16" s="12"/>
      <c r="M16" s="12"/>
      <c r="N16" s="12"/>
      <c r="O16" s="13"/>
      <c r="P16" s="12"/>
      <c r="Q16" s="12"/>
      <c r="R16" s="14"/>
    </row>
    <row r="17" spans="1:18" s="11" customFormat="1" x14ac:dyDescent="0.2">
      <c r="D17" s="12"/>
      <c r="E17" s="12"/>
      <c r="F17" s="12"/>
      <c r="G17" s="13"/>
      <c r="H17" s="12"/>
      <c r="I17" s="12"/>
      <c r="J17" s="12"/>
      <c r="K17" s="13"/>
      <c r="L17" s="12"/>
      <c r="M17" s="12"/>
      <c r="N17" s="12"/>
      <c r="O17" s="13"/>
      <c r="P17" s="12"/>
      <c r="Q17" s="12"/>
      <c r="R17" s="12"/>
    </row>
    <row r="18" spans="1:18" s="11" customFormat="1" x14ac:dyDescent="0.2">
      <c r="A18" s="11">
        <v>107</v>
      </c>
      <c r="B18" s="11" t="s">
        <v>11</v>
      </c>
      <c r="C18" s="11" t="s">
        <v>17</v>
      </c>
      <c r="D18" s="12">
        <v>300</v>
      </c>
      <c r="E18" s="12"/>
      <c r="F18" s="12"/>
      <c r="G18" s="13" t="s">
        <v>27</v>
      </c>
      <c r="H18" s="12">
        <v>1068</v>
      </c>
      <c r="I18" s="12"/>
      <c r="J18" s="12"/>
      <c r="K18" s="13"/>
      <c r="L18" s="12"/>
      <c r="M18" s="12"/>
      <c r="N18" s="12"/>
      <c r="O18" s="13"/>
      <c r="P18" s="12"/>
      <c r="Q18" s="12"/>
      <c r="R18" s="12"/>
    </row>
    <row r="19" spans="1:18" s="11" customFormat="1" x14ac:dyDescent="0.2">
      <c r="A19" s="11">
        <v>427.8</v>
      </c>
      <c r="B19" s="11" t="s">
        <v>15</v>
      </c>
      <c r="D19" s="12"/>
      <c r="E19" s="12">
        <v>300</v>
      </c>
      <c r="F19" s="13" t="s">
        <v>17</v>
      </c>
      <c r="G19" s="13"/>
      <c r="H19" s="12"/>
      <c r="I19" s="12">
        <v>1068</v>
      </c>
      <c r="J19" s="13" t="s">
        <v>27</v>
      </c>
      <c r="K19" s="13"/>
      <c r="L19" s="12"/>
      <c r="M19" s="12"/>
      <c r="N19" s="13"/>
      <c r="O19" s="13"/>
      <c r="P19" s="12"/>
      <c r="Q19" s="12"/>
      <c r="R19" s="13"/>
    </row>
    <row r="20" spans="1:18" s="11" customFormat="1" x14ac:dyDescent="0.2">
      <c r="A20" s="6" t="s">
        <v>16</v>
      </c>
      <c r="D20" s="12"/>
      <c r="E20" s="12"/>
      <c r="F20" s="12"/>
      <c r="G20" s="13"/>
      <c r="H20" s="12"/>
      <c r="I20" s="12"/>
      <c r="J20" s="12"/>
      <c r="K20" s="13"/>
      <c r="L20" s="12"/>
      <c r="M20" s="12"/>
      <c r="N20" s="12"/>
      <c r="O20" s="13"/>
      <c r="P20" s="12"/>
      <c r="Q20" s="12"/>
      <c r="R20" s="14"/>
    </row>
    <row r="21" spans="1:18" s="11" customFormat="1" x14ac:dyDescent="0.2">
      <c r="D21" s="12"/>
      <c r="E21" s="12"/>
      <c r="F21" s="12"/>
      <c r="G21" s="13"/>
      <c r="H21" s="12"/>
      <c r="I21" s="12"/>
      <c r="J21" s="12"/>
      <c r="K21" s="13"/>
      <c r="L21" s="12"/>
      <c r="M21" s="12"/>
      <c r="N21" s="12"/>
      <c r="O21" s="13"/>
      <c r="P21" s="12"/>
      <c r="Q21" s="12"/>
      <c r="R21" s="14"/>
    </row>
    <row r="22" spans="1:18" s="11" customFormat="1" x14ac:dyDescent="0.2">
      <c r="A22" s="11">
        <v>407.3</v>
      </c>
      <c r="B22" s="11" t="s">
        <v>18</v>
      </c>
      <c r="C22" s="11" t="s">
        <v>20</v>
      </c>
      <c r="D22" s="12">
        <v>300</v>
      </c>
      <c r="E22" s="12"/>
      <c r="F22" s="12"/>
      <c r="G22" s="13" t="s">
        <v>28</v>
      </c>
      <c r="H22" s="12">
        <v>1068</v>
      </c>
      <c r="I22" s="12"/>
      <c r="J22" s="12"/>
      <c r="K22" s="13"/>
      <c r="L22" s="12"/>
      <c r="M22" s="12"/>
      <c r="N22" s="12"/>
      <c r="O22" s="13"/>
      <c r="P22" s="12"/>
      <c r="Q22" s="12"/>
      <c r="R22" s="12"/>
    </row>
    <row r="23" spans="1:18" s="11" customFormat="1" x14ac:dyDescent="0.2">
      <c r="A23" s="11">
        <v>254</v>
      </c>
      <c r="B23" s="11" t="s">
        <v>19</v>
      </c>
      <c r="D23" s="12"/>
      <c r="E23" s="12">
        <v>300</v>
      </c>
      <c r="F23" s="13" t="s">
        <v>20</v>
      </c>
      <c r="G23" s="13"/>
      <c r="H23" s="12"/>
      <c r="I23" s="12">
        <v>1068</v>
      </c>
      <c r="J23" s="13" t="s">
        <v>28</v>
      </c>
      <c r="K23" s="13"/>
      <c r="L23" s="12"/>
      <c r="M23" s="12"/>
      <c r="N23" s="13"/>
      <c r="O23" s="13"/>
      <c r="P23" s="12"/>
      <c r="Q23" s="12"/>
      <c r="R23" s="13"/>
    </row>
    <row r="24" spans="1:18" s="7" customFormat="1" x14ac:dyDescent="0.2">
      <c r="A24" s="7" t="s">
        <v>44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s="11" customFormat="1" x14ac:dyDescent="0.2"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4"/>
    </row>
    <row r="26" spans="1:18" s="11" customFormat="1" x14ac:dyDescent="0.2">
      <c r="A26" s="15" t="s">
        <v>24</v>
      </c>
      <c r="B26" s="11" t="s">
        <v>22</v>
      </c>
      <c r="D26" s="12"/>
      <c r="E26" s="12"/>
      <c r="F26" s="12"/>
      <c r="G26" s="12"/>
      <c r="H26" s="12"/>
      <c r="I26" s="12"/>
      <c r="J26" s="12"/>
      <c r="K26" s="13" t="s">
        <v>32</v>
      </c>
      <c r="L26" s="12">
        <v>26368</v>
      </c>
      <c r="M26" s="13"/>
      <c r="N26" s="12"/>
      <c r="O26" s="13"/>
      <c r="P26" s="12"/>
      <c r="Q26" s="13"/>
      <c r="R26" s="14"/>
    </row>
    <row r="27" spans="1:18" s="11" customFormat="1" x14ac:dyDescent="0.2">
      <c r="A27" s="11">
        <v>107</v>
      </c>
      <c r="B27" s="11" t="s">
        <v>11</v>
      </c>
      <c r="D27" s="12"/>
      <c r="E27" s="12"/>
      <c r="F27" s="12"/>
      <c r="G27" s="12"/>
      <c r="H27" s="12"/>
      <c r="I27" s="12"/>
      <c r="J27" s="12"/>
      <c r="K27" s="12"/>
      <c r="L27" s="12"/>
      <c r="M27" s="12">
        <v>26368</v>
      </c>
      <c r="N27" s="13" t="s">
        <v>32</v>
      </c>
      <c r="O27" s="12"/>
      <c r="P27" s="12"/>
      <c r="Q27" s="12"/>
    </row>
    <row r="28" spans="1:18" s="11" customFormat="1" x14ac:dyDescent="0.2">
      <c r="A28" s="6" t="s">
        <v>30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4"/>
    </row>
    <row r="29" spans="1:18" s="11" customFormat="1" x14ac:dyDescent="0.2"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4"/>
    </row>
    <row r="30" spans="1:18" s="11" customFormat="1" x14ac:dyDescent="0.2">
      <c r="A30" s="11">
        <v>403</v>
      </c>
      <c r="B30" s="11" t="s">
        <v>31</v>
      </c>
      <c r="D30" s="12"/>
      <c r="E30" s="12"/>
      <c r="F30" s="12"/>
      <c r="G30" s="12"/>
      <c r="H30" s="12"/>
      <c r="I30" s="12"/>
      <c r="J30" s="12"/>
      <c r="K30" s="13" t="s">
        <v>33</v>
      </c>
      <c r="L30" s="12">
        <v>733</v>
      </c>
      <c r="M30" s="12"/>
      <c r="N30" s="12"/>
      <c r="O30" s="13" t="s">
        <v>39</v>
      </c>
      <c r="P30" s="12">
        <v>733</v>
      </c>
      <c r="Q30" s="12"/>
      <c r="R30" s="14"/>
    </row>
    <row r="31" spans="1:18" s="11" customFormat="1" x14ac:dyDescent="0.2">
      <c r="A31" s="11">
        <v>108</v>
      </c>
      <c r="B31" s="11" t="s">
        <v>23</v>
      </c>
      <c r="D31" s="12"/>
      <c r="E31" s="12"/>
      <c r="F31" s="12"/>
      <c r="G31" s="12"/>
      <c r="H31" s="12"/>
      <c r="I31" s="12"/>
      <c r="J31" s="12"/>
      <c r="K31" s="12"/>
      <c r="L31" s="12"/>
      <c r="M31" s="12">
        <v>733</v>
      </c>
      <c r="N31" s="13" t="s">
        <v>33</v>
      </c>
      <c r="O31" s="12"/>
      <c r="P31" s="12"/>
      <c r="Q31" s="12">
        <v>733</v>
      </c>
      <c r="R31" s="11" t="s">
        <v>39</v>
      </c>
    </row>
    <row r="32" spans="1:18" s="11" customFormat="1" x14ac:dyDescent="0.2">
      <c r="A32" s="11" t="s">
        <v>34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4"/>
    </row>
    <row r="33" spans="1:18" s="11" customFormat="1" x14ac:dyDescent="0.2"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4"/>
    </row>
    <row r="34" spans="1:18" s="11" customFormat="1" x14ac:dyDescent="0.2">
      <c r="A34" s="11">
        <v>254</v>
      </c>
      <c r="B34" s="11" t="s">
        <v>19</v>
      </c>
      <c r="D34" s="12"/>
      <c r="E34" s="12"/>
      <c r="F34" s="12"/>
      <c r="G34" s="12"/>
      <c r="H34" s="12"/>
      <c r="I34" s="12"/>
      <c r="J34" s="12"/>
      <c r="K34" s="13" t="s">
        <v>37</v>
      </c>
      <c r="L34" s="12">
        <v>38</v>
      </c>
      <c r="M34" s="12"/>
      <c r="N34" s="12"/>
      <c r="O34" s="13" t="s">
        <v>40</v>
      </c>
      <c r="P34" s="12">
        <v>38</v>
      </c>
      <c r="Q34" s="12"/>
      <c r="R34" s="14"/>
    </row>
    <row r="35" spans="1:18" s="11" customFormat="1" x14ac:dyDescent="0.2">
      <c r="A35" s="11">
        <v>407.4</v>
      </c>
      <c r="B35" s="11" t="s">
        <v>35</v>
      </c>
      <c r="D35" s="12"/>
      <c r="E35" s="12"/>
      <c r="F35" s="12"/>
      <c r="G35" s="12"/>
      <c r="H35" s="12"/>
      <c r="I35" s="12"/>
      <c r="J35" s="12"/>
      <c r="K35" s="12"/>
      <c r="L35" s="12"/>
      <c r="M35" s="12">
        <v>38</v>
      </c>
      <c r="N35" s="13" t="s">
        <v>37</v>
      </c>
      <c r="O35" s="12"/>
      <c r="P35" s="12"/>
      <c r="Q35" s="12">
        <v>38</v>
      </c>
      <c r="R35" s="11" t="s">
        <v>40</v>
      </c>
    </row>
    <row r="36" spans="1:18" s="11" customFormat="1" x14ac:dyDescent="0.2">
      <c r="A36" s="7" t="s">
        <v>36</v>
      </c>
      <c r="B36" s="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4"/>
    </row>
    <row r="37" spans="1:18" x14ac:dyDescent="0.2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2">
      <c r="A38" s="2" t="s">
        <v>21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2">
      <c r="A39">
        <v>107</v>
      </c>
      <c r="B39" t="s">
        <v>11</v>
      </c>
      <c r="D39" s="4">
        <v>10300</v>
      </c>
      <c r="E39" s="4"/>
      <c r="F39" s="4"/>
      <c r="H39" s="4">
        <v>26368</v>
      </c>
      <c r="J39" s="4"/>
      <c r="L39" s="4"/>
      <c r="N39" s="4"/>
      <c r="P39" s="4"/>
      <c r="R39" s="4"/>
    </row>
    <row r="40" spans="1:18" x14ac:dyDescent="0.2">
      <c r="A40">
        <v>254</v>
      </c>
      <c r="B40" t="s">
        <v>19</v>
      </c>
      <c r="D40" s="4">
        <v>-300</v>
      </c>
      <c r="E40" s="4"/>
      <c r="H40" s="4">
        <v>-1368</v>
      </c>
      <c r="L40" s="4">
        <v>-1330</v>
      </c>
      <c r="P40" s="4">
        <v>-1292</v>
      </c>
    </row>
    <row r="41" spans="1:18" x14ac:dyDescent="0.2">
      <c r="A41" s="8" t="s">
        <v>24</v>
      </c>
      <c r="B41" t="s">
        <v>22</v>
      </c>
      <c r="D41" s="4"/>
      <c r="E41" s="4"/>
      <c r="H41" s="4"/>
      <c r="L41" s="4">
        <v>26368</v>
      </c>
      <c r="P41" s="4">
        <v>26368</v>
      </c>
    </row>
    <row r="42" spans="1:18" x14ac:dyDescent="0.2">
      <c r="A42">
        <v>108</v>
      </c>
      <c r="B42" t="s">
        <v>23</v>
      </c>
      <c r="D42" s="4"/>
      <c r="E42" s="4"/>
      <c r="H42" s="4"/>
      <c r="L42" s="4">
        <v>-733</v>
      </c>
      <c r="P42" s="4">
        <v>-1466</v>
      </c>
    </row>
    <row r="43" spans="1:18" ht="13.5" thickBot="1" x14ac:dyDescent="0.25">
      <c r="C43" t="s">
        <v>25</v>
      </c>
      <c r="D43" s="9">
        <f>SUM(D39:D42)</f>
        <v>10000</v>
      </c>
      <c r="E43" s="4"/>
      <c r="G43" t="s">
        <v>29</v>
      </c>
      <c r="H43" s="9">
        <f>SUM(H39:H42)</f>
        <v>25000</v>
      </c>
      <c r="K43" t="s">
        <v>38</v>
      </c>
      <c r="L43" s="9">
        <f>SUM(L39:L42)</f>
        <v>24305</v>
      </c>
      <c r="O43" t="s">
        <v>41</v>
      </c>
      <c r="P43" s="9">
        <f>SUM(P39:P42)</f>
        <v>23610</v>
      </c>
    </row>
    <row r="44" spans="1:18" ht="13.5" thickTop="1" x14ac:dyDescent="0.2">
      <c r="D44" s="4"/>
      <c r="E44" s="4"/>
    </row>
    <row r="45" spans="1:18" x14ac:dyDescent="0.2">
      <c r="D45" s="4"/>
      <c r="E45" s="4"/>
    </row>
    <row r="46" spans="1:18" x14ac:dyDescent="0.2">
      <c r="D46" s="4"/>
      <c r="E46" s="4"/>
    </row>
    <row r="47" spans="1:18" x14ac:dyDescent="0.2">
      <c r="D47" s="4"/>
      <c r="E47" s="4"/>
    </row>
  </sheetData>
  <mergeCells count="5">
    <mergeCell ref="O1:R1"/>
    <mergeCell ref="D11:E11"/>
    <mergeCell ref="H11:I11"/>
    <mergeCell ref="L11:M11"/>
    <mergeCell ref="P11:Q11"/>
  </mergeCells>
  <phoneticPr fontId="6" type="noConversion"/>
  <printOptions horizontalCentered="1"/>
  <pageMargins left="0.25" right="0.25" top="0.5" bottom="0.5" header="0.5" footer="0.25"/>
  <pageSetup orientation="landscape" r:id="rId1"/>
  <headerFooter alignWithMargins="0"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4"/>
  <sheetViews>
    <sheetView topLeftCell="A4" workbookViewId="0">
      <selection activeCell="I17" sqref="I17"/>
    </sheetView>
  </sheetViews>
  <sheetFormatPr defaultRowHeight="12.75" x14ac:dyDescent="0.2"/>
  <cols>
    <col min="1" max="1" width="9.5703125" bestFit="1" customWidth="1"/>
    <col min="2" max="2" width="26.28515625" bestFit="1" customWidth="1"/>
    <col min="3" max="4" width="13.5703125" customWidth="1"/>
    <col min="5" max="5" width="14.140625" bestFit="1" customWidth="1"/>
    <col min="6" max="6" width="7.7109375" bestFit="1" customWidth="1"/>
  </cols>
  <sheetData>
    <row r="1" spans="1:6" s="3" customFormat="1" ht="18" customHeight="1" x14ac:dyDescent="0.25">
      <c r="A1" s="3" t="s">
        <v>0</v>
      </c>
      <c r="E1" s="22" t="s">
        <v>43</v>
      </c>
      <c r="F1" s="21"/>
    </row>
    <row r="2" spans="1:6" s="3" customFormat="1" ht="18" customHeight="1" x14ac:dyDescent="0.25">
      <c r="A2" s="3" t="s">
        <v>59</v>
      </c>
    </row>
    <row r="3" spans="1:6" s="3" customFormat="1" ht="18" customHeight="1" x14ac:dyDescent="0.25">
      <c r="A3" s="27" t="s">
        <v>58</v>
      </c>
      <c r="B3" s="27"/>
      <c r="C3" s="27"/>
      <c r="D3" s="27"/>
      <c r="E3" s="27"/>
    </row>
    <row r="4" spans="1:6" s="3" customFormat="1" ht="18" customHeight="1" x14ac:dyDescent="0.25">
      <c r="A4" s="27"/>
      <c r="B4" s="27"/>
      <c r="C4" s="27"/>
      <c r="D4" s="27"/>
      <c r="E4" s="27"/>
    </row>
    <row r="5" spans="1:6" ht="15" x14ac:dyDescent="0.25">
      <c r="A5" s="31" t="s">
        <v>60</v>
      </c>
      <c r="B5" s="30"/>
      <c r="C5" s="30"/>
      <c r="D5" s="30"/>
      <c r="E5" s="30"/>
    </row>
    <row r="6" spans="1:6" x14ac:dyDescent="0.2">
      <c r="A6" s="25"/>
      <c r="B6" s="25"/>
      <c r="C6" s="25"/>
      <c r="D6" s="25"/>
      <c r="E6" s="26">
        <v>40543</v>
      </c>
    </row>
    <row r="7" spans="1:6" x14ac:dyDescent="0.2">
      <c r="C7" s="5" t="s">
        <v>52</v>
      </c>
      <c r="D7" s="5" t="s">
        <v>15</v>
      </c>
      <c r="E7" s="5" t="s">
        <v>57</v>
      </c>
    </row>
    <row r="8" spans="1:6" x14ac:dyDescent="0.2">
      <c r="A8" s="8">
        <v>68151</v>
      </c>
      <c r="B8" t="s">
        <v>45</v>
      </c>
      <c r="C8" s="18">
        <v>3809494.05</v>
      </c>
      <c r="D8" s="18">
        <v>200250.97999999998</v>
      </c>
      <c r="E8" s="19">
        <f>SUM(C8:D8)</f>
        <v>4009745.03</v>
      </c>
    </row>
    <row r="9" spans="1:6" x14ac:dyDescent="0.2">
      <c r="A9" s="8">
        <v>68181</v>
      </c>
      <c r="B9" t="s">
        <v>46</v>
      </c>
      <c r="C9" s="34">
        <v>0</v>
      </c>
      <c r="D9" s="34">
        <v>63.26</v>
      </c>
      <c r="E9" s="19">
        <f t="shared" ref="E9:E13" si="0">SUM(C9:D9)</f>
        <v>63.26</v>
      </c>
    </row>
    <row r="10" spans="1:6" x14ac:dyDescent="0.2">
      <c r="A10" s="8">
        <v>68211</v>
      </c>
      <c r="B10" t="s">
        <v>47</v>
      </c>
      <c r="C10" s="18">
        <v>2435105.1300000004</v>
      </c>
      <c r="D10" s="18">
        <v>111834.06999999999</v>
      </c>
      <c r="E10" s="19">
        <f t="shared" si="0"/>
        <v>2546939.2000000002</v>
      </c>
    </row>
    <row r="11" spans="1:6" x14ac:dyDescent="0.2">
      <c r="A11" s="8">
        <v>68241</v>
      </c>
      <c r="B11" t="s">
        <v>48</v>
      </c>
      <c r="C11" s="18">
        <v>1432199.56</v>
      </c>
      <c r="D11" s="18">
        <v>62702.2</v>
      </c>
      <c r="E11" s="19">
        <f t="shared" si="0"/>
        <v>1494901.76</v>
      </c>
    </row>
    <row r="12" spans="1:6" x14ac:dyDescent="0.2">
      <c r="A12" s="8" t="s">
        <v>49</v>
      </c>
      <c r="B12" t="s">
        <v>50</v>
      </c>
      <c r="C12" s="18">
        <v>8174429.5899999999</v>
      </c>
      <c r="D12" s="18">
        <v>46571.59</v>
      </c>
      <c r="E12" s="19">
        <f t="shared" si="0"/>
        <v>8221001.1799999997</v>
      </c>
    </row>
    <row r="13" spans="1:6" x14ac:dyDescent="0.2">
      <c r="A13" s="8" t="s">
        <v>51</v>
      </c>
      <c r="B13" t="s">
        <v>48</v>
      </c>
      <c r="C13" s="18">
        <v>24026.799999999999</v>
      </c>
      <c r="D13" s="18">
        <v>0</v>
      </c>
      <c r="E13" s="19">
        <f t="shared" si="0"/>
        <v>24026.799999999999</v>
      </c>
    </row>
    <row r="14" spans="1:6" ht="13.5" thickBot="1" x14ac:dyDescent="0.25">
      <c r="A14" s="16"/>
      <c r="B14" s="24" t="s">
        <v>53</v>
      </c>
      <c r="C14" s="20">
        <f>SUM(C8:C13)</f>
        <v>15875255.130000001</v>
      </c>
      <c r="D14" s="20">
        <f>SUM(D8:D13)</f>
        <v>421422.1</v>
      </c>
      <c r="E14" s="20">
        <f>SUM(E8:E13)</f>
        <v>16296677.23</v>
      </c>
    </row>
    <row r="15" spans="1:6" ht="13.5" thickTop="1" x14ac:dyDescent="0.2">
      <c r="A15" s="16"/>
      <c r="B15" s="24"/>
      <c r="C15" s="28"/>
      <c r="D15" s="28"/>
      <c r="E15" s="28"/>
    </row>
    <row r="16" spans="1:6" x14ac:dyDescent="0.2">
      <c r="A16" s="16"/>
    </row>
    <row r="17" spans="1:6" ht="15" x14ac:dyDescent="0.25">
      <c r="A17" s="31" t="s">
        <v>56</v>
      </c>
      <c r="B17" s="31"/>
      <c r="C17" s="31"/>
      <c r="D17" s="31"/>
      <c r="E17" s="30"/>
    </row>
    <row r="18" spans="1:6" s="1" customFormat="1" x14ac:dyDescent="0.2">
      <c r="A18" s="17" t="s">
        <v>55</v>
      </c>
      <c r="C18" s="69">
        <v>2010</v>
      </c>
      <c r="D18" s="69"/>
      <c r="F18" s="17"/>
    </row>
    <row r="19" spans="1:6" s="2" customFormat="1" x14ac:dyDescent="0.2">
      <c r="A19" s="5" t="s">
        <v>7</v>
      </c>
      <c r="B19" s="5" t="s">
        <v>8</v>
      </c>
      <c r="C19" s="5" t="s">
        <v>9</v>
      </c>
      <c r="D19" s="5" t="s">
        <v>10</v>
      </c>
      <c r="F19" s="5"/>
    </row>
    <row r="20" spans="1:6" s="2" customFormat="1" x14ac:dyDescent="0.2">
      <c r="C20" s="5"/>
      <c r="D20" s="5"/>
      <c r="F20" s="5"/>
    </row>
    <row r="21" spans="1:6" s="11" customFormat="1" x14ac:dyDescent="0.2">
      <c r="A21" s="23">
        <v>107</v>
      </c>
      <c r="B21" s="11" t="s">
        <v>11</v>
      </c>
      <c r="C21" s="12">
        <v>15875255</v>
      </c>
      <c r="D21" s="12"/>
      <c r="E21" s="13"/>
      <c r="F21" s="12"/>
    </row>
    <row r="22" spans="1:6" s="11" customFormat="1" x14ac:dyDescent="0.2">
      <c r="A22" s="23">
        <v>131</v>
      </c>
      <c r="B22" s="11" t="s">
        <v>12</v>
      </c>
      <c r="C22" s="12"/>
      <c r="D22" s="12">
        <f>+C21</f>
        <v>15875255</v>
      </c>
      <c r="E22" s="13"/>
      <c r="F22" s="12"/>
    </row>
    <row r="23" spans="1:6" s="11" customFormat="1" x14ac:dyDescent="0.2">
      <c r="A23" s="33" t="s">
        <v>14</v>
      </c>
      <c r="B23" s="32"/>
      <c r="C23" s="12"/>
      <c r="D23" s="12"/>
      <c r="E23" s="13"/>
      <c r="F23" s="12"/>
    </row>
    <row r="24" spans="1:6" s="11" customFormat="1" x14ac:dyDescent="0.2">
      <c r="C24" s="12"/>
      <c r="D24" s="12"/>
      <c r="E24" s="13"/>
      <c r="F24" s="12"/>
    </row>
    <row r="25" spans="1:6" s="11" customFormat="1" x14ac:dyDescent="0.2">
      <c r="A25" s="23">
        <v>107</v>
      </c>
      <c r="B25" s="11" t="s">
        <v>11</v>
      </c>
      <c r="C25" s="12">
        <v>421422.1</v>
      </c>
      <c r="D25" s="12"/>
      <c r="E25" s="13"/>
      <c r="F25" s="12"/>
    </row>
    <row r="26" spans="1:6" s="11" customFormat="1" x14ac:dyDescent="0.2">
      <c r="A26" s="23">
        <v>427.8</v>
      </c>
      <c r="B26" s="11" t="s">
        <v>15</v>
      </c>
      <c r="C26" s="12"/>
      <c r="D26" s="12">
        <f>+C25</f>
        <v>421422.1</v>
      </c>
      <c r="E26" s="13"/>
      <c r="F26" s="12"/>
    </row>
    <row r="27" spans="1:6" s="11" customFormat="1" x14ac:dyDescent="0.2">
      <c r="A27" s="33" t="s">
        <v>16</v>
      </c>
      <c r="B27" s="32"/>
      <c r="C27" s="12"/>
      <c r="D27" s="12"/>
      <c r="E27" s="13"/>
      <c r="F27" s="12"/>
    </row>
    <row r="28" spans="1:6" s="11" customFormat="1" x14ac:dyDescent="0.2">
      <c r="C28" s="12"/>
      <c r="D28" s="12"/>
      <c r="E28" s="13"/>
      <c r="F28" s="12"/>
    </row>
    <row r="29" spans="1:6" s="11" customFormat="1" x14ac:dyDescent="0.2">
      <c r="A29" s="23">
        <v>407.3</v>
      </c>
      <c r="B29" s="11" t="s">
        <v>18</v>
      </c>
      <c r="C29" s="12">
        <f>+C25</f>
        <v>421422.1</v>
      </c>
      <c r="D29" s="12"/>
      <c r="E29" s="13"/>
      <c r="F29" s="12"/>
    </row>
    <row r="30" spans="1:6" s="11" customFormat="1" x14ac:dyDescent="0.2">
      <c r="A30" s="23">
        <v>254</v>
      </c>
      <c r="B30" s="11" t="s">
        <v>19</v>
      </c>
      <c r="C30" s="12"/>
      <c r="D30" s="12">
        <f>+D26</f>
        <v>421422.1</v>
      </c>
      <c r="E30" s="13"/>
      <c r="F30" s="12"/>
    </row>
    <row r="31" spans="1:6" s="7" customFormat="1" x14ac:dyDescent="0.2">
      <c r="A31" s="33" t="s">
        <v>44</v>
      </c>
      <c r="B31" s="32"/>
      <c r="C31" s="10"/>
      <c r="D31" s="10"/>
      <c r="E31" s="10"/>
      <c r="F31" s="10"/>
    </row>
    <row r="32" spans="1:6" s="11" customFormat="1" x14ac:dyDescent="0.2">
      <c r="C32" s="12"/>
      <c r="D32" s="12"/>
      <c r="E32" s="12"/>
      <c r="F32" s="12"/>
    </row>
    <row r="33" spans="1:6" s="11" customFormat="1" x14ac:dyDescent="0.2">
      <c r="A33" s="23" t="s">
        <v>24</v>
      </c>
      <c r="B33" s="11" t="s">
        <v>22</v>
      </c>
      <c r="C33" s="12"/>
      <c r="D33" s="12"/>
      <c r="E33" s="13"/>
      <c r="F33" s="12"/>
    </row>
    <row r="34" spans="1:6" s="11" customFormat="1" x14ac:dyDescent="0.2">
      <c r="A34" s="23">
        <v>107</v>
      </c>
      <c r="B34" s="11" t="s">
        <v>11</v>
      </c>
      <c r="C34" s="12"/>
      <c r="D34" s="12"/>
      <c r="E34" s="12"/>
      <c r="F34" s="12"/>
    </row>
    <row r="35" spans="1:6" s="11" customFormat="1" x14ac:dyDescent="0.2">
      <c r="A35" s="33" t="s">
        <v>54</v>
      </c>
      <c r="B35" s="32"/>
      <c r="C35" s="12"/>
      <c r="D35" s="12"/>
      <c r="E35" s="12"/>
      <c r="F35" s="12"/>
    </row>
    <row r="36" spans="1:6" s="11" customFormat="1" x14ac:dyDescent="0.2">
      <c r="C36" s="12"/>
      <c r="D36" s="12"/>
      <c r="E36"/>
      <c r="F36"/>
    </row>
    <row r="37" spans="1:6" s="11" customFormat="1" x14ac:dyDescent="0.2">
      <c r="A37" s="23">
        <v>403</v>
      </c>
      <c r="B37" s="11" t="s">
        <v>31</v>
      </c>
      <c r="C37" s="12"/>
      <c r="D37" s="12"/>
      <c r="E37"/>
      <c r="F37"/>
    </row>
    <row r="38" spans="1:6" s="11" customFormat="1" x14ac:dyDescent="0.2">
      <c r="A38" s="23">
        <v>108</v>
      </c>
      <c r="B38" s="11" t="s">
        <v>23</v>
      </c>
      <c r="C38" s="12"/>
      <c r="D38" s="12"/>
      <c r="E38"/>
      <c r="F38"/>
    </row>
    <row r="39" spans="1:6" s="11" customFormat="1" x14ac:dyDescent="0.2">
      <c r="A39" s="33" t="s">
        <v>34</v>
      </c>
      <c r="B39" s="32"/>
      <c r="C39" s="12"/>
      <c r="D39" s="12"/>
      <c r="E39"/>
      <c r="F39"/>
    </row>
    <row r="40" spans="1:6" s="11" customFormat="1" x14ac:dyDescent="0.2">
      <c r="C40" s="12"/>
      <c r="D40" s="12"/>
      <c r="E40"/>
      <c r="F40"/>
    </row>
    <row r="41" spans="1:6" s="11" customFormat="1" x14ac:dyDescent="0.2">
      <c r="A41" s="23">
        <v>254</v>
      </c>
      <c r="B41" s="11" t="s">
        <v>19</v>
      </c>
      <c r="C41" s="12"/>
      <c r="D41" s="12"/>
      <c r="E41"/>
      <c r="F41"/>
    </row>
    <row r="42" spans="1:6" s="11" customFormat="1" x14ac:dyDescent="0.2">
      <c r="A42" s="23">
        <v>407.4</v>
      </c>
      <c r="B42" s="11" t="s">
        <v>35</v>
      </c>
      <c r="C42" s="12"/>
      <c r="D42" s="12"/>
      <c r="E42"/>
      <c r="F42"/>
    </row>
    <row r="43" spans="1:6" s="11" customFormat="1" x14ac:dyDescent="0.2">
      <c r="A43" s="33" t="s">
        <v>36</v>
      </c>
      <c r="B43" s="32"/>
      <c r="C43" s="12"/>
      <c r="D43" s="12"/>
      <c r="E43"/>
      <c r="F43"/>
    </row>
    <row r="44" spans="1:6" s="11" customFormat="1" x14ac:dyDescent="0.2">
      <c r="A44" s="29"/>
      <c r="B44" s="29"/>
      <c r="C44" s="12"/>
      <c r="D44" s="12"/>
      <c r="E44"/>
      <c r="F44"/>
    </row>
    <row r="45" spans="1:6" x14ac:dyDescent="0.2">
      <c r="C45" s="4"/>
      <c r="D45" s="4"/>
    </row>
    <row r="46" spans="1:6" ht="15" x14ac:dyDescent="0.25">
      <c r="A46" s="31" t="s">
        <v>21</v>
      </c>
      <c r="B46" s="31"/>
      <c r="C46" s="31"/>
      <c r="D46" s="31"/>
      <c r="E46" s="31"/>
    </row>
    <row r="47" spans="1:6" x14ac:dyDescent="0.2">
      <c r="A47" s="16">
        <v>107</v>
      </c>
      <c r="B47" t="s">
        <v>11</v>
      </c>
      <c r="C47" s="4">
        <f>+C21+C25</f>
        <v>16296677.1</v>
      </c>
      <c r="D47" s="4"/>
    </row>
    <row r="48" spans="1:6" x14ac:dyDescent="0.2">
      <c r="A48" s="16">
        <v>254</v>
      </c>
      <c r="B48" t="s">
        <v>19</v>
      </c>
      <c r="C48" s="4">
        <f>-C29</f>
        <v>-421422.1</v>
      </c>
      <c r="D48" s="4"/>
    </row>
    <row r="49" spans="1:4" x14ac:dyDescent="0.2">
      <c r="A49" s="16" t="s">
        <v>24</v>
      </c>
      <c r="B49" t="s">
        <v>22</v>
      </c>
      <c r="C49" s="4"/>
      <c r="D49" s="4"/>
    </row>
    <row r="50" spans="1:4" x14ac:dyDescent="0.2">
      <c r="A50" s="16">
        <v>108</v>
      </c>
      <c r="B50" t="s">
        <v>23</v>
      </c>
      <c r="C50" s="4"/>
      <c r="D50" s="4"/>
    </row>
    <row r="51" spans="1:4" ht="13.5" thickBot="1" x14ac:dyDescent="0.25">
      <c r="C51" s="9">
        <f>SUM(C47:C50)</f>
        <v>15875255</v>
      </c>
      <c r="D51" s="4"/>
    </row>
    <row r="52" spans="1:4" ht="13.5" thickTop="1" x14ac:dyDescent="0.2">
      <c r="C52" s="4"/>
      <c r="D52" s="4"/>
    </row>
    <row r="53" spans="1:4" x14ac:dyDescent="0.2">
      <c r="C53" s="4"/>
      <c r="D53" s="4"/>
    </row>
    <row r="54" spans="1:4" x14ac:dyDescent="0.2">
      <c r="C54" s="4"/>
      <c r="D54" s="4"/>
    </row>
  </sheetData>
  <mergeCells count="1">
    <mergeCell ref="C18:D18"/>
  </mergeCells>
  <pageMargins left="0.75" right="0.75" top="0.75" bottom="0.5" header="0.5" footer="0.25"/>
  <pageSetup orientation="portrait" r:id="rId1"/>
  <headerFooter alignWithMargins="0">
    <oddFooter>&amp;C&amp;P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C28" sqref="C28"/>
    </sheetView>
  </sheetViews>
  <sheetFormatPr defaultRowHeight="12.75" x14ac:dyDescent="0.2"/>
  <cols>
    <col min="1" max="1" width="9.5703125" bestFit="1" customWidth="1"/>
    <col min="2" max="2" width="26.28515625" bestFit="1" customWidth="1"/>
    <col min="3" max="4" width="13.5703125" customWidth="1"/>
    <col min="5" max="5" width="14.140625" bestFit="1" customWidth="1"/>
    <col min="6" max="6" width="7.7109375" bestFit="1" customWidth="1"/>
  </cols>
  <sheetData>
    <row r="1" spans="1:6" s="3" customFormat="1" ht="18" customHeight="1" x14ac:dyDescent="0.25">
      <c r="A1" s="3" t="s">
        <v>0</v>
      </c>
      <c r="E1" s="22" t="s">
        <v>43</v>
      </c>
      <c r="F1" s="21"/>
    </row>
    <row r="2" spans="1:6" s="3" customFormat="1" ht="18" customHeight="1" x14ac:dyDescent="0.25">
      <c r="A2" s="3" t="s">
        <v>59</v>
      </c>
    </row>
    <row r="3" spans="1:6" s="3" customFormat="1" ht="18" customHeight="1" x14ac:dyDescent="0.25">
      <c r="A3" s="27" t="s">
        <v>58</v>
      </c>
      <c r="B3" s="27"/>
      <c r="C3" s="27"/>
      <c r="D3" s="27"/>
      <c r="E3" s="27"/>
    </row>
    <row r="4" spans="1:6" s="3" customFormat="1" ht="18" customHeight="1" x14ac:dyDescent="0.25">
      <c r="A4" s="27"/>
      <c r="B4" s="27"/>
      <c r="C4" s="27"/>
      <c r="D4" s="27"/>
      <c r="E4" s="27"/>
    </row>
    <row r="5" spans="1:6" ht="15" x14ac:dyDescent="0.25">
      <c r="A5" s="31" t="s">
        <v>60</v>
      </c>
      <c r="B5" s="30"/>
      <c r="C5" s="30"/>
      <c r="D5" s="30"/>
      <c r="E5" s="30"/>
    </row>
    <row r="6" spans="1:6" x14ac:dyDescent="0.2">
      <c r="A6" s="25"/>
      <c r="B6" s="25"/>
      <c r="C6" s="26">
        <v>40543</v>
      </c>
    </row>
    <row r="7" spans="1:6" x14ac:dyDescent="0.2">
      <c r="C7" s="5" t="s">
        <v>57</v>
      </c>
    </row>
    <row r="8" spans="1:6" x14ac:dyDescent="0.2">
      <c r="A8" s="8">
        <v>68151</v>
      </c>
      <c r="B8" t="s">
        <v>45</v>
      </c>
      <c r="C8" s="19">
        <v>4009745.03</v>
      </c>
    </row>
    <row r="9" spans="1:6" x14ac:dyDescent="0.2">
      <c r="A9" s="8">
        <v>68211</v>
      </c>
      <c r="B9" t="s">
        <v>47</v>
      </c>
      <c r="C9" s="19">
        <v>2546939.2000000002</v>
      </c>
    </row>
    <row r="10" spans="1:6" x14ac:dyDescent="0.2">
      <c r="A10" s="8">
        <v>68241</v>
      </c>
      <c r="B10" t="s">
        <v>48</v>
      </c>
      <c r="C10" s="19">
        <v>1494901.76</v>
      </c>
    </row>
    <row r="11" spans="1:6" x14ac:dyDescent="0.2">
      <c r="A11" s="8" t="s">
        <v>49</v>
      </c>
      <c r="B11" t="s">
        <v>50</v>
      </c>
      <c r="C11" s="19">
        <v>8221001.1799999997</v>
      </c>
    </row>
    <row r="12" spans="1:6" x14ac:dyDescent="0.2">
      <c r="A12" s="8" t="s">
        <v>51</v>
      </c>
      <c r="B12" t="s">
        <v>48</v>
      </c>
      <c r="C12" s="19">
        <v>24026.799999999999</v>
      </c>
    </row>
    <row r="13" spans="1:6" ht="13.5" thickBot="1" x14ac:dyDescent="0.25">
      <c r="A13" s="16"/>
      <c r="B13" s="24" t="s">
        <v>53</v>
      </c>
      <c r="C13" s="20">
        <f>SUM(C8:C12)</f>
        <v>16296613.970000001</v>
      </c>
    </row>
    <row r="14" spans="1:6" ht="13.5" thickTop="1" x14ac:dyDescent="0.2">
      <c r="A14" s="16"/>
      <c r="B14" s="24"/>
      <c r="C14" s="28"/>
      <c r="D14" s="28"/>
      <c r="E14" s="28"/>
    </row>
    <row r="15" spans="1:6" x14ac:dyDescent="0.2">
      <c r="A15" s="16"/>
    </row>
    <row r="16" spans="1:6" ht="15" x14ac:dyDescent="0.25">
      <c r="A16" s="31" t="s">
        <v>56</v>
      </c>
      <c r="B16" s="31"/>
      <c r="C16" s="31"/>
      <c r="D16" s="31"/>
      <c r="E16" s="30"/>
    </row>
    <row r="17" spans="1:6" s="1" customFormat="1" x14ac:dyDescent="0.2">
      <c r="A17" s="17" t="s">
        <v>55</v>
      </c>
      <c r="C17" s="69">
        <v>2010</v>
      </c>
      <c r="D17" s="69"/>
      <c r="F17" s="17"/>
    </row>
    <row r="18" spans="1:6" s="2" customFormat="1" x14ac:dyDescent="0.2">
      <c r="A18" s="5" t="s">
        <v>7</v>
      </c>
      <c r="B18" s="5" t="s">
        <v>8</v>
      </c>
      <c r="C18" s="5" t="s">
        <v>9</v>
      </c>
      <c r="D18" s="5" t="s">
        <v>10</v>
      </c>
      <c r="F18" s="5"/>
    </row>
    <row r="19" spans="1:6" s="2" customFormat="1" x14ac:dyDescent="0.2">
      <c r="C19" s="5"/>
      <c r="D19" s="5"/>
      <c r="F19" s="5"/>
    </row>
    <row r="20" spans="1:6" s="11" customFormat="1" x14ac:dyDescent="0.2">
      <c r="A20" s="23">
        <v>107</v>
      </c>
      <c r="B20" s="11" t="s">
        <v>11</v>
      </c>
      <c r="C20" s="12">
        <v>15875192</v>
      </c>
      <c r="D20" s="12"/>
      <c r="E20" s="13"/>
      <c r="F20" s="12"/>
    </row>
    <row r="21" spans="1:6" s="11" customFormat="1" x14ac:dyDescent="0.2">
      <c r="A21" s="23">
        <v>131</v>
      </c>
      <c r="B21" s="11" t="s">
        <v>12</v>
      </c>
      <c r="C21" s="12"/>
      <c r="D21" s="12">
        <f>+C20</f>
        <v>15875192</v>
      </c>
      <c r="E21" s="13"/>
      <c r="F21" s="12"/>
    </row>
    <row r="22" spans="1:6" s="11" customFormat="1" x14ac:dyDescent="0.2">
      <c r="A22" s="33" t="s">
        <v>14</v>
      </c>
      <c r="B22" s="32"/>
      <c r="C22" s="12"/>
      <c r="D22" s="12"/>
      <c r="E22" s="13"/>
      <c r="F22" s="12"/>
    </row>
    <row r="23" spans="1:6" s="11" customFormat="1" x14ac:dyDescent="0.2">
      <c r="C23" s="12"/>
      <c r="D23" s="12"/>
      <c r="E23" s="13"/>
      <c r="F23" s="12"/>
    </row>
    <row r="24" spans="1:6" s="11" customFormat="1" x14ac:dyDescent="0.2">
      <c r="A24" s="23">
        <v>107</v>
      </c>
      <c r="B24" s="11" t="s">
        <v>11</v>
      </c>
      <c r="C24" s="12">
        <v>421422.1</v>
      </c>
      <c r="D24" s="12"/>
      <c r="E24" s="13"/>
      <c r="F24" s="12"/>
    </row>
    <row r="25" spans="1:6" s="11" customFormat="1" x14ac:dyDescent="0.2">
      <c r="A25" s="23">
        <v>427.8</v>
      </c>
      <c r="B25" s="11" t="s">
        <v>15</v>
      </c>
      <c r="C25" s="12"/>
      <c r="D25" s="12">
        <f>+C24</f>
        <v>421422.1</v>
      </c>
      <c r="E25" s="13"/>
      <c r="F25" s="12"/>
    </row>
    <row r="26" spans="1:6" s="11" customFormat="1" x14ac:dyDescent="0.2">
      <c r="A26" s="33" t="s">
        <v>16</v>
      </c>
      <c r="B26" s="32"/>
      <c r="C26" s="12"/>
      <c r="D26" s="12"/>
      <c r="E26" s="13"/>
      <c r="F26" s="12"/>
    </row>
    <row r="27" spans="1:6" s="11" customFormat="1" x14ac:dyDescent="0.2">
      <c r="C27" s="12"/>
      <c r="D27" s="12"/>
      <c r="E27" s="13"/>
      <c r="F27" s="12"/>
    </row>
    <row r="28" spans="1:6" s="11" customFormat="1" x14ac:dyDescent="0.2">
      <c r="A28" s="23">
        <v>407.3</v>
      </c>
      <c r="B28" s="11" t="s">
        <v>18</v>
      </c>
      <c r="C28" s="12">
        <f>+C24</f>
        <v>421422.1</v>
      </c>
      <c r="D28" s="12"/>
      <c r="E28" s="13"/>
      <c r="F28" s="12"/>
    </row>
    <row r="29" spans="1:6" s="11" customFormat="1" x14ac:dyDescent="0.2">
      <c r="A29" s="23">
        <v>254</v>
      </c>
      <c r="B29" s="11" t="s">
        <v>19</v>
      </c>
      <c r="C29" s="12"/>
      <c r="D29" s="12">
        <f>+D25</f>
        <v>421422.1</v>
      </c>
      <c r="E29" s="13"/>
      <c r="F29" s="12"/>
    </row>
    <row r="30" spans="1:6" s="7" customFormat="1" x14ac:dyDescent="0.2">
      <c r="A30" s="33" t="s">
        <v>44</v>
      </c>
      <c r="B30" s="32"/>
      <c r="C30" s="10"/>
      <c r="D30" s="10"/>
      <c r="E30" s="10"/>
      <c r="F30" s="10"/>
    </row>
    <row r="31" spans="1:6" s="11" customFormat="1" x14ac:dyDescent="0.2">
      <c r="C31" s="12"/>
      <c r="D31" s="12"/>
      <c r="E31" s="12"/>
      <c r="F31" s="12"/>
    </row>
    <row r="32" spans="1:6" s="11" customFormat="1" x14ac:dyDescent="0.2">
      <c r="A32" s="23" t="s">
        <v>24</v>
      </c>
      <c r="B32" s="11" t="s">
        <v>22</v>
      </c>
      <c r="C32" s="12"/>
      <c r="D32" s="12"/>
      <c r="E32" s="13"/>
      <c r="F32" s="12"/>
    </row>
    <row r="33" spans="1:6" s="11" customFormat="1" x14ac:dyDescent="0.2">
      <c r="A33" s="23">
        <v>107</v>
      </c>
      <c r="B33" s="11" t="s">
        <v>11</v>
      </c>
      <c r="C33" s="12"/>
      <c r="D33" s="12"/>
      <c r="E33" s="12"/>
      <c r="F33" s="12"/>
    </row>
    <row r="34" spans="1:6" s="11" customFormat="1" x14ac:dyDescent="0.2">
      <c r="A34" s="33" t="s">
        <v>54</v>
      </c>
      <c r="B34" s="32"/>
      <c r="C34" s="12"/>
      <c r="D34" s="12"/>
      <c r="E34" s="12"/>
      <c r="F34" s="12"/>
    </row>
    <row r="35" spans="1:6" s="11" customFormat="1" x14ac:dyDescent="0.2">
      <c r="C35" s="12"/>
      <c r="D35" s="12"/>
      <c r="E35"/>
      <c r="F35"/>
    </row>
    <row r="36" spans="1:6" s="11" customFormat="1" x14ac:dyDescent="0.2">
      <c r="A36" s="23">
        <v>403</v>
      </c>
      <c r="B36" s="11" t="s">
        <v>31</v>
      </c>
      <c r="C36" s="12"/>
      <c r="D36" s="12"/>
      <c r="E36"/>
      <c r="F36"/>
    </row>
    <row r="37" spans="1:6" s="11" customFormat="1" x14ac:dyDescent="0.2">
      <c r="A37" s="23">
        <v>108</v>
      </c>
      <c r="B37" s="11" t="s">
        <v>23</v>
      </c>
      <c r="C37" s="12"/>
      <c r="D37" s="12"/>
      <c r="E37"/>
      <c r="F37"/>
    </row>
    <row r="38" spans="1:6" s="11" customFormat="1" x14ac:dyDescent="0.2">
      <c r="A38" s="33" t="s">
        <v>34</v>
      </c>
      <c r="B38" s="32"/>
      <c r="C38" s="12"/>
      <c r="D38" s="12"/>
      <c r="E38"/>
      <c r="F38"/>
    </row>
    <row r="39" spans="1:6" s="11" customFormat="1" x14ac:dyDescent="0.2">
      <c r="C39" s="12"/>
      <c r="D39" s="12"/>
      <c r="E39"/>
      <c r="F39"/>
    </row>
    <row r="40" spans="1:6" s="11" customFormat="1" x14ac:dyDescent="0.2">
      <c r="A40" s="23">
        <v>254</v>
      </c>
      <c r="B40" s="11" t="s">
        <v>19</v>
      </c>
      <c r="C40" s="12"/>
      <c r="D40" s="12"/>
      <c r="E40"/>
      <c r="F40"/>
    </row>
    <row r="41" spans="1:6" s="11" customFormat="1" x14ac:dyDescent="0.2">
      <c r="A41" s="23">
        <v>407.4</v>
      </c>
      <c r="B41" s="11" t="s">
        <v>35</v>
      </c>
      <c r="C41" s="12"/>
      <c r="D41" s="12"/>
      <c r="E41"/>
      <c r="F41"/>
    </row>
    <row r="42" spans="1:6" s="11" customFormat="1" x14ac:dyDescent="0.2">
      <c r="A42" s="33" t="s">
        <v>36</v>
      </c>
      <c r="B42" s="32"/>
      <c r="C42" s="12"/>
      <c r="D42" s="12"/>
      <c r="E42"/>
      <c r="F42"/>
    </row>
    <row r="43" spans="1:6" s="11" customFormat="1" x14ac:dyDescent="0.2">
      <c r="A43" s="29"/>
      <c r="B43" s="29"/>
      <c r="C43" s="12"/>
      <c r="D43" s="12"/>
      <c r="E43"/>
      <c r="F43"/>
    </row>
    <row r="44" spans="1:6" x14ac:dyDescent="0.2">
      <c r="C44" s="4"/>
      <c r="D44" s="4"/>
    </row>
    <row r="45" spans="1:6" ht="15" x14ac:dyDescent="0.25">
      <c r="A45" s="31" t="s">
        <v>21</v>
      </c>
      <c r="B45" s="31"/>
      <c r="C45" s="31"/>
      <c r="D45" s="31"/>
      <c r="E45" s="31"/>
    </row>
    <row r="46" spans="1:6" x14ac:dyDescent="0.2">
      <c r="A46" s="16">
        <v>107</v>
      </c>
      <c r="B46" t="s">
        <v>11</v>
      </c>
      <c r="C46" s="4">
        <f>+C20+C24</f>
        <v>16296614.1</v>
      </c>
      <c r="D46" s="4"/>
    </row>
    <row r="47" spans="1:6" x14ac:dyDescent="0.2">
      <c r="A47" s="16">
        <v>254</v>
      </c>
      <c r="B47" t="s">
        <v>19</v>
      </c>
      <c r="C47" s="4">
        <f>-C28</f>
        <v>-421422.1</v>
      </c>
      <c r="D47" s="4"/>
    </row>
    <row r="48" spans="1:6" x14ac:dyDescent="0.2">
      <c r="A48" s="16" t="s">
        <v>24</v>
      </c>
      <c r="B48" t="s">
        <v>22</v>
      </c>
      <c r="C48" s="4"/>
      <c r="D48" s="4"/>
    </row>
    <row r="49" spans="1:4" x14ac:dyDescent="0.2">
      <c r="A49" s="16">
        <v>108</v>
      </c>
      <c r="B49" t="s">
        <v>23</v>
      </c>
      <c r="C49" s="4"/>
      <c r="D49" s="4"/>
    </row>
    <row r="50" spans="1:4" ht="13.5" thickBot="1" x14ac:dyDescent="0.25">
      <c r="C50" s="9">
        <f>SUM(C46:C49)</f>
        <v>15875192</v>
      </c>
      <c r="D50" s="4"/>
    </row>
    <row r="51" spans="1:4" ht="13.5" thickTop="1" x14ac:dyDescent="0.2">
      <c r="C51" s="4"/>
      <c r="D51" s="4"/>
    </row>
    <row r="52" spans="1:4" x14ac:dyDescent="0.2">
      <c r="C52" s="4"/>
      <c r="D52" s="4"/>
    </row>
    <row r="53" spans="1:4" x14ac:dyDescent="0.2">
      <c r="C53" s="4"/>
      <c r="D53" s="4"/>
    </row>
  </sheetData>
  <mergeCells count="1">
    <mergeCell ref="C17:D17"/>
  </mergeCells>
  <pageMargins left="0.75" right="0.75" top="0.75" bottom="0.5" header="0.5" footer="0.25"/>
  <pageSetup orientation="portrait" r:id="rId1"/>
  <headerFooter alignWithMargins="0">
    <oddFooter>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4" workbookViewId="0">
      <selection activeCell="D38" sqref="D38"/>
    </sheetView>
  </sheetViews>
  <sheetFormatPr defaultRowHeight="12.75" x14ac:dyDescent="0.2"/>
  <cols>
    <col min="1" max="1" width="9.5703125" bestFit="1" customWidth="1"/>
    <col min="2" max="2" width="26.28515625" bestFit="1" customWidth="1"/>
    <col min="3" max="4" width="13.5703125" customWidth="1"/>
    <col min="5" max="5" width="14.140625" bestFit="1" customWidth="1"/>
    <col min="6" max="6" width="12.85546875" customWidth="1"/>
  </cols>
  <sheetData>
    <row r="1" spans="1:6" s="3" customFormat="1" ht="18" customHeight="1" x14ac:dyDescent="0.25">
      <c r="A1" s="3" t="s">
        <v>0</v>
      </c>
      <c r="E1" s="22" t="s">
        <v>43</v>
      </c>
      <c r="F1" s="21"/>
    </row>
    <row r="2" spans="1:6" s="3" customFormat="1" ht="18" customHeight="1" x14ac:dyDescent="0.25">
      <c r="A2" s="3" t="s">
        <v>59</v>
      </c>
    </row>
    <row r="3" spans="1:6" s="3" customFormat="1" ht="18" customHeight="1" x14ac:dyDescent="0.25">
      <c r="A3" s="27" t="s">
        <v>58</v>
      </c>
      <c r="B3" s="27"/>
      <c r="C3" s="27"/>
      <c r="D3" s="27"/>
      <c r="E3" s="27"/>
    </row>
    <row r="4" spans="1:6" s="3" customFormat="1" ht="18" customHeight="1" x14ac:dyDescent="0.25">
      <c r="A4" s="27"/>
      <c r="B4" s="27"/>
      <c r="C4" s="27"/>
      <c r="D4" s="27"/>
      <c r="E4" s="27"/>
    </row>
    <row r="5" spans="1:6" ht="15" x14ac:dyDescent="0.25">
      <c r="A5" s="31" t="s">
        <v>60</v>
      </c>
      <c r="B5" s="30"/>
      <c r="C5" s="30"/>
      <c r="D5" s="30"/>
      <c r="E5" s="30"/>
    </row>
    <row r="6" spans="1:6" x14ac:dyDescent="0.2">
      <c r="A6" s="25"/>
      <c r="B6" s="25"/>
      <c r="C6" s="26">
        <v>40543</v>
      </c>
      <c r="E6" s="26">
        <v>40908</v>
      </c>
    </row>
    <row r="7" spans="1:6" x14ac:dyDescent="0.2">
      <c r="C7" s="5" t="s">
        <v>57</v>
      </c>
      <c r="E7" s="5" t="s">
        <v>57</v>
      </c>
    </row>
    <row r="8" spans="1:6" x14ac:dyDescent="0.2">
      <c r="A8" s="8">
        <v>68151</v>
      </c>
      <c r="B8" t="s">
        <v>45</v>
      </c>
      <c r="C8" s="19">
        <v>4009745.03</v>
      </c>
      <c r="E8" s="19">
        <v>5037084.4000000004</v>
      </c>
    </row>
    <row r="9" spans="1:6" x14ac:dyDescent="0.2">
      <c r="A9" s="8">
        <v>68211</v>
      </c>
      <c r="B9" t="s">
        <v>47</v>
      </c>
      <c r="C9" s="19">
        <v>2546939.2000000002</v>
      </c>
      <c r="E9" s="19">
        <v>3873775.06</v>
      </c>
    </row>
    <row r="10" spans="1:6" x14ac:dyDescent="0.2">
      <c r="A10" s="8">
        <v>68241</v>
      </c>
      <c r="B10" t="s">
        <v>48</v>
      </c>
      <c r="C10" s="19">
        <v>1494901.76</v>
      </c>
      <c r="E10" s="19">
        <v>1604701.41</v>
      </c>
    </row>
    <row r="11" spans="1:6" x14ac:dyDescent="0.2">
      <c r="A11" s="8" t="s">
        <v>51</v>
      </c>
      <c r="B11" t="s">
        <v>48</v>
      </c>
      <c r="C11" s="19">
        <v>24026.799999999999</v>
      </c>
      <c r="E11" s="19">
        <v>6745088.2999999998</v>
      </c>
    </row>
    <row r="12" spans="1:6" x14ac:dyDescent="0.2">
      <c r="A12" s="8" t="s">
        <v>49</v>
      </c>
      <c r="B12" t="s">
        <v>50</v>
      </c>
      <c r="C12" s="19">
        <v>8221001.1799999997</v>
      </c>
      <c r="E12" s="19">
        <v>19135616.91</v>
      </c>
    </row>
    <row r="13" spans="1:6" x14ac:dyDescent="0.2">
      <c r="A13" s="8" t="s">
        <v>61</v>
      </c>
      <c r="B13" t="s">
        <v>62</v>
      </c>
      <c r="E13" s="19">
        <v>4995355.75</v>
      </c>
    </row>
    <row r="14" spans="1:6" ht="13.5" thickBot="1" x14ac:dyDescent="0.25">
      <c r="A14" s="16"/>
      <c r="B14" s="24" t="s">
        <v>53</v>
      </c>
      <c r="C14" s="20">
        <f>SUM(C8:C13)</f>
        <v>16296613.969999999</v>
      </c>
      <c r="E14" s="20">
        <f>SUM(E8:E13)</f>
        <v>41391621.829999998</v>
      </c>
    </row>
    <row r="15" spans="1:6" ht="13.5" thickTop="1" x14ac:dyDescent="0.2">
      <c r="A15" s="16"/>
      <c r="B15" s="24"/>
      <c r="C15" s="28"/>
      <c r="D15" s="28"/>
      <c r="E15" s="28"/>
    </row>
    <row r="16" spans="1:6" x14ac:dyDescent="0.2">
      <c r="A16" s="16"/>
    </row>
    <row r="17" spans="1:6" ht="15" x14ac:dyDescent="0.25">
      <c r="A17" s="31" t="s">
        <v>56</v>
      </c>
      <c r="B17" s="31"/>
      <c r="C17" s="31"/>
      <c r="D17" s="31"/>
      <c r="E17" s="30"/>
    </row>
    <row r="18" spans="1:6" s="1" customFormat="1" x14ac:dyDescent="0.2">
      <c r="A18" s="35" t="s">
        <v>55</v>
      </c>
      <c r="C18" s="69">
        <v>2010</v>
      </c>
      <c r="D18" s="69"/>
      <c r="E18" s="68">
        <v>2011</v>
      </c>
      <c r="F18" s="68"/>
    </row>
    <row r="19" spans="1:6" s="2" customFormat="1" x14ac:dyDescent="0.2">
      <c r="A19" s="5" t="s">
        <v>7</v>
      </c>
      <c r="B19" s="5" t="s">
        <v>8</v>
      </c>
      <c r="C19" s="5" t="s">
        <v>9</v>
      </c>
      <c r="D19" s="5" t="s">
        <v>10</v>
      </c>
      <c r="E19" s="5" t="s">
        <v>9</v>
      </c>
      <c r="F19" s="5" t="s">
        <v>10</v>
      </c>
    </row>
    <row r="20" spans="1:6" s="2" customFormat="1" x14ac:dyDescent="0.2">
      <c r="C20" s="5"/>
      <c r="D20" s="5"/>
      <c r="F20" s="5"/>
    </row>
    <row r="21" spans="1:6" s="11" customFormat="1" x14ac:dyDescent="0.2">
      <c r="A21" s="23">
        <v>107</v>
      </c>
      <c r="B21" s="11" t="s">
        <v>11</v>
      </c>
      <c r="C21" s="12">
        <v>15875192</v>
      </c>
      <c r="D21" s="12"/>
      <c r="E21" s="12">
        <v>23505357</v>
      </c>
      <c r="F21" s="12"/>
    </row>
    <row r="22" spans="1:6" s="11" customFormat="1" x14ac:dyDescent="0.2">
      <c r="A22" s="23">
        <v>131</v>
      </c>
      <c r="B22" s="11" t="s">
        <v>12</v>
      </c>
      <c r="C22" s="12"/>
      <c r="D22" s="12">
        <f>+C21</f>
        <v>15875192</v>
      </c>
      <c r="E22" s="12"/>
      <c r="F22" s="12">
        <v>23505357</v>
      </c>
    </row>
    <row r="23" spans="1:6" s="11" customFormat="1" x14ac:dyDescent="0.2">
      <c r="A23" s="33" t="s">
        <v>14</v>
      </c>
      <c r="B23" s="32"/>
      <c r="C23" s="12"/>
      <c r="D23" s="12"/>
      <c r="E23" s="12"/>
      <c r="F23" s="12"/>
    </row>
    <row r="24" spans="1:6" s="11" customFormat="1" x14ac:dyDescent="0.2">
      <c r="C24" s="12"/>
      <c r="D24" s="12"/>
      <c r="E24" s="12"/>
      <c r="F24" s="12"/>
    </row>
    <row r="25" spans="1:6" s="11" customFormat="1" x14ac:dyDescent="0.2">
      <c r="A25" s="23">
        <v>107</v>
      </c>
      <c r="B25" s="11" t="s">
        <v>11</v>
      </c>
      <c r="C25" s="12">
        <v>421422.1</v>
      </c>
      <c r="D25" s="12"/>
      <c r="E25" s="12">
        <v>1589651</v>
      </c>
      <c r="F25" s="12"/>
    </row>
    <row r="26" spans="1:6" s="11" customFormat="1" x14ac:dyDescent="0.2">
      <c r="A26" s="23">
        <v>427.8</v>
      </c>
      <c r="B26" s="11" t="s">
        <v>15</v>
      </c>
      <c r="C26" s="12"/>
      <c r="D26" s="12">
        <f>+C25</f>
        <v>421422.1</v>
      </c>
      <c r="E26" s="12"/>
      <c r="F26" s="12">
        <v>1589651</v>
      </c>
    </row>
    <row r="27" spans="1:6" s="11" customFormat="1" x14ac:dyDescent="0.2">
      <c r="A27" s="33" t="s">
        <v>16</v>
      </c>
      <c r="B27" s="32"/>
      <c r="C27" s="12"/>
      <c r="D27" s="12"/>
      <c r="E27" s="12"/>
      <c r="F27" s="12"/>
    </row>
    <row r="28" spans="1:6" s="11" customFormat="1" x14ac:dyDescent="0.2">
      <c r="C28" s="12"/>
      <c r="D28" s="12"/>
      <c r="E28" s="13"/>
      <c r="F28" s="12"/>
    </row>
    <row r="29" spans="1:6" s="11" customFormat="1" x14ac:dyDescent="0.2">
      <c r="A29" s="23">
        <v>407.3</v>
      </c>
      <c r="B29" s="11" t="s">
        <v>18</v>
      </c>
      <c r="C29" s="12">
        <f>+C25</f>
        <v>421422.1</v>
      </c>
      <c r="D29" s="12"/>
      <c r="E29" s="12">
        <v>1589651</v>
      </c>
      <c r="F29" s="12"/>
    </row>
    <row r="30" spans="1:6" s="11" customFormat="1" x14ac:dyDescent="0.2">
      <c r="A30" s="23">
        <v>254</v>
      </c>
      <c r="B30" s="11" t="s">
        <v>19</v>
      </c>
      <c r="C30" s="12"/>
      <c r="D30" s="12">
        <f>+D26</f>
        <v>421422.1</v>
      </c>
      <c r="E30" s="12"/>
      <c r="F30" s="12">
        <v>1589651</v>
      </c>
    </row>
    <row r="31" spans="1:6" s="7" customFormat="1" x14ac:dyDescent="0.2">
      <c r="A31" s="33" t="s">
        <v>44</v>
      </c>
      <c r="B31" s="32"/>
      <c r="C31" s="10"/>
      <c r="D31" s="10"/>
      <c r="E31" s="10"/>
      <c r="F31" s="10"/>
    </row>
    <row r="32" spans="1:6" s="11" customFormat="1" x14ac:dyDescent="0.2">
      <c r="C32" s="12"/>
      <c r="D32" s="12"/>
      <c r="E32" s="12"/>
      <c r="F32" s="12"/>
    </row>
    <row r="33" spans="1:7" s="11" customFormat="1" x14ac:dyDescent="0.2">
      <c r="A33" s="23" t="s">
        <v>24</v>
      </c>
      <c r="B33" s="11" t="s">
        <v>22</v>
      </c>
      <c r="C33" s="12"/>
      <c r="D33" s="12"/>
      <c r="E33" s="13"/>
      <c r="F33" s="12"/>
    </row>
    <row r="34" spans="1:7" s="11" customFormat="1" x14ac:dyDescent="0.2">
      <c r="A34" s="23">
        <v>107</v>
      </c>
      <c r="B34" s="11" t="s">
        <v>11</v>
      </c>
      <c r="C34" s="12"/>
      <c r="D34" s="12"/>
      <c r="E34" s="12"/>
      <c r="F34" s="12"/>
    </row>
    <row r="35" spans="1:7" s="11" customFormat="1" x14ac:dyDescent="0.2">
      <c r="A35" s="33" t="s">
        <v>54</v>
      </c>
      <c r="B35" s="32"/>
      <c r="C35" s="12"/>
      <c r="D35" s="12"/>
      <c r="E35" s="12"/>
      <c r="F35" s="12"/>
    </row>
    <row r="36" spans="1:7" s="11" customFormat="1" x14ac:dyDescent="0.2">
      <c r="C36" s="12"/>
      <c r="D36" s="12"/>
      <c r="E36"/>
      <c r="F36"/>
    </row>
    <row r="37" spans="1:7" s="11" customFormat="1" x14ac:dyDescent="0.2">
      <c r="A37" s="23">
        <v>403</v>
      </c>
      <c r="B37" s="11" t="s">
        <v>31</v>
      </c>
      <c r="C37" s="12"/>
      <c r="D37" s="12"/>
      <c r="E37"/>
      <c r="F37"/>
      <c r="G37" s="38" t="s">
        <v>63</v>
      </c>
    </row>
    <row r="38" spans="1:7" s="11" customFormat="1" x14ac:dyDescent="0.2">
      <c r="A38" s="23">
        <v>108</v>
      </c>
      <c r="B38" s="11" t="s">
        <v>23</v>
      </c>
      <c r="C38" s="12"/>
      <c r="D38" s="12"/>
      <c r="E38"/>
      <c r="F38"/>
    </row>
    <row r="39" spans="1:7" s="11" customFormat="1" x14ac:dyDescent="0.2">
      <c r="A39" s="33" t="s">
        <v>34</v>
      </c>
      <c r="B39" s="32"/>
      <c r="C39" s="12"/>
      <c r="D39" s="12"/>
      <c r="E39"/>
      <c r="F39"/>
    </row>
    <row r="40" spans="1:7" s="11" customFormat="1" x14ac:dyDescent="0.2">
      <c r="C40" s="12"/>
      <c r="D40" s="12"/>
      <c r="E40"/>
      <c r="F40"/>
    </row>
    <row r="41" spans="1:7" s="11" customFormat="1" x14ac:dyDescent="0.2">
      <c r="A41" s="23">
        <v>254</v>
      </c>
      <c r="B41" s="11" t="s">
        <v>19</v>
      </c>
      <c r="C41" s="12"/>
      <c r="D41" s="12"/>
      <c r="E41"/>
      <c r="F41"/>
    </row>
    <row r="42" spans="1:7" s="11" customFormat="1" x14ac:dyDescent="0.2">
      <c r="A42" s="23">
        <v>407.4</v>
      </c>
      <c r="B42" s="11" t="s">
        <v>35</v>
      </c>
      <c r="C42" s="12"/>
      <c r="D42" s="12"/>
      <c r="E42"/>
      <c r="F42"/>
    </row>
    <row r="43" spans="1:7" s="11" customFormat="1" x14ac:dyDescent="0.2">
      <c r="A43" s="33" t="s">
        <v>36</v>
      </c>
      <c r="B43" s="32"/>
      <c r="C43" s="12"/>
      <c r="D43" s="12"/>
      <c r="E43"/>
      <c r="F43"/>
    </row>
    <row r="44" spans="1:7" s="11" customFormat="1" x14ac:dyDescent="0.2">
      <c r="A44" s="29"/>
      <c r="B44" s="29"/>
      <c r="C44" s="12"/>
      <c r="D44" s="12"/>
      <c r="E44"/>
      <c r="F44"/>
    </row>
    <row r="45" spans="1:7" x14ac:dyDescent="0.2">
      <c r="C45" s="4"/>
      <c r="D45" s="4"/>
    </row>
    <row r="46" spans="1:7" ht="15" x14ac:dyDescent="0.25">
      <c r="A46" s="31" t="s">
        <v>21</v>
      </c>
      <c r="B46" s="31"/>
      <c r="C46" s="31">
        <v>2010</v>
      </c>
      <c r="D46" s="31"/>
      <c r="E46" s="31">
        <v>2011</v>
      </c>
    </row>
    <row r="47" spans="1:7" x14ac:dyDescent="0.2">
      <c r="A47" s="16">
        <v>107</v>
      </c>
      <c r="B47" t="s">
        <v>11</v>
      </c>
      <c r="C47" s="4">
        <f>+C21+C25</f>
        <v>16296614.1</v>
      </c>
      <c r="D47" s="4"/>
      <c r="E47" s="36">
        <f>C47+E21+E25</f>
        <v>41391622.100000001</v>
      </c>
    </row>
    <row r="48" spans="1:7" x14ac:dyDescent="0.2">
      <c r="A48" s="16">
        <v>254</v>
      </c>
      <c r="B48" t="s">
        <v>19</v>
      </c>
      <c r="C48" s="4">
        <f>-C29</f>
        <v>-421422.1</v>
      </c>
      <c r="D48" s="4"/>
      <c r="E48" s="36">
        <f>+C48-E29</f>
        <v>-2011073.1</v>
      </c>
    </row>
    <row r="49" spans="1:5" x14ac:dyDescent="0.2">
      <c r="A49" s="16" t="s">
        <v>24</v>
      </c>
      <c r="B49" t="s">
        <v>22</v>
      </c>
      <c r="C49" s="4"/>
      <c r="D49" s="4"/>
    </row>
    <row r="50" spans="1:5" x14ac:dyDescent="0.2">
      <c r="A50" s="16">
        <v>108</v>
      </c>
      <c r="B50" t="s">
        <v>23</v>
      </c>
      <c r="C50" s="4"/>
      <c r="D50" s="4"/>
    </row>
    <row r="51" spans="1:5" ht="13.5" thickBot="1" x14ac:dyDescent="0.25">
      <c r="C51" s="9">
        <f>SUM(C47:C50)</f>
        <v>15875192</v>
      </c>
      <c r="D51" s="4"/>
      <c r="E51" s="9">
        <f>SUM(E47:E50)</f>
        <v>39380549</v>
      </c>
    </row>
    <row r="52" spans="1:5" ht="13.5" thickTop="1" x14ac:dyDescent="0.2">
      <c r="C52" s="4"/>
      <c r="D52" s="4"/>
    </row>
    <row r="53" spans="1:5" x14ac:dyDescent="0.2">
      <c r="C53" s="4"/>
      <c r="D53" s="4"/>
    </row>
    <row r="54" spans="1:5" x14ac:dyDescent="0.2">
      <c r="C54" s="4"/>
      <c r="D54" s="4"/>
    </row>
  </sheetData>
  <mergeCells count="2">
    <mergeCell ref="C18:D18"/>
    <mergeCell ref="E18:F18"/>
  </mergeCells>
  <pageMargins left="0.75" right="0.75" top="0.75" bottom="0.5" header="0.5" footer="0.25"/>
  <pageSetup orientation="portrait" r:id="rId1"/>
  <headerFooter alignWithMargins="0">
    <oddFooter>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workbookViewId="0">
      <selection activeCell="H28" sqref="H28"/>
    </sheetView>
  </sheetViews>
  <sheetFormatPr defaultRowHeight="12.75" x14ac:dyDescent="0.2"/>
  <cols>
    <col min="1" max="1" width="9.5703125" bestFit="1" customWidth="1"/>
    <col min="2" max="2" width="27" bestFit="1" customWidth="1"/>
    <col min="3" max="3" width="14.140625" hidden="1" customWidth="1"/>
    <col min="4" max="4" width="11.28515625" hidden="1" customWidth="1"/>
    <col min="5" max="5" width="14.140625" bestFit="1" customWidth="1"/>
    <col min="6" max="6" width="12.85546875" customWidth="1"/>
    <col min="7" max="7" width="14.5703125" customWidth="1"/>
    <col min="8" max="8" width="13.42578125" customWidth="1"/>
  </cols>
  <sheetData>
    <row r="1" spans="1:8" s="3" customFormat="1" ht="18" customHeight="1" x14ac:dyDescent="0.25">
      <c r="A1" s="3" t="s">
        <v>0</v>
      </c>
      <c r="F1" s="21"/>
      <c r="H1" s="22" t="s">
        <v>43</v>
      </c>
    </row>
    <row r="2" spans="1:8" s="3" customFormat="1" ht="18" customHeight="1" x14ac:dyDescent="0.25">
      <c r="A2" s="3" t="s">
        <v>59</v>
      </c>
    </row>
    <row r="3" spans="1:8" s="3" customFormat="1" ht="18" customHeight="1" x14ac:dyDescent="0.25">
      <c r="A3" s="27" t="s">
        <v>58</v>
      </c>
      <c r="B3" s="27"/>
      <c r="C3" s="27"/>
      <c r="D3" s="27"/>
      <c r="E3" s="27"/>
    </row>
    <row r="4" spans="1:8" s="3" customFormat="1" ht="18" customHeight="1" x14ac:dyDescent="0.25">
      <c r="A4" s="27"/>
      <c r="B4" s="27"/>
      <c r="C4" s="27"/>
      <c r="D4" s="27"/>
      <c r="E4" s="27"/>
    </row>
    <row r="5" spans="1:8" ht="15" x14ac:dyDescent="0.25">
      <c r="A5" s="31" t="s">
        <v>60</v>
      </c>
      <c r="B5" s="30"/>
      <c r="C5" s="30"/>
      <c r="D5" s="30"/>
      <c r="E5" s="30"/>
    </row>
    <row r="6" spans="1:8" x14ac:dyDescent="0.2">
      <c r="A6" s="25"/>
      <c r="B6" s="25"/>
      <c r="C6" s="26">
        <v>40543</v>
      </c>
      <c r="E6" s="26">
        <v>40908</v>
      </c>
      <c r="G6" s="26">
        <v>41274</v>
      </c>
    </row>
    <row r="7" spans="1:8" x14ac:dyDescent="0.2">
      <c r="C7" s="5" t="s">
        <v>57</v>
      </c>
      <c r="E7" s="5" t="s">
        <v>57</v>
      </c>
      <c r="G7" s="5" t="s">
        <v>57</v>
      </c>
    </row>
    <row r="8" spans="1:8" x14ac:dyDescent="0.2">
      <c r="A8" s="8">
        <v>68151</v>
      </c>
      <c r="B8" t="s">
        <v>45</v>
      </c>
      <c r="C8" s="19">
        <v>4009745.03</v>
      </c>
      <c r="E8" s="19">
        <v>5037084.4000000004</v>
      </c>
      <c r="G8" s="19">
        <v>5077844.04</v>
      </c>
    </row>
    <row r="9" spans="1:8" x14ac:dyDescent="0.2">
      <c r="A9" s="8">
        <v>68211</v>
      </c>
      <c r="B9" t="s">
        <v>47</v>
      </c>
      <c r="C9" s="19">
        <v>2546939.2000000002</v>
      </c>
      <c r="E9" s="19">
        <v>3873775.06</v>
      </c>
      <c r="G9" s="19">
        <v>8272605.96</v>
      </c>
    </row>
    <row r="10" spans="1:8" x14ac:dyDescent="0.2">
      <c r="A10" s="8">
        <v>68241</v>
      </c>
      <c r="B10" t="s">
        <v>48</v>
      </c>
      <c r="C10" s="19">
        <v>1494901.76</v>
      </c>
      <c r="E10" s="19">
        <v>1604701.41</v>
      </c>
      <c r="G10" s="19">
        <v>2479.7399999999998</v>
      </c>
    </row>
    <row r="11" spans="1:8" x14ac:dyDescent="0.2">
      <c r="A11" s="8" t="s">
        <v>51</v>
      </c>
      <c r="B11" t="s">
        <v>48</v>
      </c>
      <c r="C11" s="19">
        <v>24026.799999999999</v>
      </c>
      <c r="E11" s="19">
        <v>6745088.2999999998</v>
      </c>
      <c r="G11" s="19">
        <v>268169</v>
      </c>
    </row>
    <row r="12" spans="1:8" x14ac:dyDescent="0.2">
      <c r="A12" s="8" t="s">
        <v>49</v>
      </c>
      <c r="B12" t="s">
        <v>50</v>
      </c>
      <c r="C12" s="19">
        <v>8221001.1799999997</v>
      </c>
      <c r="E12" s="19">
        <v>19135616.91</v>
      </c>
      <c r="G12" s="19">
        <v>-455564</v>
      </c>
    </row>
    <row r="13" spans="1:8" x14ac:dyDescent="0.2">
      <c r="A13" s="8" t="s">
        <v>61</v>
      </c>
      <c r="B13" t="s">
        <v>62</v>
      </c>
      <c r="E13" s="19">
        <v>4995355.75</v>
      </c>
      <c r="G13" s="19">
        <v>26318447.890000001</v>
      </c>
    </row>
    <row r="14" spans="1:8" ht="15" x14ac:dyDescent="0.25">
      <c r="A14" s="39" t="s">
        <v>64</v>
      </c>
      <c r="B14" s="41" t="s">
        <v>65</v>
      </c>
      <c r="E14" s="19"/>
      <c r="G14" s="19">
        <v>5787584.6500000004</v>
      </c>
    </row>
    <row r="15" spans="1:8" ht="15" x14ac:dyDescent="0.25">
      <c r="A15" s="43" t="s">
        <v>66</v>
      </c>
      <c r="B15" s="42" t="s">
        <v>67</v>
      </c>
      <c r="E15" s="19"/>
      <c r="G15" s="19">
        <v>699066.16</v>
      </c>
    </row>
    <row r="16" spans="1:8" ht="15" x14ac:dyDescent="0.25">
      <c r="A16" s="43">
        <v>78431</v>
      </c>
      <c r="B16" s="42" t="s">
        <v>68</v>
      </c>
      <c r="E16" s="19"/>
      <c r="G16" s="19">
        <v>11233984.65</v>
      </c>
    </row>
    <row r="17" spans="1:8" ht="15" x14ac:dyDescent="0.25">
      <c r="A17" s="43">
        <v>78441</v>
      </c>
      <c r="B17" s="42" t="s">
        <v>69</v>
      </c>
      <c r="E17" s="19"/>
      <c r="G17" s="19">
        <v>1322964.1599999999</v>
      </c>
    </row>
    <row r="18" spans="1:8" ht="15" x14ac:dyDescent="0.25">
      <c r="A18" s="43">
        <v>78451</v>
      </c>
      <c r="B18" s="42" t="s">
        <v>70</v>
      </c>
      <c r="E18" s="19"/>
      <c r="G18" s="19">
        <v>16832.72</v>
      </c>
    </row>
    <row r="19" spans="1:8" ht="15" x14ac:dyDescent="0.25">
      <c r="A19" s="43">
        <v>78461</v>
      </c>
      <c r="B19" s="42" t="s">
        <v>71</v>
      </c>
      <c r="E19" s="19"/>
      <c r="G19" s="19">
        <v>115773.02</v>
      </c>
    </row>
    <row r="20" spans="1:8" ht="15" x14ac:dyDescent="0.25">
      <c r="A20" s="43">
        <v>78471</v>
      </c>
      <c r="B20" s="42" t="s">
        <v>72</v>
      </c>
      <c r="E20" s="19"/>
      <c r="G20" s="19">
        <v>8656.19</v>
      </c>
    </row>
    <row r="21" spans="1:8" ht="15" x14ac:dyDescent="0.25">
      <c r="A21" s="43">
        <v>78481</v>
      </c>
      <c r="B21" s="42" t="s">
        <v>73</v>
      </c>
      <c r="E21" s="19"/>
      <c r="G21" s="19">
        <v>56085.24</v>
      </c>
    </row>
    <row r="22" spans="1:8" ht="15" x14ac:dyDescent="0.25">
      <c r="A22" s="43">
        <v>78491</v>
      </c>
      <c r="B22" s="42" t="s">
        <v>74</v>
      </c>
      <c r="E22" s="19"/>
      <c r="G22" s="19">
        <v>289929.93</v>
      </c>
    </row>
    <row r="23" spans="1:8" ht="15" x14ac:dyDescent="0.25">
      <c r="A23" s="43" t="s">
        <v>75</v>
      </c>
      <c r="B23" s="42" t="s">
        <v>76</v>
      </c>
      <c r="E23" s="19"/>
      <c r="G23" s="19">
        <v>159347.96</v>
      </c>
    </row>
    <row r="24" spans="1:8" ht="15" x14ac:dyDescent="0.25">
      <c r="A24" s="43" t="s">
        <v>77</v>
      </c>
      <c r="B24" s="42" t="s">
        <v>78</v>
      </c>
      <c r="E24" s="19"/>
      <c r="G24" s="19">
        <v>28877.15</v>
      </c>
    </row>
    <row r="25" spans="1:8" ht="15" x14ac:dyDescent="0.25">
      <c r="A25" s="43">
        <v>200954</v>
      </c>
      <c r="B25" s="42" t="s">
        <v>79</v>
      </c>
      <c r="E25" s="19"/>
      <c r="G25" s="19">
        <v>4338168.6100000003</v>
      </c>
    </row>
    <row r="26" spans="1:8" ht="15" x14ac:dyDescent="0.25">
      <c r="A26" s="43">
        <v>200955</v>
      </c>
      <c r="B26" s="42" t="s">
        <v>80</v>
      </c>
      <c r="E26" s="19"/>
      <c r="G26" s="19">
        <v>7772013.7599999998</v>
      </c>
    </row>
    <row r="27" spans="1:8" ht="13.5" thickBot="1" x14ac:dyDescent="0.25">
      <c r="A27" s="16"/>
      <c r="B27" s="24" t="s">
        <v>53</v>
      </c>
      <c r="C27" s="20">
        <f>SUM(C8:C13)</f>
        <v>16296613.969999999</v>
      </c>
      <c r="E27" s="20">
        <f>SUM(E8:E13)</f>
        <v>41391621.829999998</v>
      </c>
      <c r="G27" s="20">
        <f>SUM(G8:G26)</f>
        <v>71313266.829999998</v>
      </c>
    </row>
    <row r="28" spans="1:8" ht="13.5" thickTop="1" x14ac:dyDescent="0.2">
      <c r="A28" s="16"/>
      <c r="B28" s="24"/>
      <c r="C28" s="28"/>
      <c r="D28" s="28"/>
      <c r="E28" s="28"/>
    </row>
    <row r="29" spans="1:8" x14ac:dyDescent="0.2">
      <c r="A29" s="16"/>
    </row>
    <row r="30" spans="1:8" ht="15" x14ac:dyDescent="0.25">
      <c r="A30" s="31" t="s">
        <v>56</v>
      </c>
      <c r="B30" s="31"/>
      <c r="C30" s="31"/>
      <c r="D30" s="31"/>
      <c r="E30" s="30"/>
    </row>
    <row r="31" spans="1:8" s="1" customFormat="1" x14ac:dyDescent="0.2">
      <c r="A31" s="37" t="s">
        <v>55</v>
      </c>
      <c r="C31" s="69">
        <v>2010</v>
      </c>
      <c r="D31" s="69"/>
      <c r="E31" s="68">
        <v>2011</v>
      </c>
      <c r="F31" s="68"/>
      <c r="G31" s="68">
        <v>2012</v>
      </c>
      <c r="H31" s="68"/>
    </row>
    <row r="32" spans="1:8" s="2" customFormat="1" x14ac:dyDescent="0.2">
      <c r="A32" s="5" t="s">
        <v>7</v>
      </c>
      <c r="B32" s="5" t="s">
        <v>8</v>
      </c>
      <c r="C32" s="5" t="s">
        <v>9</v>
      </c>
      <c r="D32" s="5" t="s">
        <v>10</v>
      </c>
      <c r="E32" s="5" t="s">
        <v>9</v>
      </c>
      <c r="F32" s="5" t="s">
        <v>10</v>
      </c>
      <c r="G32" s="5" t="s">
        <v>9</v>
      </c>
      <c r="H32" s="5" t="s">
        <v>10</v>
      </c>
    </row>
    <row r="33" spans="1:9" s="2" customFormat="1" x14ac:dyDescent="0.2">
      <c r="C33" s="5"/>
      <c r="D33" s="5"/>
      <c r="F33" s="5"/>
    </row>
    <row r="34" spans="1:9" s="11" customFormat="1" x14ac:dyDescent="0.2">
      <c r="A34" s="23">
        <v>107</v>
      </c>
      <c r="B34" s="11" t="s">
        <v>11</v>
      </c>
      <c r="C34" s="12">
        <v>15875192</v>
      </c>
      <c r="D34" s="12"/>
      <c r="E34" s="12">
        <v>23505357</v>
      </c>
      <c r="F34" s="12"/>
      <c r="G34" s="14">
        <v>62537091.25</v>
      </c>
      <c r="H34" s="14"/>
      <c r="I34" s="14"/>
    </row>
    <row r="35" spans="1:9" s="11" customFormat="1" x14ac:dyDescent="0.2">
      <c r="A35" s="23">
        <v>131</v>
      </c>
      <c r="B35" s="11" t="s">
        <v>12</v>
      </c>
      <c r="C35" s="12"/>
      <c r="D35" s="12">
        <f>+C34</f>
        <v>15875192</v>
      </c>
      <c r="E35" s="12"/>
      <c r="F35" s="12">
        <v>23505357</v>
      </c>
      <c r="G35" s="14"/>
      <c r="H35" s="14">
        <v>62537091.25</v>
      </c>
      <c r="I35" s="14"/>
    </row>
    <row r="36" spans="1:9" s="11" customFormat="1" x14ac:dyDescent="0.2">
      <c r="A36" s="33" t="s">
        <v>14</v>
      </c>
      <c r="B36" s="32"/>
      <c r="C36" s="12"/>
      <c r="D36" s="12"/>
      <c r="E36" s="12"/>
      <c r="F36" s="12"/>
      <c r="G36" s="14"/>
      <c r="H36" s="14"/>
      <c r="I36" s="14"/>
    </row>
    <row r="37" spans="1:9" s="11" customFormat="1" x14ac:dyDescent="0.2">
      <c r="C37" s="12"/>
      <c r="D37" s="12"/>
      <c r="E37" s="12"/>
      <c r="F37" s="12"/>
      <c r="G37" s="14"/>
      <c r="H37" s="14"/>
      <c r="I37" s="14"/>
    </row>
    <row r="38" spans="1:9" s="11" customFormat="1" x14ac:dyDescent="0.2">
      <c r="A38" s="23">
        <v>107</v>
      </c>
      <c r="B38" s="11" t="s">
        <v>11</v>
      </c>
      <c r="C38" s="12">
        <v>421422.1</v>
      </c>
      <c r="D38" s="12"/>
      <c r="E38" s="12">
        <v>1589651</v>
      </c>
      <c r="F38" s="12"/>
      <c r="G38" s="14">
        <v>2257043.25</v>
      </c>
      <c r="H38" s="14"/>
      <c r="I38" s="14"/>
    </row>
    <row r="39" spans="1:9" s="11" customFormat="1" x14ac:dyDescent="0.2">
      <c r="A39" s="23">
        <v>427.8</v>
      </c>
      <c r="B39" s="11" t="s">
        <v>15</v>
      </c>
      <c r="C39" s="12"/>
      <c r="D39" s="12">
        <f>+C38</f>
        <v>421422.1</v>
      </c>
      <c r="E39" s="12"/>
      <c r="F39" s="12">
        <v>1589651</v>
      </c>
      <c r="G39" s="14"/>
      <c r="H39" s="14">
        <v>2257043.25</v>
      </c>
      <c r="I39" s="14"/>
    </row>
    <row r="40" spans="1:9" s="11" customFormat="1" x14ac:dyDescent="0.2">
      <c r="A40" s="33" t="s">
        <v>16</v>
      </c>
      <c r="B40" s="32"/>
      <c r="C40" s="12"/>
      <c r="D40" s="12"/>
      <c r="E40" s="12"/>
      <c r="F40" s="12"/>
      <c r="G40" s="14"/>
      <c r="H40" s="14"/>
      <c r="I40" s="14"/>
    </row>
    <row r="41" spans="1:9" s="11" customFormat="1" x14ac:dyDescent="0.2">
      <c r="C41" s="12"/>
      <c r="D41" s="12"/>
      <c r="E41" s="13"/>
      <c r="F41" s="12"/>
      <c r="G41" s="14"/>
      <c r="H41" s="14"/>
      <c r="I41" s="14"/>
    </row>
    <row r="42" spans="1:9" s="11" customFormat="1" x14ac:dyDescent="0.2">
      <c r="A42" s="23">
        <v>407.3</v>
      </c>
      <c r="B42" s="11" t="s">
        <v>18</v>
      </c>
      <c r="C42" s="12">
        <f>+C38</f>
        <v>421422.1</v>
      </c>
      <c r="D42" s="12"/>
      <c r="E42" s="12">
        <v>1589651</v>
      </c>
      <c r="F42" s="12"/>
      <c r="G42" s="14">
        <v>2257043.25</v>
      </c>
      <c r="H42" s="14"/>
      <c r="I42" s="14"/>
    </row>
    <row r="43" spans="1:9" s="11" customFormat="1" x14ac:dyDescent="0.2">
      <c r="A43" s="23">
        <v>254</v>
      </c>
      <c r="B43" s="11" t="s">
        <v>19</v>
      </c>
      <c r="C43" s="12"/>
      <c r="D43" s="12">
        <f>+D39</f>
        <v>421422.1</v>
      </c>
      <c r="E43" s="12"/>
      <c r="F43" s="12">
        <v>1589651</v>
      </c>
      <c r="G43" s="14"/>
      <c r="H43" s="14">
        <v>2257043.25</v>
      </c>
      <c r="I43" s="14"/>
    </row>
    <row r="44" spans="1:9" s="7" customFormat="1" x14ac:dyDescent="0.2">
      <c r="A44" s="33" t="s">
        <v>44</v>
      </c>
      <c r="B44" s="32"/>
      <c r="C44" s="10"/>
      <c r="D44" s="10"/>
      <c r="E44" s="10"/>
      <c r="F44" s="10"/>
      <c r="G44" s="40"/>
      <c r="H44" s="40"/>
      <c r="I44" s="40"/>
    </row>
    <row r="45" spans="1:9" s="11" customFormat="1" x14ac:dyDescent="0.2">
      <c r="C45" s="12"/>
      <c r="D45" s="12"/>
      <c r="E45" s="12"/>
      <c r="F45" s="12"/>
      <c r="G45" s="14"/>
      <c r="H45" s="14"/>
      <c r="I45" s="14"/>
    </row>
    <row r="46" spans="1:9" s="11" customFormat="1" x14ac:dyDescent="0.2">
      <c r="A46" s="23" t="s">
        <v>24</v>
      </c>
      <c r="B46" s="11" t="s">
        <v>22</v>
      </c>
      <c r="C46" s="12"/>
      <c r="D46" s="12"/>
      <c r="E46" s="13"/>
      <c r="F46" s="12"/>
      <c r="G46" s="14">
        <v>34872489.5</v>
      </c>
      <c r="H46" s="14"/>
      <c r="I46" s="14"/>
    </row>
    <row r="47" spans="1:9" s="11" customFormat="1" x14ac:dyDescent="0.2">
      <c r="A47" s="23">
        <v>107</v>
      </c>
      <c r="B47" s="11" t="s">
        <v>11</v>
      </c>
      <c r="C47" s="12"/>
      <c r="D47" s="12"/>
      <c r="E47" s="12"/>
      <c r="F47" s="12"/>
      <c r="G47" s="14"/>
      <c r="H47" s="14">
        <v>34872489.5</v>
      </c>
      <c r="I47" s="14"/>
    </row>
    <row r="48" spans="1:9" s="11" customFormat="1" x14ac:dyDescent="0.2">
      <c r="A48" s="33" t="s">
        <v>54</v>
      </c>
      <c r="B48" s="32"/>
      <c r="C48" s="12"/>
      <c r="D48" s="12"/>
      <c r="E48" s="12"/>
      <c r="F48" s="12"/>
      <c r="G48" s="14"/>
      <c r="H48" s="14"/>
      <c r="I48" s="14"/>
    </row>
    <row r="49" spans="1:10" s="11" customFormat="1" x14ac:dyDescent="0.2">
      <c r="C49" s="12"/>
      <c r="D49" s="12"/>
      <c r="E49"/>
      <c r="F49"/>
      <c r="G49" s="14"/>
      <c r="H49" s="14"/>
      <c r="I49" s="14"/>
    </row>
    <row r="50" spans="1:10" s="11" customFormat="1" x14ac:dyDescent="0.2">
      <c r="A50" s="23">
        <v>403</v>
      </c>
      <c r="B50" s="11" t="s">
        <v>31</v>
      </c>
      <c r="C50" s="12"/>
      <c r="D50" s="12"/>
      <c r="E50"/>
      <c r="F50"/>
      <c r="G50" s="14">
        <v>644533.80000000005</v>
      </c>
      <c r="H50" s="14"/>
      <c r="I50" s="14"/>
      <c r="J50" s="38"/>
    </row>
    <row r="51" spans="1:10" s="11" customFormat="1" x14ac:dyDescent="0.2">
      <c r="A51" s="23">
        <v>108</v>
      </c>
      <c r="B51" s="11" t="s">
        <v>23</v>
      </c>
      <c r="C51" s="12"/>
      <c r="D51" s="12"/>
      <c r="E51"/>
      <c r="F51"/>
      <c r="G51" s="14"/>
      <c r="H51" s="14">
        <v>644533.80000000005</v>
      </c>
      <c r="I51" s="14"/>
    </row>
    <row r="52" spans="1:10" s="11" customFormat="1" x14ac:dyDescent="0.2">
      <c r="A52" s="33" t="s">
        <v>34</v>
      </c>
      <c r="B52" s="32"/>
      <c r="C52" s="12"/>
      <c r="D52" s="12"/>
      <c r="E52"/>
      <c r="F52"/>
      <c r="G52" s="14"/>
      <c r="H52" s="14"/>
      <c r="I52" s="14"/>
    </row>
    <row r="53" spans="1:10" s="11" customFormat="1" x14ac:dyDescent="0.2">
      <c r="C53" s="12"/>
      <c r="D53" s="12"/>
      <c r="E53"/>
      <c r="F53"/>
      <c r="G53" s="14"/>
      <c r="H53" s="14"/>
      <c r="I53" s="14"/>
    </row>
    <row r="54" spans="1:10" s="11" customFormat="1" x14ac:dyDescent="0.2">
      <c r="A54" s="23">
        <v>254</v>
      </c>
      <c r="B54" s="11" t="s">
        <v>19</v>
      </c>
      <c r="C54" s="12"/>
      <c r="D54" s="12"/>
      <c r="E54"/>
      <c r="F54"/>
      <c r="G54" s="14">
        <v>31093.1</v>
      </c>
      <c r="H54" s="14"/>
      <c r="I54" s="14"/>
    </row>
    <row r="55" spans="1:10" s="11" customFormat="1" x14ac:dyDescent="0.2">
      <c r="A55" s="23">
        <v>407.4</v>
      </c>
      <c r="B55" s="11" t="s">
        <v>35</v>
      </c>
      <c r="C55" s="12"/>
      <c r="D55" s="12"/>
      <c r="E55"/>
      <c r="F55"/>
      <c r="G55" s="14"/>
      <c r="H55" s="14">
        <v>31093.1</v>
      </c>
      <c r="I55" s="14"/>
    </row>
    <row r="56" spans="1:10" s="11" customFormat="1" x14ac:dyDescent="0.2">
      <c r="A56" s="33" t="s">
        <v>36</v>
      </c>
      <c r="B56" s="32"/>
      <c r="C56" s="12"/>
      <c r="D56" s="12"/>
      <c r="E56"/>
      <c r="F56"/>
      <c r="G56" s="14"/>
      <c r="H56" s="14"/>
      <c r="I56" s="14"/>
    </row>
    <row r="57" spans="1:10" s="11" customFormat="1" x14ac:dyDescent="0.2">
      <c r="A57" s="29"/>
      <c r="B57" s="29"/>
      <c r="C57" s="12"/>
      <c r="D57" s="12"/>
      <c r="E57"/>
      <c r="F57"/>
      <c r="G57" s="14"/>
      <c r="H57" s="14"/>
      <c r="I57" s="14"/>
    </row>
    <row r="58" spans="1:10" x14ac:dyDescent="0.2">
      <c r="C58" s="4"/>
      <c r="D58" s="4"/>
      <c r="G58" s="4"/>
      <c r="H58" s="4"/>
      <c r="I58" s="4"/>
    </row>
    <row r="59" spans="1:10" ht="15" x14ac:dyDescent="0.25">
      <c r="A59" s="31" t="s">
        <v>21</v>
      </c>
      <c r="B59" s="31"/>
      <c r="C59" s="31">
        <v>2010</v>
      </c>
      <c r="D59" s="31"/>
      <c r="E59" s="31">
        <v>2011</v>
      </c>
      <c r="F59" s="31"/>
      <c r="G59" s="31">
        <v>2012</v>
      </c>
    </row>
    <row r="60" spans="1:10" x14ac:dyDescent="0.2">
      <c r="A60" s="16">
        <v>107</v>
      </c>
      <c r="B60" t="s">
        <v>11</v>
      </c>
      <c r="C60" s="4">
        <f>+C34+C38</f>
        <v>16296614.1</v>
      </c>
      <c r="D60" s="4"/>
      <c r="E60" s="36">
        <f>C60+E34+E38</f>
        <v>41391622.100000001</v>
      </c>
      <c r="G60" s="36">
        <f>E60+G34+G38-G46</f>
        <v>71313267.099999994</v>
      </c>
    </row>
    <row r="61" spans="1:10" x14ac:dyDescent="0.2">
      <c r="A61" s="16">
        <v>254</v>
      </c>
      <c r="B61" t="s">
        <v>19</v>
      </c>
      <c r="C61" s="4">
        <f>-C42</f>
        <v>-421422.1</v>
      </c>
      <c r="D61" s="4"/>
      <c r="E61" s="36">
        <f>+C61-E42+63</f>
        <v>-2011010.1</v>
      </c>
      <c r="G61" s="36">
        <f>+E61-G42+G54</f>
        <v>-4236960.25</v>
      </c>
    </row>
    <row r="62" spans="1:10" x14ac:dyDescent="0.2">
      <c r="A62" s="16" t="s">
        <v>24</v>
      </c>
      <c r="B62" t="s">
        <v>22</v>
      </c>
      <c r="C62" s="4"/>
      <c r="D62" s="4"/>
      <c r="G62" s="36">
        <f>+G46</f>
        <v>34872489.5</v>
      </c>
    </row>
    <row r="63" spans="1:10" x14ac:dyDescent="0.2">
      <c r="A63" s="16">
        <v>108</v>
      </c>
      <c r="B63" t="s">
        <v>23</v>
      </c>
      <c r="C63" s="4"/>
      <c r="D63" s="4"/>
      <c r="G63" s="36">
        <f>+G50</f>
        <v>644533.80000000005</v>
      </c>
    </row>
    <row r="64" spans="1:10" ht="13.5" thickBot="1" x14ac:dyDescent="0.25">
      <c r="C64" s="9">
        <f>SUM(C60:C63)</f>
        <v>15875192</v>
      </c>
      <c r="D64" s="4"/>
      <c r="E64" s="9">
        <f>SUM(E60:E63)</f>
        <v>39380612</v>
      </c>
      <c r="G64" s="9">
        <f>SUM(G60:G63)</f>
        <v>102593330.14999999</v>
      </c>
    </row>
    <row r="65" spans="3:4" ht="13.5" thickTop="1" x14ac:dyDescent="0.2">
      <c r="C65" s="4"/>
      <c r="D65" s="4"/>
    </row>
    <row r="66" spans="3:4" x14ac:dyDescent="0.2">
      <c r="C66" s="4"/>
      <c r="D66" s="4"/>
    </row>
    <row r="67" spans="3:4" x14ac:dyDescent="0.2">
      <c r="C67" s="4"/>
      <c r="D67" s="4"/>
    </row>
  </sheetData>
  <mergeCells count="3">
    <mergeCell ref="C31:D31"/>
    <mergeCell ref="E31:F31"/>
    <mergeCell ref="G31:H31"/>
  </mergeCells>
  <pageMargins left="0.75" right="0.75" top="0.75" bottom="0.5" header="0.5" footer="0.25"/>
  <pageSetup orientation="portrait" r:id="rId1"/>
  <headerFooter alignWithMargins="0">
    <oddFooter>&amp;C&amp;P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workbookViewId="0">
      <selection activeCell="L71" sqref="L71"/>
    </sheetView>
  </sheetViews>
  <sheetFormatPr defaultColWidth="9.140625" defaultRowHeight="12.75" x14ac:dyDescent="0.2"/>
  <cols>
    <col min="1" max="1" width="9.5703125" style="38" bestFit="1" customWidth="1"/>
    <col min="2" max="2" width="27" style="38" bestFit="1" customWidth="1"/>
    <col min="3" max="3" width="14.140625" style="38" hidden="1" customWidth="1"/>
    <col min="4" max="4" width="11.28515625" style="38" hidden="1" customWidth="1"/>
    <col min="5" max="5" width="14.140625" style="38" hidden="1" customWidth="1"/>
    <col min="6" max="6" width="12.85546875" style="38" hidden="1" customWidth="1"/>
    <col min="7" max="7" width="14.5703125" style="38" customWidth="1"/>
    <col min="8" max="8" width="13.42578125" style="38" customWidth="1"/>
    <col min="9" max="9" width="15" style="38" bestFit="1" customWidth="1"/>
    <col min="10" max="10" width="11.85546875" style="38" bestFit="1" customWidth="1"/>
    <col min="11" max="16384" width="9.140625" style="38"/>
  </cols>
  <sheetData>
    <row r="1" spans="1:10" s="3" customFormat="1" ht="18" customHeight="1" x14ac:dyDescent="0.25">
      <c r="A1" s="3" t="s">
        <v>0</v>
      </c>
      <c r="F1" s="21"/>
      <c r="J1" s="22" t="s">
        <v>43</v>
      </c>
    </row>
    <row r="2" spans="1:10" s="3" customFormat="1" ht="18" customHeight="1" x14ac:dyDescent="0.25">
      <c r="A2" s="3" t="s">
        <v>59</v>
      </c>
    </row>
    <row r="3" spans="1:10" s="3" customFormat="1" ht="18" customHeight="1" x14ac:dyDescent="0.25">
      <c r="A3" s="27" t="s">
        <v>58</v>
      </c>
      <c r="B3" s="27"/>
      <c r="C3" s="27"/>
      <c r="D3" s="27"/>
      <c r="E3" s="27"/>
    </row>
    <row r="4" spans="1:10" s="3" customFormat="1" ht="18" customHeight="1" x14ac:dyDescent="0.25">
      <c r="A4" s="27"/>
      <c r="B4" s="27"/>
      <c r="C4" s="27"/>
      <c r="D4" s="27"/>
      <c r="E4" s="27"/>
    </row>
    <row r="5" spans="1:10" ht="15" x14ac:dyDescent="0.25">
      <c r="A5" s="31" t="s">
        <v>60</v>
      </c>
      <c r="B5" s="30"/>
      <c r="C5" s="30"/>
      <c r="D5" s="30"/>
      <c r="E5" s="30"/>
    </row>
    <row r="6" spans="1:10" x14ac:dyDescent="0.2">
      <c r="A6" s="25"/>
      <c r="B6" s="25"/>
      <c r="C6" s="26">
        <v>40543</v>
      </c>
      <c r="E6" s="26">
        <v>40908</v>
      </c>
      <c r="G6" s="26">
        <v>41274</v>
      </c>
      <c r="I6" s="26">
        <v>41639</v>
      </c>
    </row>
    <row r="7" spans="1:10" x14ac:dyDescent="0.2">
      <c r="C7" s="5" t="s">
        <v>57</v>
      </c>
      <c r="E7" s="5" t="s">
        <v>57</v>
      </c>
      <c r="G7" s="5" t="s">
        <v>57</v>
      </c>
      <c r="I7" s="5" t="s">
        <v>57</v>
      </c>
    </row>
    <row r="8" spans="1:10" x14ac:dyDescent="0.2">
      <c r="A8" s="57">
        <v>68151</v>
      </c>
      <c r="B8" s="57" t="s">
        <v>45</v>
      </c>
      <c r="C8" s="46">
        <v>4009745.03</v>
      </c>
      <c r="E8" s="46">
        <v>5037084.4000000004</v>
      </c>
      <c r="G8" s="46">
        <v>5077844.04</v>
      </c>
      <c r="I8" s="47">
        <v>5407420.96</v>
      </c>
    </row>
    <row r="9" spans="1:10" x14ac:dyDescent="0.2">
      <c r="A9" s="57">
        <v>68211</v>
      </c>
      <c r="B9" s="57" t="s">
        <v>47</v>
      </c>
      <c r="C9" s="46">
        <v>2546939.2000000002</v>
      </c>
      <c r="E9" s="46">
        <v>3873775.06</v>
      </c>
      <c r="G9" s="46">
        <v>8272605.96</v>
      </c>
      <c r="I9" s="47">
        <v>4469146.32</v>
      </c>
    </row>
    <row r="10" spans="1:10" x14ac:dyDescent="0.2">
      <c r="A10" s="57">
        <v>68241</v>
      </c>
      <c r="B10" s="57" t="s">
        <v>48</v>
      </c>
      <c r="C10" s="46">
        <v>1494901.76</v>
      </c>
      <c r="E10" s="46">
        <v>1604701.41</v>
      </c>
      <c r="G10" s="46">
        <v>2479.7399999999998</v>
      </c>
      <c r="I10" s="47">
        <v>11476.19</v>
      </c>
    </row>
    <row r="11" spans="1:10" x14ac:dyDescent="0.2">
      <c r="A11" s="57" t="s">
        <v>51</v>
      </c>
      <c r="B11" s="57" t="s">
        <v>48</v>
      </c>
      <c r="C11" s="46">
        <v>24026.799999999999</v>
      </c>
      <c r="E11" s="46">
        <v>6745088.2999999998</v>
      </c>
      <c r="G11" s="46">
        <v>268169</v>
      </c>
      <c r="I11" s="47">
        <v>-48238.15</v>
      </c>
    </row>
    <row r="12" spans="1:10" x14ac:dyDescent="0.2">
      <c r="A12" s="57" t="s">
        <v>49</v>
      </c>
      <c r="B12" s="57" t="s">
        <v>50</v>
      </c>
      <c r="C12" s="46">
        <v>8221001.1799999997</v>
      </c>
      <c r="E12" s="46">
        <v>19135616.91</v>
      </c>
      <c r="G12" s="46">
        <v>-455564</v>
      </c>
      <c r="I12" s="47">
        <v>0</v>
      </c>
    </row>
    <row r="13" spans="1:10" x14ac:dyDescent="0.2">
      <c r="A13" s="57" t="s">
        <v>61</v>
      </c>
      <c r="B13" s="57" t="s">
        <v>62</v>
      </c>
      <c r="E13" s="46">
        <v>4995355.75</v>
      </c>
      <c r="G13" s="46">
        <v>26318447.890000001</v>
      </c>
      <c r="I13" s="47">
        <v>45175886.600000001</v>
      </c>
    </row>
    <row r="14" spans="1:10" x14ac:dyDescent="0.2">
      <c r="A14" s="57" t="s">
        <v>64</v>
      </c>
      <c r="B14" s="57" t="s">
        <v>65</v>
      </c>
      <c r="E14" s="46"/>
      <c r="G14" s="46">
        <v>5787584.6500000004</v>
      </c>
      <c r="I14" s="47">
        <v>33457227.510000002</v>
      </c>
    </row>
    <row r="15" spans="1:10" s="48" customFormat="1" x14ac:dyDescent="0.2">
      <c r="A15" s="57" t="s">
        <v>83</v>
      </c>
      <c r="B15" s="57" t="s">
        <v>84</v>
      </c>
      <c r="E15" s="49"/>
      <c r="G15" s="49"/>
      <c r="I15" s="50">
        <v>12058652.529999999</v>
      </c>
    </row>
    <row r="16" spans="1:10" x14ac:dyDescent="0.2">
      <c r="A16" s="57" t="s">
        <v>66</v>
      </c>
      <c r="B16" s="57" t="s">
        <v>67</v>
      </c>
      <c r="E16" s="46"/>
      <c r="G16" s="46">
        <v>699066.16</v>
      </c>
      <c r="I16" s="47">
        <v>1229131.18</v>
      </c>
    </row>
    <row r="17" spans="1:9" s="48" customFormat="1" x14ac:dyDescent="0.2">
      <c r="A17" s="57" t="s">
        <v>81</v>
      </c>
      <c r="B17" s="57" t="s">
        <v>82</v>
      </c>
      <c r="E17" s="49"/>
      <c r="G17" s="49"/>
      <c r="I17" s="50">
        <v>1410159.55</v>
      </c>
    </row>
    <row r="18" spans="1:9" x14ac:dyDescent="0.2">
      <c r="A18" s="57">
        <v>78431</v>
      </c>
      <c r="B18" s="57" t="s">
        <v>68</v>
      </c>
      <c r="E18" s="46"/>
      <c r="G18" s="46">
        <v>11233984.65</v>
      </c>
      <c r="I18" s="47">
        <v>15084798.949999999</v>
      </c>
    </row>
    <row r="19" spans="1:9" x14ac:dyDescent="0.2">
      <c r="A19" s="57">
        <v>78441</v>
      </c>
      <c r="B19" s="57" t="s">
        <v>69</v>
      </c>
      <c r="E19" s="46"/>
      <c r="G19" s="46">
        <v>1322964.1599999999</v>
      </c>
      <c r="I19" s="47">
        <v>8661235.7300000004</v>
      </c>
    </row>
    <row r="20" spans="1:9" x14ac:dyDescent="0.2">
      <c r="A20" s="57">
        <v>78451</v>
      </c>
      <c r="B20" s="57" t="s">
        <v>70</v>
      </c>
      <c r="E20" s="46"/>
      <c r="G20" s="46">
        <v>16832.72</v>
      </c>
      <c r="I20" s="47">
        <v>367245.96</v>
      </c>
    </row>
    <row r="21" spans="1:9" x14ac:dyDescent="0.2">
      <c r="A21" s="57">
        <v>78461</v>
      </c>
      <c r="B21" s="57" t="s">
        <v>71</v>
      </c>
      <c r="E21" s="46"/>
      <c r="G21" s="46">
        <v>115773.02</v>
      </c>
      <c r="I21" s="47">
        <v>1195520.67</v>
      </c>
    </row>
    <row r="22" spans="1:9" x14ac:dyDescent="0.2">
      <c r="A22" s="57">
        <v>78471</v>
      </c>
      <c r="B22" s="57" t="s">
        <v>72</v>
      </c>
      <c r="E22" s="46"/>
      <c r="G22" s="46">
        <v>8656.19</v>
      </c>
      <c r="I22" s="47">
        <v>89260.72</v>
      </c>
    </row>
    <row r="23" spans="1:9" x14ac:dyDescent="0.2">
      <c r="A23" s="57">
        <v>78481</v>
      </c>
      <c r="B23" s="57" t="s">
        <v>73</v>
      </c>
      <c r="E23" s="46"/>
      <c r="G23" s="46">
        <v>56085.24</v>
      </c>
      <c r="I23" s="47">
        <v>3864146.28</v>
      </c>
    </row>
    <row r="24" spans="1:9" x14ac:dyDescent="0.2">
      <c r="A24" s="57">
        <v>78491</v>
      </c>
      <c r="B24" s="57" t="s">
        <v>74</v>
      </c>
      <c r="E24" s="46"/>
      <c r="G24" s="46">
        <v>289929.93</v>
      </c>
      <c r="I24" s="47">
        <v>4685385.09</v>
      </c>
    </row>
    <row r="25" spans="1:9" x14ac:dyDescent="0.2">
      <c r="A25" s="57" t="s">
        <v>75</v>
      </c>
      <c r="B25" s="57" t="s">
        <v>76</v>
      </c>
      <c r="E25" s="46"/>
      <c r="G25" s="46">
        <v>159347.96</v>
      </c>
      <c r="I25" s="47">
        <v>458930.14</v>
      </c>
    </row>
    <row r="26" spans="1:9" x14ac:dyDescent="0.2">
      <c r="A26" s="57" t="s">
        <v>77</v>
      </c>
      <c r="B26" s="57" t="s">
        <v>78</v>
      </c>
      <c r="E26" s="46"/>
      <c r="G26" s="46">
        <v>28877.15</v>
      </c>
      <c r="I26" s="47">
        <v>2298059.17</v>
      </c>
    </row>
    <row r="27" spans="1:9" x14ac:dyDescent="0.2">
      <c r="A27" s="57">
        <v>200954</v>
      </c>
      <c r="B27" s="57" t="s">
        <v>79</v>
      </c>
      <c r="E27" s="46"/>
      <c r="G27" s="46">
        <v>4338168.6100000003</v>
      </c>
      <c r="I27" s="47">
        <v>8573557.8800000008</v>
      </c>
    </row>
    <row r="28" spans="1:9" x14ac:dyDescent="0.2">
      <c r="A28" s="57">
        <v>200955</v>
      </c>
      <c r="B28" s="57" t="s">
        <v>80</v>
      </c>
      <c r="E28" s="46"/>
      <c r="G28" s="46">
        <v>7772013.7599999998</v>
      </c>
      <c r="I28" s="47">
        <v>15181750.880000001</v>
      </c>
    </row>
    <row r="29" spans="1:9" ht="13.5" thickBot="1" x14ac:dyDescent="0.25">
      <c r="A29" s="57"/>
      <c r="B29" s="57" t="s">
        <v>53</v>
      </c>
      <c r="C29" s="20">
        <f>SUM(C8:C13)</f>
        <v>16296613.969999999</v>
      </c>
      <c r="E29" s="20">
        <f>SUM(E8:E13)</f>
        <v>41391621.829999998</v>
      </c>
      <c r="G29" s="20">
        <f>SUM(G8:G28)</f>
        <v>71313266.829999998</v>
      </c>
      <c r="I29" s="20">
        <f>SUM(I8:I28)</f>
        <v>163630754.15999997</v>
      </c>
    </row>
    <row r="30" spans="1:9" ht="13.5" thickTop="1" x14ac:dyDescent="0.2">
      <c r="A30" s="51"/>
      <c r="B30" s="24"/>
      <c r="C30" s="28"/>
      <c r="D30" s="28"/>
      <c r="E30" s="28"/>
    </row>
    <row r="31" spans="1:9" x14ac:dyDescent="0.2">
      <c r="A31" s="51"/>
    </row>
    <row r="32" spans="1:9" ht="15" x14ac:dyDescent="0.25">
      <c r="A32" s="31" t="s">
        <v>56</v>
      </c>
      <c r="B32" s="31"/>
      <c r="C32" s="31"/>
      <c r="D32" s="31"/>
      <c r="E32" s="30"/>
    </row>
    <row r="33" spans="1:10" s="1" customFormat="1" x14ac:dyDescent="0.2">
      <c r="A33" s="44" t="s">
        <v>55</v>
      </c>
      <c r="C33" s="69">
        <v>2010</v>
      </c>
      <c r="D33" s="69"/>
      <c r="E33" s="68">
        <v>2011</v>
      </c>
      <c r="F33" s="68"/>
      <c r="G33" s="68">
        <v>2012</v>
      </c>
      <c r="H33" s="68"/>
      <c r="I33" s="68">
        <v>2013</v>
      </c>
      <c r="J33" s="68"/>
    </row>
    <row r="34" spans="1:10" s="2" customFormat="1" x14ac:dyDescent="0.2">
      <c r="A34" s="5" t="s">
        <v>7</v>
      </c>
      <c r="B34" s="5" t="s">
        <v>8</v>
      </c>
      <c r="C34" s="5" t="s">
        <v>9</v>
      </c>
      <c r="D34" s="5" t="s">
        <v>10</v>
      </c>
      <c r="E34" s="5" t="s">
        <v>9</v>
      </c>
      <c r="F34" s="5" t="s">
        <v>10</v>
      </c>
      <c r="G34" s="5" t="s">
        <v>9</v>
      </c>
      <c r="H34" s="5" t="s">
        <v>10</v>
      </c>
      <c r="I34" s="5" t="s">
        <v>9</v>
      </c>
      <c r="J34" s="5" t="s">
        <v>10</v>
      </c>
    </row>
    <row r="35" spans="1:10" s="2" customFormat="1" x14ac:dyDescent="0.2">
      <c r="C35" s="5"/>
      <c r="D35" s="5"/>
      <c r="F35" s="5"/>
    </row>
    <row r="36" spans="1:10" x14ac:dyDescent="0.2">
      <c r="A36" s="51">
        <v>107</v>
      </c>
      <c r="B36" s="38" t="s">
        <v>11</v>
      </c>
      <c r="C36" s="52">
        <v>15875192</v>
      </c>
      <c r="D36" s="52"/>
      <c r="E36" s="52">
        <v>23505357</v>
      </c>
      <c r="F36" s="52"/>
      <c r="G36" s="53">
        <v>62537091.25</v>
      </c>
      <c r="H36" s="53"/>
      <c r="I36" s="53">
        <v>97384424.710000008</v>
      </c>
    </row>
    <row r="37" spans="1:10" x14ac:dyDescent="0.2">
      <c r="A37" s="51">
        <v>131</v>
      </c>
      <c r="B37" s="38" t="s">
        <v>12</v>
      </c>
      <c r="C37" s="52"/>
      <c r="D37" s="52">
        <f>+C36</f>
        <v>15875192</v>
      </c>
      <c r="E37" s="52"/>
      <c r="F37" s="52">
        <v>23505357</v>
      </c>
      <c r="G37" s="53"/>
      <c r="H37" s="53">
        <v>62537091.25</v>
      </c>
      <c r="I37" s="53"/>
      <c r="J37" s="53">
        <v>97384424.710000008</v>
      </c>
    </row>
    <row r="38" spans="1:10" x14ac:dyDescent="0.2">
      <c r="A38" s="33" t="s">
        <v>14</v>
      </c>
      <c r="B38" s="32"/>
      <c r="C38" s="52"/>
      <c r="D38" s="52"/>
      <c r="E38" s="52"/>
      <c r="F38" s="52"/>
      <c r="G38" s="53"/>
      <c r="H38" s="53"/>
      <c r="I38" s="53"/>
    </row>
    <row r="39" spans="1:10" x14ac:dyDescent="0.2">
      <c r="C39" s="52"/>
      <c r="D39" s="52"/>
      <c r="E39" s="52"/>
      <c r="F39" s="52"/>
      <c r="G39" s="53"/>
      <c r="H39" s="53"/>
      <c r="I39" s="53"/>
    </row>
    <row r="40" spans="1:10" x14ac:dyDescent="0.2">
      <c r="A40" s="51">
        <v>107</v>
      </c>
      <c r="B40" s="38" t="s">
        <v>11</v>
      </c>
      <c r="C40" s="52">
        <v>421422.1</v>
      </c>
      <c r="D40" s="52"/>
      <c r="E40" s="52">
        <v>1589651</v>
      </c>
      <c r="F40" s="52"/>
      <c r="G40" s="53">
        <v>2257043.25</v>
      </c>
      <c r="H40" s="53"/>
      <c r="I40" s="53">
        <v>6228457.6900000004</v>
      </c>
    </row>
    <row r="41" spans="1:10" x14ac:dyDescent="0.2">
      <c r="A41" s="51">
        <v>427.8</v>
      </c>
      <c r="B41" s="38" t="s">
        <v>15</v>
      </c>
      <c r="C41" s="52"/>
      <c r="D41" s="52">
        <f>+C40</f>
        <v>421422.1</v>
      </c>
      <c r="E41" s="52"/>
      <c r="F41" s="52">
        <v>1589651</v>
      </c>
      <c r="G41" s="53"/>
      <c r="H41" s="53">
        <v>2257043.25</v>
      </c>
      <c r="I41" s="53"/>
      <c r="J41" s="53">
        <v>6228457.6900000004</v>
      </c>
    </row>
    <row r="42" spans="1:10" x14ac:dyDescent="0.2">
      <c r="A42" s="33" t="s">
        <v>16</v>
      </c>
      <c r="B42" s="32"/>
      <c r="C42" s="52"/>
      <c r="D42" s="52"/>
      <c r="E42" s="52"/>
      <c r="F42" s="52"/>
      <c r="G42" s="53"/>
      <c r="H42" s="53"/>
      <c r="I42" s="53"/>
    </row>
    <row r="43" spans="1:10" x14ac:dyDescent="0.2">
      <c r="C43" s="52"/>
      <c r="D43" s="52"/>
      <c r="E43" s="54"/>
      <c r="F43" s="52"/>
      <c r="G43" s="53"/>
      <c r="H43" s="53"/>
      <c r="I43" s="53"/>
    </row>
    <row r="44" spans="1:10" x14ac:dyDescent="0.2">
      <c r="A44" s="51">
        <v>407.3</v>
      </c>
      <c r="B44" s="38" t="s">
        <v>18</v>
      </c>
      <c r="C44" s="52">
        <f>+C40</f>
        <v>421422.1</v>
      </c>
      <c r="D44" s="52"/>
      <c r="E44" s="52">
        <v>1589651</v>
      </c>
      <c r="F44" s="52"/>
      <c r="G44" s="53">
        <v>2257043.25</v>
      </c>
      <c r="H44" s="53"/>
      <c r="I44" s="53">
        <v>6228457.6900000004</v>
      </c>
    </row>
    <row r="45" spans="1:10" x14ac:dyDescent="0.2">
      <c r="A45" s="51">
        <v>254</v>
      </c>
      <c r="B45" s="38" t="s">
        <v>19</v>
      </c>
      <c r="C45" s="52"/>
      <c r="D45" s="52">
        <f>+D41</f>
        <v>421422.1</v>
      </c>
      <c r="E45" s="52"/>
      <c r="F45" s="52">
        <v>1589651</v>
      </c>
      <c r="G45" s="53"/>
      <c r="H45" s="53">
        <v>2257043.25</v>
      </c>
      <c r="I45" s="53"/>
      <c r="J45" s="53">
        <v>6228457.6900000004</v>
      </c>
    </row>
    <row r="46" spans="1:10" s="7" customFormat="1" x14ac:dyDescent="0.2">
      <c r="A46" s="33" t="s">
        <v>44</v>
      </c>
      <c r="B46" s="32"/>
      <c r="C46" s="10"/>
      <c r="D46" s="10"/>
      <c r="E46" s="10"/>
      <c r="F46" s="10"/>
      <c r="G46" s="40"/>
      <c r="H46" s="40"/>
      <c r="I46" s="40"/>
    </row>
    <row r="47" spans="1:10" x14ac:dyDescent="0.2">
      <c r="C47" s="52"/>
      <c r="D47" s="52"/>
      <c r="E47" s="52"/>
      <c r="F47" s="52"/>
      <c r="G47" s="53"/>
      <c r="H47" s="53"/>
      <c r="I47" s="53"/>
    </row>
    <row r="48" spans="1:10" x14ac:dyDescent="0.2">
      <c r="A48" s="51" t="s">
        <v>24</v>
      </c>
      <c r="B48" s="38" t="s">
        <v>22</v>
      </c>
      <c r="C48" s="52"/>
      <c r="D48" s="52"/>
      <c r="E48" s="54"/>
      <c r="F48" s="52"/>
      <c r="G48" s="53">
        <v>34872489.5</v>
      </c>
      <c r="H48" s="53"/>
      <c r="I48" s="53">
        <v>11295395.34</v>
      </c>
    </row>
    <row r="49" spans="1:10" x14ac:dyDescent="0.2">
      <c r="A49" s="51">
        <v>107</v>
      </c>
      <c r="B49" s="38" t="s">
        <v>11</v>
      </c>
      <c r="C49" s="52"/>
      <c r="D49" s="52"/>
      <c r="E49" s="52"/>
      <c r="F49" s="52"/>
      <c r="G49" s="53"/>
      <c r="H49" s="53">
        <v>34872489.5</v>
      </c>
      <c r="I49" s="53"/>
      <c r="J49" s="53">
        <v>11295395.34</v>
      </c>
    </row>
    <row r="50" spans="1:10" x14ac:dyDescent="0.2">
      <c r="A50" s="33" t="s">
        <v>54</v>
      </c>
      <c r="B50" s="32"/>
      <c r="C50" s="52"/>
      <c r="D50" s="52"/>
      <c r="E50" s="52"/>
      <c r="F50" s="52"/>
      <c r="G50" s="53"/>
      <c r="H50" s="53"/>
      <c r="I50" s="53"/>
    </row>
    <row r="51" spans="1:10" x14ac:dyDescent="0.2">
      <c r="C51" s="52"/>
      <c r="D51" s="52"/>
      <c r="G51" s="53"/>
      <c r="H51" s="53"/>
      <c r="I51" s="53"/>
    </row>
    <row r="52" spans="1:10" x14ac:dyDescent="0.2">
      <c r="A52" s="51">
        <v>403</v>
      </c>
      <c r="B52" s="38" t="s">
        <v>31</v>
      </c>
      <c r="C52" s="52"/>
      <c r="D52" s="52"/>
      <c r="G52" s="53">
        <v>644533.80000000005</v>
      </c>
      <c r="H52" s="53"/>
      <c r="I52" s="53">
        <v>968429.4</v>
      </c>
    </row>
    <row r="53" spans="1:10" x14ac:dyDescent="0.2">
      <c r="A53" s="51">
        <v>108</v>
      </c>
      <c r="B53" s="38" t="s">
        <v>23</v>
      </c>
      <c r="C53" s="52"/>
      <c r="D53" s="52"/>
      <c r="G53" s="53"/>
      <c r="H53" s="53">
        <v>644533.80000000005</v>
      </c>
      <c r="I53" s="53"/>
      <c r="J53" s="53">
        <v>968429.4</v>
      </c>
    </row>
    <row r="54" spans="1:10" x14ac:dyDescent="0.2">
      <c r="A54" s="33" t="s">
        <v>34</v>
      </c>
      <c r="B54" s="32"/>
      <c r="C54" s="52"/>
      <c r="D54" s="52"/>
      <c r="G54" s="53"/>
      <c r="H54" s="53"/>
      <c r="I54" s="53"/>
    </row>
    <row r="55" spans="1:10" x14ac:dyDescent="0.2">
      <c r="C55" s="52"/>
      <c r="D55" s="52"/>
      <c r="G55" s="53"/>
      <c r="H55" s="53"/>
      <c r="I55" s="53"/>
    </row>
    <row r="56" spans="1:10" x14ac:dyDescent="0.2">
      <c r="A56" s="51">
        <v>254</v>
      </c>
      <c r="B56" s="38" t="s">
        <v>19</v>
      </c>
      <c r="C56" s="52"/>
      <c r="D56" s="52"/>
      <c r="G56" s="53">
        <v>31093.1</v>
      </c>
      <c r="H56" s="53"/>
      <c r="I56" s="53">
        <v>43383.72</v>
      </c>
    </row>
    <row r="57" spans="1:10" x14ac:dyDescent="0.2">
      <c r="A57" s="51">
        <v>407.4</v>
      </c>
      <c r="B57" s="38" t="s">
        <v>35</v>
      </c>
      <c r="C57" s="52"/>
      <c r="D57" s="52"/>
      <c r="G57" s="53"/>
      <c r="H57" s="53">
        <v>31093.1</v>
      </c>
      <c r="I57" s="53"/>
      <c r="J57" s="53">
        <v>43383.72</v>
      </c>
    </row>
    <row r="58" spans="1:10" x14ac:dyDescent="0.2">
      <c r="A58" s="33" t="s">
        <v>36</v>
      </c>
      <c r="B58" s="32"/>
      <c r="C58" s="52"/>
      <c r="D58" s="52"/>
      <c r="G58" s="53"/>
      <c r="H58" s="53"/>
      <c r="I58" s="53"/>
    </row>
    <row r="59" spans="1:10" x14ac:dyDescent="0.2">
      <c r="A59" s="29"/>
      <c r="B59" s="29"/>
      <c r="C59" s="52"/>
      <c r="D59" s="52"/>
      <c r="G59" s="53"/>
      <c r="H59" s="53"/>
      <c r="I59" s="53"/>
    </row>
    <row r="60" spans="1:10" x14ac:dyDescent="0.2">
      <c r="C60" s="53"/>
      <c r="D60" s="53"/>
      <c r="G60" s="53"/>
      <c r="H60" s="53"/>
      <c r="I60" s="53"/>
    </row>
    <row r="61" spans="1:10" ht="15" x14ac:dyDescent="0.25">
      <c r="A61" s="31" t="s">
        <v>21</v>
      </c>
      <c r="B61" s="31"/>
      <c r="C61" s="31">
        <v>2010</v>
      </c>
      <c r="D61" s="31"/>
      <c r="E61" s="31">
        <v>2011</v>
      </c>
      <c r="F61" s="31"/>
      <c r="G61" s="31">
        <v>2012</v>
      </c>
      <c r="I61" s="31">
        <v>2013</v>
      </c>
    </row>
    <row r="62" spans="1:10" x14ac:dyDescent="0.2">
      <c r="A62" s="51">
        <v>107</v>
      </c>
      <c r="B62" s="38" t="s">
        <v>11</v>
      </c>
      <c r="C62" s="53">
        <f>+C36+C40</f>
        <v>16296614.1</v>
      </c>
      <c r="D62" s="53"/>
      <c r="E62" s="55">
        <f>C62+E36+E40</f>
        <v>41391622.100000001</v>
      </c>
      <c r="G62" s="55">
        <f>E62+G36+G40-G48</f>
        <v>71313267.099999994</v>
      </c>
      <c r="I62" s="55">
        <f>G62+I36+I40-I48</f>
        <v>163630754.16</v>
      </c>
    </row>
    <row r="63" spans="1:10" x14ac:dyDescent="0.2">
      <c r="A63" s="51">
        <v>254</v>
      </c>
      <c r="B63" s="38" t="s">
        <v>19</v>
      </c>
      <c r="C63" s="53">
        <f>-C44</f>
        <v>-421422.1</v>
      </c>
      <c r="D63" s="53"/>
      <c r="E63" s="55">
        <f>+C63-E44+63</f>
        <v>-2011010.1</v>
      </c>
      <c r="G63" s="55">
        <f>+E63-G44+G56</f>
        <v>-4236960.25</v>
      </c>
      <c r="I63" s="55">
        <f>+G63-I44+I56</f>
        <v>-10422034.220000001</v>
      </c>
    </row>
    <row r="64" spans="1:10" x14ac:dyDescent="0.2">
      <c r="A64" s="51" t="s">
        <v>24</v>
      </c>
      <c r="B64" s="38" t="s">
        <v>22</v>
      </c>
      <c r="C64" s="53"/>
      <c r="D64" s="53"/>
      <c r="G64" s="55">
        <f>+G48</f>
        <v>34872489.5</v>
      </c>
      <c r="I64" s="55">
        <f>+G64+I48</f>
        <v>46167884.840000004</v>
      </c>
    </row>
    <row r="65" spans="1:9" x14ac:dyDescent="0.2">
      <c r="A65" s="51">
        <v>108</v>
      </c>
      <c r="B65" s="38" t="s">
        <v>23</v>
      </c>
      <c r="C65" s="53"/>
      <c r="D65" s="53"/>
      <c r="G65" s="55">
        <f>+G52</f>
        <v>644533.80000000005</v>
      </c>
      <c r="I65" s="55">
        <f>+G65+I52</f>
        <v>1612963.2000000002</v>
      </c>
    </row>
    <row r="66" spans="1:9" ht="13.5" thickBot="1" x14ac:dyDescent="0.25">
      <c r="C66" s="56">
        <f>SUM(C62:C65)</f>
        <v>15875192</v>
      </c>
      <c r="D66" s="53"/>
      <c r="E66" s="56">
        <f>SUM(E62:E65)</f>
        <v>39380612</v>
      </c>
      <c r="G66" s="56">
        <f>SUM(G62:G65)</f>
        <v>102593330.14999999</v>
      </c>
      <c r="I66" s="56">
        <f>SUM(I62:I65)</f>
        <v>200989567.97999999</v>
      </c>
    </row>
    <row r="67" spans="1:9" ht="13.5" thickTop="1" x14ac:dyDescent="0.2">
      <c r="C67" s="53"/>
      <c r="D67" s="53"/>
    </row>
    <row r="68" spans="1:9" x14ac:dyDescent="0.2">
      <c r="C68" s="53"/>
      <c r="D68" s="53"/>
    </row>
    <row r="69" spans="1:9" x14ac:dyDescent="0.2">
      <c r="C69" s="53"/>
      <c r="D69" s="53"/>
    </row>
  </sheetData>
  <mergeCells count="4">
    <mergeCell ref="C33:D33"/>
    <mergeCell ref="E33:F33"/>
    <mergeCell ref="G33:H33"/>
    <mergeCell ref="I33:J33"/>
  </mergeCells>
  <pageMargins left="0.75" right="0.75" top="0.75" bottom="0.5" header="0.5" footer="0.25"/>
  <pageSetup orientation="portrait" r:id="rId1"/>
  <headerFooter alignWithMargins="0">
    <oddFooter>&amp;C&amp;P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>
      <selection activeCell="L29" sqref="L29"/>
    </sheetView>
  </sheetViews>
  <sheetFormatPr defaultColWidth="9.140625" defaultRowHeight="12.75" x14ac:dyDescent="0.2"/>
  <cols>
    <col min="1" max="1" width="9.5703125" style="38" bestFit="1" customWidth="1"/>
    <col min="2" max="2" width="27" style="38" bestFit="1" customWidth="1"/>
    <col min="3" max="3" width="14.140625" style="38" hidden="1" customWidth="1"/>
    <col min="4" max="4" width="11.28515625" style="38" hidden="1" customWidth="1"/>
    <col min="5" max="5" width="14.140625" style="38" hidden="1" customWidth="1"/>
    <col min="6" max="6" width="12.85546875" style="38" hidden="1" customWidth="1"/>
    <col min="7" max="7" width="14.5703125" style="38" hidden="1" customWidth="1"/>
    <col min="8" max="8" width="13.42578125" style="38" hidden="1" customWidth="1"/>
    <col min="9" max="9" width="15" style="38" bestFit="1" customWidth="1"/>
    <col min="10" max="10" width="11.85546875" style="38" bestFit="1" customWidth="1"/>
    <col min="11" max="11" width="15" style="38" bestFit="1" customWidth="1"/>
    <col min="12" max="12" width="12.28515625" style="38" bestFit="1" customWidth="1"/>
    <col min="13" max="16384" width="9.140625" style="38"/>
  </cols>
  <sheetData>
    <row r="1" spans="1:11" s="3" customFormat="1" ht="18" customHeight="1" x14ac:dyDescent="0.25">
      <c r="A1" s="3" t="s">
        <v>0</v>
      </c>
      <c r="F1" s="21"/>
      <c r="J1" s="22" t="s">
        <v>43</v>
      </c>
    </row>
    <row r="2" spans="1:11" s="3" customFormat="1" ht="18" customHeight="1" x14ac:dyDescent="0.25">
      <c r="A2" s="3" t="s">
        <v>59</v>
      </c>
    </row>
    <row r="3" spans="1:11" s="3" customFormat="1" ht="18" customHeight="1" x14ac:dyDescent="0.25">
      <c r="A3" s="27" t="s">
        <v>58</v>
      </c>
      <c r="B3" s="27"/>
      <c r="C3" s="27"/>
      <c r="D3" s="27"/>
      <c r="E3" s="27"/>
    </row>
    <row r="4" spans="1:11" s="3" customFormat="1" ht="18" customHeight="1" x14ac:dyDescent="0.25">
      <c r="A4" s="27"/>
      <c r="B4" s="27"/>
      <c r="C4" s="27"/>
      <c r="D4" s="27"/>
      <c r="E4" s="27"/>
    </row>
    <row r="5" spans="1:11" ht="15" x14ac:dyDescent="0.25">
      <c r="A5" s="31" t="s">
        <v>60</v>
      </c>
      <c r="B5" s="30"/>
      <c r="C5" s="30"/>
      <c r="D5" s="30"/>
      <c r="E5" s="30"/>
    </row>
    <row r="6" spans="1:11" x14ac:dyDescent="0.2">
      <c r="A6" s="25"/>
      <c r="B6" s="25"/>
      <c r="C6" s="26">
        <v>40543</v>
      </c>
      <c r="E6" s="26">
        <v>40908</v>
      </c>
      <c r="G6" s="26">
        <v>41274</v>
      </c>
      <c r="I6" s="26">
        <v>41639</v>
      </c>
      <c r="K6" s="26">
        <v>42004</v>
      </c>
    </row>
    <row r="7" spans="1:11" x14ac:dyDescent="0.2">
      <c r="C7" s="5" t="s">
        <v>57</v>
      </c>
      <c r="E7" s="5" t="s">
        <v>57</v>
      </c>
      <c r="G7" s="5" t="s">
        <v>57</v>
      </c>
      <c r="I7" s="5" t="s">
        <v>57</v>
      </c>
      <c r="K7" s="5" t="s">
        <v>57</v>
      </c>
    </row>
    <row r="8" spans="1:11" x14ac:dyDescent="0.2">
      <c r="A8" s="57">
        <v>68151</v>
      </c>
      <c r="B8" s="57" t="s">
        <v>45</v>
      </c>
      <c r="C8" s="46">
        <v>4009745.03</v>
      </c>
      <c r="E8" s="46">
        <v>5037084.4000000004</v>
      </c>
      <c r="G8" s="46">
        <v>5077844.04</v>
      </c>
      <c r="I8" s="47">
        <v>5407420.96</v>
      </c>
      <c r="K8" s="47">
        <v>2127324.73</v>
      </c>
    </row>
    <row r="9" spans="1:11" x14ac:dyDescent="0.2">
      <c r="A9" s="57">
        <v>68211</v>
      </c>
      <c r="B9" s="57" t="s">
        <v>47</v>
      </c>
      <c r="C9" s="46">
        <v>2546939.2000000002</v>
      </c>
      <c r="E9" s="46">
        <v>3873775.06</v>
      </c>
      <c r="G9" s="46">
        <v>8272605.96</v>
      </c>
      <c r="I9" s="47">
        <v>4469146.32</v>
      </c>
      <c r="K9" s="47">
        <v>3372929.47</v>
      </c>
    </row>
    <row r="10" spans="1:11" x14ac:dyDescent="0.2">
      <c r="A10" s="57">
        <v>68241</v>
      </c>
      <c r="B10" s="57" t="s">
        <v>48</v>
      </c>
      <c r="C10" s="46">
        <v>1494901.76</v>
      </c>
      <c r="E10" s="46">
        <v>1604701.41</v>
      </c>
      <c r="G10" s="46">
        <v>2479.7399999999998</v>
      </c>
      <c r="I10" s="47">
        <v>11476.19</v>
      </c>
      <c r="K10" s="47">
        <v>0</v>
      </c>
    </row>
    <row r="11" spans="1:11" x14ac:dyDescent="0.2">
      <c r="A11" s="57" t="s">
        <v>51</v>
      </c>
      <c r="B11" s="57" t="s">
        <v>48</v>
      </c>
      <c r="C11" s="46">
        <v>24026.799999999999</v>
      </c>
      <c r="E11" s="46">
        <v>6745088.2999999998</v>
      </c>
      <c r="G11" s="46">
        <v>268169</v>
      </c>
      <c r="I11" s="47">
        <v>-48238.15</v>
      </c>
      <c r="K11" s="47">
        <v>0</v>
      </c>
    </row>
    <row r="12" spans="1:11" x14ac:dyDescent="0.2">
      <c r="A12" s="57" t="s">
        <v>49</v>
      </c>
      <c r="B12" s="57" t="s">
        <v>50</v>
      </c>
      <c r="C12" s="46">
        <v>8221001.1799999997</v>
      </c>
      <c r="E12" s="46">
        <v>19135616.91</v>
      </c>
      <c r="G12" s="46">
        <v>-455564</v>
      </c>
      <c r="I12" s="47">
        <v>0</v>
      </c>
      <c r="K12" s="47">
        <v>159391</v>
      </c>
    </row>
    <row r="13" spans="1:11" x14ac:dyDescent="0.2">
      <c r="A13" s="57" t="s">
        <v>61</v>
      </c>
      <c r="B13" s="57" t="s">
        <v>62</v>
      </c>
      <c r="E13" s="46">
        <v>4995355.75</v>
      </c>
      <c r="G13" s="46">
        <v>26318447.890000001</v>
      </c>
      <c r="I13" s="47">
        <v>45175886.600000001</v>
      </c>
      <c r="K13" s="47">
        <v>90170</v>
      </c>
    </row>
    <row r="14" spans="1:11" x14ac:dyDescent="0.2">
      <c r="A14" s="57" t="s">
        <v>64</v>
      </c>
      <c r="B14" s="57" t="s">
        <v>65</v>
      </c>
      <c r="E14" s="46"/>
      <c r="G14" s="46">
        <v>5787584.6500000004</v>
      </c>
      <c r="I14" s="47">
        <v>33457227.510000002</v>
      </c>
      <c r="K14" s="47">
        <v>61413182.259999998</v>
      </c>
    </row>
    <row r="15" spans="1:11" s="48" customFormat="1" x14ac:dyDescent="0.2">
      <c r="A15" s="57" t="s">
        <v>83</v>
      </c>
      <c r="B15" s="57" t="s">
        <v>84</v>
      </c>
      <c r="E15" s="49"/>
      <c r="G15" s="49"/>
      <c r="I15" s="50">
        <v>12058652.529999999</v>
      </c>
      <c r="K15" s="50">
        <v>16358695.75</v>
      </c>
    </row>
    <row r="16" spans="1:11" x14ac:dyDescent="0.2">
      <c r="A16" s="57" t="s">
        <v>66</v>
      </c>
      <c r="B16" s="57" t="s">
        <v>67</v>
      </c>
      <c r="E16" s="46"/>
      <c r="G16" s="46">
        <v>699066.16</v>
      </c>
      <c r="I16" s="47">
        <v>1229131.18</v>
      </c>
      <c r="K16" s="47">
        <v>366916</v>
      </c>
    </row>
    <row r="17" spans="1:11" s="48" customFormat="1" x14ac:dyDescent="0.2">
      <c r="A17" s="57" t="s">
        <v>81</v>
      </c>
      <c r="B17" s="57" t="s">
        <v>82</v>
      </c>
      <c r="E17" s="49"/>
      <c r="G17" s="49"/>
      <c r="I17" s="50">
        <v>1410159.55</v>
      </c>
      <c r="K17" s="50">
        <v>744608.14</v>
      </c>
    </row>
    <row r="18" spans="1:11" x14ac:dyDescent="0.2">
      <c r="A18" s="57">
        <v>78431</v>
      </c>
      <c r="B18" s="57" t="s">
        <v>68</v>
      </c>
      <c r="E18" s="46"/>
      <c r="G18" s="46">
        <v>11233984.65</v>
      </c>
      <c r="I18" s="47">
        <v>15084798.949999999</v>
      </c>
      <c r="K18" s="47">
        <v>247942.42</v>
      </c>
    </row>
    <row r="19" spans="1:11" x14ac:dyDescent="0.2">
      <c r="A19" s="57">
        <v>78441</v>
      </c>
      <c r="B19" s="57" t="s">
        <v>69</v>
      </c>
      <c r="E19" s="46"/>
      <c r="G19" s="46">
        <v>1322964.1599999999</v>
      </c>
      <c r="I19" s="47">
        <v>8661235.7300000004</v>
      </c>
      <c r="K19" s="47">
        <v>-5460.08</v>
      </c>
    </row>
    <row r="20" spans="1:11" x14ac:dyDescent="0.2">
      <c r="A20" s="57">
        <v>78451</v>
      </c>
      <c r="B20" s="57" t="s">
        <v>70</v>
      </c>
      <c r="E20" s="46"/>
      <c r="G20" s="46">
        <v>16832.72</v>
      </c>
      <c r="I20" s="47">
        <v>367245.96</v>
      </c>
      <c r="K20" s="47">
        <v>3393975.68</v>
      </c>
    </row>
    <row r="21" spans="1:11" x14ac:dyDescent="0.2">
      <c r="A21" s="57">
        <v>78461</v>
      </c>
      <c r="B21" s="57" t="s">
        <v>71</v>
      </c>
      <c r="E21" s="46"/>
      <c r="G21" s="46">
        <v>115773.02</v>
      </c>
      <c r="I21" s="47">
        <v>1195520.67</v>
      </c>
      <c r="K21" s="47">
        <v>2312831.44</v>
      </c>
    </row>
    <row r="22" spans="1:11" x14ac:dyDescent="0.2">
      <c r="A22" s="57">
        <v>78471</v>
      </c>
      <c r="B22" s="57" t="s">
        <v>72</v>
      </c>
      <c r="E22" s="46"/>
      <c r="G22" s="46">
        <v>8656.19</v>
      </c>
      <c r="I22" s="47">
        <v>89260.72</v>
      </c>
      <c r="K22" s="47">
        <v>1139055.83</v>
      </c>
    </row>
    <row r="23" spans="1:11" x14ac:dyDescent="0.2">
      <c r="A23" s="57">
        <v>78481</v>
      </c>
      <c r="B23" s="57" t="s">
        <v>73</v>
      </c>
      <c r="E23" s="46"/>
      <c r="G23" s="46">
        <v>56085.24</v>
      </c>
      <c r="I23" s="47">
        <v>3864146.28</v>
      </c>
      <c r="K23" s="47">
        <v>120967.41</v>
      </c>
    </row>
    <row r="24" spans="1:11" x14ac:dyDescent="0.2">
      <c r="A24" s="57">
        <v>78491</v>
      </c>
      <c r="B24" s="57" t="s">
        <v>74</v>
      </c>
      <c r="E24" s="46"/>
      <c r="G24" s="46">
        <v>289929.93</v>
      </c>
      <c r="I24" s="47">
        <v>4685385.09</v>
      </c>
      <c r="K24" s="47">
        <v>57248.92</v>
      </c>
    </row>
    <row r="25" spans="1:11" x14ac:dyDescent="0.2">
      <c r="A25" s="57" t="s">
        <v>75</v>
      </c>
      <c r="B25" s="57" t="s">
        <v>76</v>
      </c>
      <c r="E25" s="46"/>
      <c r="G25" s="46">
        <v>159347.96</v>
      </c>
      <c r="I25" s="47">
        <v>458930.14</v>
      </c>
      <c r="K25" s="47">
        <v>73.42</v>
      </c>
    </row>
    <row r="26" spans="1:11" x14ac:dyDescent="0.2">
      <c r="A26" s="57" t="s">
        <v>77</v>
      </c>
      <c r="B26" s="57" t="s">
        <v>78</v>
      </c>
      <c r="E26" s="46"/>
      <c r="G26" s="46">
        <v>28877.15</v>
      </c>
      <c r="I26" s="47">
        <v>2298059.17</v>
      </c>
      <c r="K26" s="47">
        <v>7777089.0199999996</v>
      </c>
    </row>
    <row r="27" spans="1:11" x14ac:dyDescent="0.2">
      <c r="A27" s="57">
        <v>200954</v>
      </c>
      <c r="B27" s="57" t="s">
        <v>79</v>
      </c>
      <c r="E27" s="46"/>
      <c r="G27" s="46">
        <v>4338168.6100000003</v>
      </c>
      <c r="I27" s="47">
        <v>8573557.8800000008</v>
      </c>
      <c r="K27" s="47">
        <v>-48291.28</v>
      </c>
    </row>
    <row r="28" spans="1:11" x14ac:dyDescent="0.2">
      <c r="A28" s="57">
        <v>200955</v>
      </c>
      <c r="B28" s="57" t="s">
        <v>80</v>
      </c>
      <c r="E28" s="46"/>
      <c r="G28" s="46">
        <v>7772013.7599999998</v>
      </c>
      <c r="I28" s="47">
        <v>15181750.880000001</v>
      </c>
      <c r="K28" s="47">
        <v>-5056.04</v>
      </c>
    </row>
    <row r="29" spans="1:11" ht="13.5" thickBot="1" x14ac:dyDescent="0.25">
      <c r="A29" s="57"/>
      <c r="B29" s="57" t="s">
        <v>53</v>
      </c>
      <c r="C29" s="20">
        <f>SUM(C8:C13)</f>
        <v>16296613.969999999</v>
      </c>
      <c r="E29" s="20">
        <f>SUM(E8:E13)</f>
        <v>41391621.829999998</v>
      </c>
      <c r="G29" s="20">
        <f>SUM(G8:G28)</f>
        <v>71313266.829999998</v>
      </c>
      <c r="I29" s="20">
        <f>SUM(I8:I28)</f>
        <v>163630754.15999997</v>
      </c>
      <c r="K29" s="20">
        <f>SUM(K8:K28)</f>
        <v>99623594.089999989</v>
      </c>
    </row>
    <row r="30" spans="1:11" ht="13.5" thickTop="1" x14ac:dyDescent="0.2">
      <c r="A30" s="51"/>
      <c r="B30" s="24"/>
      <c r="C30" s="28"/>
      <c r="D30" s="28"/>
      <c r="E30" s="28"/>
    </row>
    <row r="31" spans="1:11" x14ac:dyDescent="0.2">
      <c r="A31" s="51"/>
    </row>
    <row r="32" spans="1:11" ht="15" x14ac:dyDescent="0.25">
      <c r="A32" s="31" t="s">
        <v>56</v>
      </c>
      <c r="B32" s="31"/>
      <c r="C32" s="31"/>
      <c r="D32" s="31"/>
      <c r="E32" s="30"/>
    </row>
    <row r="33" spans="1:13" s="1" customFormat="1" x14ac:dyDescent="0.2">
      <c r="A33" s="45" t="s">
        <v>55</v>
      </c>
      <c r="C33" s="69">
        <v>2010</v>
      </c>
      <c r="D33" s="69"/>
      <c r="E33" s="68">
        <v>2011</v>
      </c>
      <c r="F33" s="68"/>
      <c r="G33" s="68">
        <v>2012</v>
      </c>
      <c r="H33" s="68"/>
      <c r="I33" s="68">
        <v>2013</v>
      </c>
      <c r="J33" s="68"/>
      <c r="K33" s="68">
        <v>2014</v>
      </c>
      <c r="L33" s="68"/>
    </row>
    <row r="34" spans="1:13" s="2" customFormat="1" x14ac:dyDescent="0.2">
      <c r="A34" s="5" t="s">
        <v>7</v>
      </c>
      <c r="B34" s="5" t="s">
        <v>8</v>
      </c>
      <c r="C34" s="5" t="s">
        <v>9</v>
      </c>
      <c r="D34" s="5" t="s">
        <v>10</v>
      </c>
      <c r="E34" s="5" t="s">
        <v>9</v>
      </c>
      <c r="F34" s="5" t="s">
        <v>10</v>
      </c>
      <c r="G34" s="5" t="s">
        <v>9</v>
      </c>
      <c r="H34" s="5" t="s">
        <v>10</v>
      </c>
      <c r="I34" s="5" t="s">
        <v>9</v>
      </c>
      <c r="J34" s="5" t="s">
        <v>10</v>
      </c>
      <c r="K34" s="5" t="s">
        <v>9</v>
      </c>
      <c r="L34" s="5" t="s">
        <v>10</v>
      </c>
    </row>
    <row r="35" spans="1:13" s="2" customFormat="1" x14ac:dyDescent="0.2">
      <c r="C35" s="5"/>
      <c r="D35" s="5"/>
      <c r="F35" s="5"/>
      <c r="K35" s="58"/>
      <c r="L35" s="58"/>
      <c r="M35" s="58"/>
    </row>
    <row r="36" spans="1:13" x14ac:dyDescent="0.2">
      <c r="A36" s="51">
        <v>107</v>
      </c>
      <c r="B36" s="38" t="s">
        <v>11</v>
      </c>
      <c r="C36" s="52">
        <v>15875192</v>
      </c>
      <c r="D36" s="52"/>
      <c r="E36" s="52">
        <v>23505357</v>
      </c>
      <c r="F36" s="52"/>
      <c r="G36" s="53">
        <v>62537091.25</v>
      </c>
      <c r="H36" s="53"/>
      <c r="I36" s="53">
        <v>97384424.710000008</v>
      </c>
      <c r="K36" s="53">
        <v>55828400.869999997</v>
      </c>
      <c r="L36" s="53"/>
      <c r="M36" s="53"/>
    </row>
    <row r="37" spans="1:13" x14ac:dyDescent="0.2">
      <c r="A37" s="51">
        <v>131</v>
      </c>
      <c r="B37" s="38" t="s">
        <v>12</v>
      </c>
      <c r="C37" s="52"/>
      <c r="D37" s="52">
        <f>+C36</f>
        <v>15875192</v>
      </c>
      <c r="E37" s="52"/>
      <c r="F37" s="52">
        <v>23505357</v>
      </c>
      <c r="G37" s="53"/>
      <c r="H37" s="53">
        <v>62537091.25</v>
      </c>
      <c r="I37" s="53"/>
      <c r="J37" s="53">
        <v>97384424.710000008</v>
      </c>
      <c r="K37" s="53"/>
      <c r="L37" s="53">
        <v>55828400.869999997</v>
      </c>
      <c r="M37" s="53"/>
    </row>
    <row r="38" spans="1:13" x14ac:dyDescent="0.2">
      <c r="A38" s="33" t="s">
        <v>14</v>
      </c>
      <c r="B38" s="32"/>
      <c r="C38" s="52"/>
      <c r="D38" s="52"/>
      <c r="E38" s="52"/>
      <c r="F38" s="52"/>
      <c r="G38" s="53"/>
      <c r="H38" s="53"/>
      <c r="I38" s="53"/>
      <c r="K38" s="53"/>
      <c r="L38" s="53"/>
      <c r="M38" s="53"/>
    </row>
    <row r="39" spans="1:13" x14ac:dyDescent="0.2">
      <c r="C39" s="52"/>
      <c r="D39" s="52"/>
      <c r="E39" s="52"/>
      <c r="F39" s="52"/>
      <c r="G39" s="53"/>
      <c r="H39" s="53"/>
      <c r="I39" s="53"/>
      <c r="K39" s="53"/>
      <c r="L39" s="53"/>
      <c r="M39" s="53"/>
    </row>
    <row r="40" spans="1:13" x14ac:dyDescent="0.2">
      <c r="A40" s="51">
        <v>107</v>
      </c>
      <c r="B40" s="38" t="s">
        <v>11</v>
      </c>
      <c r="C40" s="52">
        <v>421422.1</v>
      </c>
      <c r="D40" s="52"/>
      <c r="E40" s="52">
        <v>1589651</v>
      </c>
      <c r="F40" s="52"/>
      <c r="G40" s="53">
        <v>2257043.25</v>
      </c>
      <c r="H40" s="53"/>
      <c r="I40" s="53">
        <v>6228457.6900000004</v>
      </c>
      <c r="K40" s="53">
        <v>5685431.9900000002</v>
      </c>
      <c r="L40" s="53"/>
      <c r="M40" s="53"/>
    </row>
    <row r="41" spans="1:13" x14ac:dyDescent="0.2">
      <c r="A41" s="51">
        <v>427.8</v>
      </c>
      <c r="B41" s="38" t="s">
        <v>15</v>
      </c>
      <c r="C41" s="52"/>
      <c r="D41" s="52">
        <f>+C40</f>
        <v>421422.1</v>
      </c>
      <c r="E41" s="52"/>
      <c r="F41" s="52">
        <v>1589651</v>
      </c>
      <c r="G41" s="53"/>
      <c r="H41" s="53">
        <v>2257043.25</v>
      </c>
      <c r="I41" s="53"/>
      <c r="J41" s="53">
        <v>6228457.6900000004</v>
      </c>
      <c r="K41" s="53"/>
      <c r="L41" s="53">
        <v>5685431.9900000002</v>
      </c>
      <c r="M41" s="53"/>
    </row>
    <row r="42" spans="1:13" x14ac:dyDescent="0.2">
      <c r="A42" s="33" t="s">
        <v>16</v>
      </c>
      <c r="B42" s="32"/>
      <c r="C42" s="52"/>
      <c r="D42" s="52"/>
      <c r="E42" s="52"/>
      <c r="F42" s="52"/>
      <c r="G42" s="53"/>
      <c r="H42" s="53"/>
      <c r="I42" s="53"/>
      <c r="K42" s="53"/>
      <c r="L42" s="53"/>
      <c r="M42" s="53"/>
    </row>
    <row r="43" spans="1:13" x14ac:dyDescent="0.2">
      <c r="C43" s="52"/>
      <c r="D43" s="52"/>
      <c r="E43" s="54"/>
      <c r="F43" s="52"/>
      <c r="G43" s="53"/>
      <c r="H43" s="53"/>
      <c r="I43" s="53"/>
      <c r="K43" s="53"/>
      <c r="L43" s="53"/>
      <c r="M43" s="53"/>
    </row>
    <row r="44" spans="1:13" x14ac:dyDescent="0.2">
      <c r="A44" s="51">
        <v>407.3</v>
      </c>
      <c r="B44" s="38" t="s">
        <v>18</v>
      </c>
      <c r="C44" s="52">
        <f>+C40</f>
        <v>421422.1</v>
      </c>
      <c r="D44" s="52"/>
      <c r="E44" s="52">
        <v>1589651</v>
      </c>
      <c r="F44" s="52"/>
      <c r="G44" s="53">
        <v>2257043.25</v>
      </c>
      <c r="H44" s="53"/>
      <c r="I44" s="53">
        <v>6228457.6900000004</v>
      </c>
      <c r="K44" s="53">
        <v>5685431.9900000002</v>
      </c>
      <c r="L44" s="53"/>
      <c r="M44" s="53"/>
    </row>
    <row r="45" spans="1:13" x14ac:dyDescent="0.2">
      <c r="A45" s="51">
        <v>254</v>
      </c>
      <c r="B45" s="38" t="s">
        <v>19</v>
      </c>
      <c r="C45" s="52"/>
      <c r="D45" s="52">
        <f>+D41</f>
        <v>421422.1</v>
      </c>
      <c r="E45" s="52"/>
      <c r="F45" s="52">
        <v>1589651</v>
      </c>
      <c r="G45" s="53"/>
      <c r="H45" s="53">
        <v>2257043.25</v>
      </c>
      <c r="I45" s="53"/>
      <c r="J45" s="53">
        <v>6228457.6900000004</v>
      </c>
      <c r="K45" s="53"/>
      <c r="L45" s="53">
        <v>5685431.9900000002</v>
      </c>
      <c r="M45" s="53"/>
    </row>
    <row r="46" spans="1:13" s="7" customFormat="1" x14ac:dyDescent="0.2">
      <c r="A46" s="33" t="s">
        <v>44</v>
      </c>
      <c r="B46" s="32"/>
      <c r="C46" s="10"/>
      <c r="D46" s="10"/>
      <c r="E46" s="10"/>
      <c r="F46" s="10"/>
      <c r="G46" s="40"/>
      <c r="H46" s="40"/>
      <c r="I46" s="40"/>
      <c r="K46" s="40"/>
      <c r="L46" s="40"/>
      <c r="M46" s="40"/>
    </row>
    <row r="47" spans="1:13" x14ac:dyDescent="0.2">
      <c r="C47" s="52"/>
      <c r="D47" s="52"/>
      <c r="E47" s="52"/>
      <c r="F47" s="52"/>
      <c r="G47" s="53"/>
      <c r="H47" s="53"/>
      <c r="I47" s="53"/>
      <c r="K47" s="53"/>
      <c r="L47" s="53"/>
      <c r="M47" s="53"/>
    </row>
    <row r="48" spans="1:13" x14ac:dyDescent="0.2">
      <c r="A48" s="51" t="s">
        <v>24</v>
      </c>
      <c r="B48" s="38" t="s">
        <v>22</v>
      </c>
      <c r="C48" s="52"/>
      <c r="D48" s="52"/>
      <c r="E48" s="54"/>
      <c r="F48" s="52"/>
      <c r="G48" s="53">
        <v>34872489.5</v>
      </c>
      <c r="H48" s="53"/>
      <c r="I48" s="53">
        <v>11295395.34</v>
      </c>
      <c r="K48" s="53">
        <v>125520992.93000001</v>
      </c>
      <c r="L48" s="53"/>
      <c r="M48" s="53"/>
    </row>
    <row r="49" spans="1:13" x14ac:dyDescent="0.2">
      <c r="A49" s="51">
        <v>107</v>
      </c>
      <c r="B49" s="38" t="s">
        <v>11</v>
      </c>
      <c r="C49" s="52"/>
      <c r="D49" s="52"/>
      <c r="E49" s="52"/>
      <c r="F49" s="52"/>
      <c r="G49" s="53"/>
      <c r="H49" s="53">
        <v>34872489.5</v>
      </c>
      <c r="I49" s="53"/>
      <c r="J49" s="53">
        <v>11295395.34</v>
      </c>
      <c r="K49" s="53"/>
      <c r="L49" s="53">
        <v>125520992.93000001</v>
      </c>
      <c r="M49" s="53"/>
    </row>
    <row r="50" spans="1:13" x14ac:dyDescent="0.2">
      <c r="A50" s="33" t="s">
        <v>54</v>
      </c>
      <c r="B50" s="32"/>
      <c r="C50" s="52"/>
      <c r="D50" s="52"/>
      <c r="E50" s="52"/>
      <c r="F50" s="52"/>
      <c r="G50" s="53"/>
      <c r="H50" s="53"/>
      <c r="I50" s="53"/>
      <c r="K50" s="53"/>
      <c r="L50" s="53"/>
      <c r="M50" s="53"/>
    </row>
    <row r="51" spans="1:13" x14ac:dyDescent="0.2">
      <c r="C51" s="52"/>
      <c r="D51" s="52"/>
      <c r="G51" s="53"/>
      <c r="H51" s="53"/>
      <c r="I51" s="53"/>
      <c r="K51" s="53"/>
      <c r="L51" s="53"/>
      <c r="M51" s="53"/>
    </row>
    <row r="52" spans="1:13" x14ac:dyDescent="0.2">
      <c r="A52" s="51">
        <v>403</v>
      </c>
      <c r="B52" s="38" t="s">
        <v>31</v>
      </c>
      <c r="C52" s="52"/>
      <c r="D52" s="52"/>
      <c r="G52" s="53">
        <v>644533.80000000005</v>
      </c>
      <c r="H52" s="53"/>
      <c r="I52" s="53">
        <v>968429.4</v>
      </c>
      <c r="K52" s="53">
        <v>3568019.7</v>
      </c>
      <c r="L52" s="53"/>
      <c r="M52" s="53"/>
    </row>
    <row r="53" spans="1:13" x14ac:dyDescent="0.2">
      <c r="A53" s="51">
        <v>108</v>
      </c>
      <c r="B53" s="38" t="s">
        <v>23</v>
      </c>
      <c r="C53" s="52"/>
      <c r="D53" s="52"/>
      <c r="G53" s="53"/>
      <c r="H53" s="53">
        <v>644533.80000000005</v>
      </c>
      <c r="I53" s="53"/>
      <c r="J53" s="53">
        <v>968429.4</v>
      </c>
      <c r="K53" s="53"/>
      <c r="L53" s="53">
        <v>3568019.7</v>
      </c>
      <c r="M53" s="53"/>
    </row>
    <row r="54" spans="1:13" x14ac:dyDescent="0.2">
      <c r="A54" s="33" t="s">
        <v>34</v>
      </c>
      <c r="B54" s="32"/>
      <c r="C54" s="52"/>
      <c r="D54" s="52"/>
      <c r="G54" s="53"/>
      <c r="H54" s="53"/>
      <c r="I54" s="53"/>
      <c r="K54" s="53"/>
      <c r="L54" s="53"/>
      <c r="M54" s="53"/>
    </row>
    <row r="55" spans="1:13" x14ac:dyDescent="0.2">
      <c r="C55" s="52"/>
      <c r="D55" s="52"/>
      <c r="G55" s="53"/>
      <c r="H55" s="53"/>
      <c r="I55" s="53"/>
      <c r="K55" s="53"/>
      <c r="L55" s="53"/>
      <c r="M55" s="53"/>
    </row>
    <row r="56" spans="1:13" x14ac:dyDescent="0.2">
      <c r="A56" s="51">
        <v>254</v>
      </c>
      <c r="B56" s="38" t="s">
        <v>19</v>
      </c>
      <c r="C56" s="52"/>
      <c r="D56" s="52"/>
      <c r="G56" s="53">
        <v>31093.1</v>
      </c>
      <c r="H56" s="53"/>
      <c r="I56" s="53">
        <v>43383.72</v>
      </c>
      <c r="K56" s="53">
        <v>187142.23</v>
      </c>
      <c r="L56" s="53"/>
      <c r="M56" s="53"/>
    </row>
    <row r="57" spans="1:13" x14ac:dyDescent="0.2">
      <c r="A57" s="51">
        <v>407.4</v>
      </c>
      <c r="B57" s="38" t="s">
        <v>35</v>
      </c>
      <c r="C57" s="52"/>
      <c r="D57" s="52"/>
      <c r="G57" s="53"/>
      <c r="H57" s="53">
        <v>31093.1</v>
      </c>
      <c r="I57" s="53"/>
      <c r="J57" s="53">
        <v>43383.72</v>
      </c>
      <c r="K57" s="53"/>
      <c r="L57" s="53">
        <v>187142.23</v>
      </c>
      <c r="M57" s="53"/>
    </row>
    <row r="58" spans="1:13" x14ac:dyDescent="0.2">
      <c r="A58" s="33" t="s">
        <v>36</v>
      </c>
      <c r="B58" s="32"/>
      <c r="C58" s="52"/>
      <c r="D58" s="52"/>
      <c r="G58" s="53"/>
      <c r="H58" s="53"/>
      <c r="I58" s="53"/>
      <c r="K58" s="53"/>
      <c r="L58" s="53"/>
      <c r="M58" s="53"/>
    </row>
    <row r="59" spans="1:13" x14ac:dyDescent="0.2">
      <c r="A59" s="29"/>
      <c r="B59" s="29"/>
      <c r="C59" s="52"/>
      <c r="D59" s="52"/>
      <c r="G59" s="53"/>
      <c r="H59" s="53"/>
      <c r="I59" s="53"/>
    </row>
    <row r="60" spans="1:13" x14ac:dyDescent="0.2">
      <c r="C60" s="53"/>
      <c r="D60" s="53"/>
      <c r="G60" s="53"/>
      <c r="H60" s="53"/>
      <c r="I60" s="53"/>
    </row>
    <row r="61" spans="1:13" ht="15" x14ac:dyDescent="0.25">
      <c r="A61" s="31" t="s">
        <v>21</v>
      </c>
      <c r="B61" s="31"/>
      <c r="C61" s="31">
        <v>2010</v>
      </c>
      <c r="D61" s="31"/>
      <c r="E61" s="31">
        <v>2011</v>
      </c>
      <c r="F61" s="31"/>
      <c r="G61" s="31">
        <v>2012</v>
      </c>
      <c r="I61" s="31">
        <v>2013</v>
      </c>
      <c r="K61" s="31">
        <v>2014</v>
      </c>
    </row>
    <row r="62" spans="1:13" x14ac:dyDescent="0.2">
      <c r="A62" s="51">
        <v>107</v>
      </c>
      <c r="B62" s="38" t="s">
        <v>11</v>
      </c>
      <c r="C62" s="53">
        <f>+C36+C40</f>
        <v>16296614.1</v>
      </c>
      <c r="D62" s="53"/>
      <c r="E62" s="55">
        <f>C62+E36+E40</f>
        <v>41391622.100000001</v>
      </c>
      <c r="G62" s="55">
        <f>E62+G36+G40-G48</f>
        <v>71313267.099999994</v>
      </c>
      <c r="I62" s="55">
        <f>G62+I36+I40-I48</f>
        <v>163630754.16</v>
      </c>
      <c r="K62" s="59">
        <f>I62+K36+K40-K48</f>
        <v>99623594.090000004</v>
      </c>
    </row>
    <row r="63" spans="1:13" x14ac:dyDescent="0.2">
      <c r="A63" s="51">
        <v>254</v>
      </c>
      <c r="B63" s="38" t="s">
        <v>19</v>
      </c>
      <c r="C63" s="53">
        <f>-C44</f>
        <v>-421422.1</v>
      </c>
      <c r="D63" s="53"/>
      <c r="E63" s="55">
        <f>+C63-E44+63</f>
        <v>-2011010.1</v>
      </c>
      <c r="G63" s="55">
        <f>+E63-G44+G56</f>
        <v>-4236960.25</v>
      </c>
      <c r="I63" s="55">
        <f>+G63-I44+I56</f>
        <v>-10422034.220000001</v>
      </c>
      <c r="K63" s="59">
        <f>+I63-K44+K56</f>
        <v>-15920323.98</v>
      </c>
    </row>
    <row r="64" spans="1:13" x14ac:dyDescent="0.2">
      <c r="A64" s="51" t="s">
        <v>24</v>
      </c>
      <c r="B64" s="38" t="s">
        <v>22</v>
      </c>
      <c r="C64" s="53"/>
      <c r="D64" s="53"/>
      <c r="G64" s="55">
        <f>+G48</f>
        <v>34872489.5</v>
      </c>
      <c r="I64" s="55">
        <f>+G64+I48</f>
        <v>46167884.840000004</v>
      </c>
      <c r="K64" s="59">
        <f>+I64+K48</f>
        <v>171688877.77000001</v>
      </c>
    </row>
    <row r="65" spans="1:11" x14ac:dyDescent="0.2">
      <c r="A65" s="51">
        <v>108</v>
      </c>
      <c r="B65" s="38" t="s">
        <v>23</v>
      </c>
      <c r="C65" s="53"/>
      <c r="D65" s="53"/>
      <c r="G65" s="55">
        <f>+G52</f>
        <v>644533.80000000005</v>
      </c>
      <c r="I65" s="55">
        <f>+G65+I52</f>
        <v>1612963.2000000002</v>
      </c>
      <c r="K65" s="59">
        <f>+I65+K52</f>
        <v>5180982.9000000004</v>
      </c>
    </row>
    <row r="66" spans="1:11" ht="13.5" thickBot="1" x14ac:dyDescent="0.25">
      <c r="C66" s="56">
        <f>SUM(C62:C65)</f>
        <v>15875192</v>
      </c>
      <c r="D66" s="53"/>
      <c r="E66" s="56">
        <f>SUM(E62:E65)</f>
        <v>39380612</v>
      </c>
      <c r="G66" s="56">
        <f>SUM(G62:G65)</f>
        <v>102593330.14999999</v>
      </c>
      <c r="I66" s="56">
        <f>SUM(I62:I65)</f>
        <v>200989567.97999999</v>
      </c>
      <c r="K66" s="56">
        <f>SUM(K62:K65)</f>
        <v>260573130.78</v>
      </c>
    </row>
    <row r="67" spans="1:11" ht="13.5" thickTop="1" x14ac:dyDescent="0.2">
      <c r="C67" s="53"/>
      <c r="D67" s="53"/>
    </row>
    <row r="68" spans="1:11" x14ac:dyDescent="0.2">
      <c r="C68" s="53"/>
      <c r="D68" s="53"/>
    </row>
    <row r="69" spans="1:11" x14ac:dyDescent="0.2">
      <c r="C69" s="53"/>
      <c r="D69" s="53"/>
    </row>
  </sheetData>
  <mergeCells count="5">
    <mergeCell ref="C33:D33"/>
    <mergeCell ref="E33:F33"/>
    <mergeCell ref="G33:H33"/>
    <mergeCell ref="I33:J33"/>
    <mergeCell ref="K33:L33"/>
  </mergeCells>
  <pageMargins left="0.75" right="0.75" top="0.75" bottom="0.5" header="0.5" footer="0.25"/>
  <pageSetup orientation="portrait" r:id="rId1"/>
  <headerFooter alignWithMargins="0">
    <oddFooter>&amp;C&amp;P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topLeftCell="A37" workbookViewId="0">
      <selection activeCell="S23" sqref="S23"/>
    </sheetView>
  </sheetViews>
  <sheetFormatPr defaultColWidth="9.140625" defaultRowHeight="12.75" x14ac:dyDescent="0.2"/>
  <cols>
    <col min="1" max="1" width="9.5703125" style="38" bestFit="1" customWidth="1"/>
    <col min="2" max="2" width="38.5703125" style="38" bestFit="1" customWidth="1"/>
    <col min="3" max="3" width="14.140625" style="38" hidden="1" customWidth="1"/>
    <col min="4" max="4" width="11.28515625" style="38" hidden="1" customWidth="1"/>
    <col min="5" max="5" width="14.140625" style="38" hidden="1" customWidth="1"/>
    <col min="6" max="6" width="12.85546875" style="38" hidden="1" customWidth="1"/>
    <col min="7" max="7" width="14.5703125" style="38" hidden="1" customWidth="1"/>
    <col min="8" max="8" width="13.42578125" style="38" hidden="1" customWidth="1"/>
    <col min="9" max="9" width="15" style="38" hidden="1" customWidth="1"/>
    <col min="10" max="10" width="11.85546875" style="38" hidden="1" customWidth="1"/>
    <col min="11" max="11" width="15" style="38" bestFit="1" customWidth="1"/>
    <col min="12" max="12" width="12.28515625" style="38" bestFit="1" customWidth="1"/>
    <col min="13" max="13" width="14.140625" style="38" bestFit="1" customWidth="1"/>
    <col min="14" max="14" width="12.28515625" style="38" bestFit="1" customWidth="1"/>
    <col min="15" max="20" width="9.140625" style="38"/>
    <col min="21" max="21" width="15" style="38" bestFit="1" customWidth="1"/>
    <col min="22" max="22" width="14" style="38" bestFit="1" customWidth="1"/>
    <col min="23" max="16384" width="9.140625" style="38"/>
  </cols>
  <sheetData>
    <row r="1" spans="1:13" s="3" customFormat="1" ht="18" customHeight="1" x14ac:dyDescent="0.25">
      <c r="A1" s="3" t="s">
        <v>0</v>
      </c>
      <c r="F1" s="21"/>
      <c r="L1" s="22" t="s">
        <v>43</v>
      </c>
    </row>
    <row r="2" spans="1:13" s="3" customFormat="1" ht="18" customHeight="1" x14ac:dyDescent="0.25">
      <c r="A2" s="3" t="s">
        <v>59</v>
      </c>
    </row>
    <row r="3" spans="1:13" s="3" customFormat="1" ht="18" customHeight="1" x14ac:dyDescent="0.25">
      <c r="A3" s="27" t="s">
        <v>58</v>
      </c>
      <c r="B3" s="27"/>
      <c r="C3" s="27"/>
      <c r="D3" s="27"/>
      <c r="E3" s="27"/>
    </row>
    <row r="4" spans="1:13" s="3" customFormat="1" ht="18" customHeight="1" x14ac:dyDescent="0.25">
      <c r="A4" s="27"/>
      <c r="B4" s="27"/>
      <c r="C4" s="27"/>
      <c r="D4" s="27"/>
      <c r="E4" s="27"/>
    </row>
    <row r="5" spans="1:13" ht="15" x14ac:dyDescent="0.25">
      <c r="A5" s="31" t="s">
        <v>60</v>
      </c>
      <c r="B5" s="30"/>
      <c r="C5" s="30"/>
      <c r="D5" s="30"/>
      <c r="E5" s="30"/>
    </row>
    <row r="6" spans="1:13" x14ac:dyDescent="0.2">
      <c r="A6" s="25"/>
      <c r="B6" s="25"/>
      <c r="C6" s="26">
        <v>40543</v>
      </c>
      <c r="E6" s="26">
        <v>40908</v>
      </c>
      <c r="G6" s="26">
        <v>41274</v>
      </c>
      <c r="I6" s="26">
        <v>41639</v>
      </c>
      <c r="K6" s="26">
        <v>42004</v>
      </c>
      <c r="M6" s="26">
        <v>42369</v>
      </c>
    </row>
    <row r="7" spans="1:13" x14ac:dyDescent="0.2">
      <c r="C7" s="5" t="s">
        <v>57</v>
      </c>
      <c r="E7" s="5" t="s">
        <v>57</v>
      </c>
      <c r="G7" s="5" t="s">
        <v>57</v>
      </c>
      <c r="I7" s="5" t="s">
        <v>57</v>
      </c>
      <c r="K7" s="5" t="s">
        <v>57</v>
      </c>
      <c r="M7" s="5" t="s">
        <v>57</v>
      </c>
    </row>
    <row r="8" spans="1:13" x14ac:dyDescent="0.2">
      <c r="A8" s="57">
        <v>68151</v>
      </c>
      <c r="B8" s="57" t="s">
        <v>45</v>
      </c>
      <c r="C8" s="46">
        <v>4009745.03</v>
      </c>
      <c r="E8" s="46">
        <v>5037084.4000000004</v>
      </c>
      <c r="G8" s="46">
        <v>5077844.04</v>
      </c>
      <c r="I8" s="47">
        <v>5407420.96</v>
      </c>
      <c r="K8" s="47">
        <v>2127324.73</v>
      </c>
      <c r="M8" s="47">
        <v>12488.07</v>
      </c>
    </row>
    <row r="9" spans="1:13" x14ac:dyDescent="0.2">
      <c r="A9" s="57">
        <v>68211</v>
      </c>
      <c r="B9" s="57" t="s">
        <v>47</v>
      </c>
      <c r="C9" s="46">
        <v>2546939.2000000002</v>
      </c>
      <c r="E9" s="46">
        <v>3873775.06</v>
      </c>
      <c r="G9" s="46">
        <v>8272605.96</v>
      </c>
      <c r="I9" s="47">
        <v>4469146.32</v>
      </c>
      <c r="K9" s="47">
        <v>3372929.47</v>
      </c>
      <c r="M9" s="47">
        <v>4406.45</v>
      </c>
    </row>
    <row r="10" spans="1:13" x14ac:dyDescent="0.2">
      <c r="A10" s="57">
        <v>68241</v>
      </c>
      <c r="B10" s="57" t="s">
        <v>48</v>
      </c>
      <c r="C10" s="46">
        <v>1494901.76</v>
      </c>
      <c r="E10" s="46">
        <v>1604701.41</v>
      </c>
      <c r="G10" s="46">
        <v>2479.7399999999998</v>
      </c>
      <c r="I10" s="47">
        <v>11476.19</v>
      </c>
      <c r="K10" s="47">
        <v>0</v>
      </c>
      <c r="M10" s="47">
        <v>0</v>
      </c>
    </row>
    <row r="11" spans="1:13" x14ac:dyDescent="0.2">
      <c r="A11" s="57" t="s">
        <v>51</v>
      </c>
      <c r="B11" s="57" t="s">
        <v>48</v>
      </c>
      <c r="C11" s="46">
        <v>24026.799999999999</v>
      </c>
      <c r="E11" s="46">
        <v>6745088.2999999998</v>
      </c>
      <c r="G11" s="46">
        <v>268169</v>
      </c>
      <c r="I11" s="47">
        <v>-48238.15</v>
      </c>
      <c r="K11" s="47">
        <v>0</v>
      </c>
      <c r="M11" s="47">
        <v>0</v>
      </c>
    </row>
    <row r="12" spans="1:13" ht="15" x14ac:dyDescent="0.2">
      <c r="A12" s="57" t="s">
        <v>49</v>
      </c>
      <c r="B12" s="57" t="s">
        <v>50</v>
      </c>
      <c r="C12" s="46">
        <v>8221001.1799999997</v>
      </c>
      <c r="E12" s="46">
        <v>19135616.91</v>
      </c>
      <c r="G12" s="46">
        <v>-455564</v>
      </c>
      <c r="I12" s="47">
        <v>0</v>
      </c>
      <c r="K12" s="47">
        <v>159391</v>
      </c>
      <c r="M12" s="63">
        <v>11451</v>
      </c>
    </row>
    <row r="13" spans="1:13" ht="15" x14ac:dyDescent="0.2">
      <c r="A13" s="57" t="s">
        <v>61</v>
      </c>
      <c r="B13" s="57" t="s">
        <v>62</v>
      </c>
      <c r="E13" s="46">
        <v>4995355.75</v>
      </c>
      <c r="G13" s="46">
        <v>26318447.890000001</v>
      </c>
      <c r="I13" s="47">
        <v>45175886.600000001</v>
      </c>
      <c r="K13" s="47">
        <v>90170</v>
      </c>
      <c r="M13" s="63">
        <v>-50916</v>
      </c>
    </row>
    <row r="14" spans="1:13" ht="15" x14ac:dyDescent="0.2">
      <c r="A14" s="57" t="s">
        <v>64</v>
      </c>
      <c r="B14" s="57" t="s">
        <v>65</v>
      </c>
      <c r="E14" s="46"/>
      <c r="G14" s="46">
        <v>5787584.6500000004</v>
      </c>
      <c r="I14" s="47">
        <v>33457227.510000002</v>
      </c>
      <c r="K14" s="47">
        <v>61413182.259999998</v>
      </c>
      <c r="M14" s="63">
        <v>530958</v>
      </c>
    </row>
    <row r="15" spans="1:13" s="48" customFormat="1" ht="15" x14ac:dyDescent="0.2">
      <c r="A15" s="57" t="s">
        <v>83</v>
      </c>
      <c r="B15" s="57" t="s">
        <v>84</v>
      </c>
      <c r="E15" s="49"/>
      <c r="G15" s="49"/>
      <c r="I15" s="50">
        <v>12058652.529999999</v>
      </c>
      <c r="K15" s="50">
        <v>16358695.75</v>
      </c>
      <c r="M15" s="63">
        <v>-558243</v>
      </c>
    </row>
    <row r="16" spans="1:13" ht="15" x14ac:dyDescent="0.2">
      <c r="A16" s="57" t="s">
        <v>66</v>
      </c>
      <c r="B16" s="57" t="s">
        <v>67</v>
      </c>
      <c r="E16" s="46"/>
      <c r="G16" s="46">
        <v>699066.16</v>
      </c>
      <c r="I16" s="47">
        <v>1229131.18</v>
      </c>
      <c r="K16" s="47">
        <v>366916</v>
      </c>
      <c r="M16" s="63">
        <v>-1681147.47</v>
      </c>
    </row>
    <row r="17" spans="1:14" s="48" customFormat="1" ht="15" x14ac:dyDescent="0.2">
      <c r="A17" s="57" t="s">
        <v>81</v>
      </c>
      <c r="B17" s="57" t="s">
        <v>82</v>
      </c>
      <c r="E17" s="49"/>
      <c r="G17" s="49"/>
      <c r="I17" s="50">
        <v>1410159.55</v>
      </c>
      <c r="K17" s="50">
        <v>744608.14</v>
      </c>
      <c r="M17" s="63">
        <v>-3371439.41</v>
      </c>
    </row>
    <row r="18" spans="1:14" ht="15" x14ac:dyDescent="0.2">
      <c r="A18" s="57">
        <v>78431</v>
      </c>
      <c r="B18" s="57" t="s">
        <v>68</v>
      </c>
      <c r="E18" s="46"/>
      <c r="G18" s="46">
        <v>11233984.65</v>
      </c>
      <c r="I18" s="47">
        <v>15084798.949999999</v>
      </c>
      <c r="K18" s="47">
        <v>247942.42</v>
      </c>
      <c r="M18" s="63">
        <v>1616325.99</v>
      </c>
    </row>
    <row r="19" spans="1:14" ht="15" x14ac:dyDescent="0.2">
      <c r="A19" s="57">
        <v>78441</v>
      </c>
      <c r="B19" s="57" t="s">
        <v>69</v>
      </c>
      <c r="E19" s="46"/>
      <c r="G19" s="46">
        <v>1322964.1599999999</v>
      </c>
      <c r="I19" s="47">
        <v>8661235.7300000004</v>
      </c>
      <c r="K19" s="47">
        <v>-5460.08</v>
      </c>
      <c r="M19" s="63">
        <v>1416346.79</v>
      </c>
    </row>
    <row r="20" spans="1:14" ht="15" x14ac:dyDescent="0.2">
      <c r="A20" s="57">
        <v>78451</v>
      </c>
      <c r="B20" s="57" t="s">
        <v>70</v>
      </c>
      <c r="E20" s="46"/>
      <c r="G20" s="46">
        <v>16832.72</v>
      </c>
      <c r="I20" s="47">
        <v>367245.96</v>
      </c>
      <c r="K20" s="47">
        <v>3393975.68</v>
      </c>
      <c r="M20" s="63">
        <v>774622.4</v>
      </c>
    </row>
    <row r="21" spans="1:14" ht="15" x14ac:dyDescent="0.2">
      <c r="A21" s="57">
        <v>78461</v>
      </c>
      <c r="B21" s="57" t="s">
        <v>71</v>
      </c>
      <c r="E21" s="46"/>
      <c r="G21" s="46">
        <v>115773.02</v>
      </c>
      <c r="I21" s="47">
        <v>1195520.67</v>
      </c>
      <c r="K21" s="47">
        <v>2312831.44</v>
      </c>
      <c r="M21" s="63">
        <v>87828.76</v>
      </c>
    </row>
    <row r="22" spans="1:14" ht="15" x14ac:dyDescent="0.2">
      <c r="A22" s="57">
        <v>78471</v>
      </c>
      <c r="B22" s="57" t="s">
        <v>72</v>
      </c>
      <c r="E22" s="46"/>
      <c r="G22" s="46">
        <v>8656.19</v>
      </c>
      <c r="I22" s="47">
        <v>89260.72</v>
      </c>
      <c r="K22" s="47">
        <v>1139055.83</v>
      </c>
      <c r="M22" s="63">
        <v>236788.21</v>
      </c>
    </row>
    <row r="23" spans="1:14" ht="15" x14ac:dyDescent="0.2">
      <c r="A23" s="57">
        <v>78481</v>
      </c>
      <c r="B23" s="57" t="s">
        <v>73</v>
      </c>
      <c r="E23" s="46"/>
      <c r="G23" s="46">
        <v>56085.24</v>
      </c>
      <c r="I23" s="47">
        <v>3864146.28</v>
      </c>
      <c r="K23" s="47">
        <v>120967.41</v>
      </c>
      <c r="M23" s="63">
        <v>613822.22</v>
      </c>
    </row>
    <row r="24" spans="1:14" ht="15" x14ac:dyDescent="0.2">
      <c r="A24" s="57">
        <v>78491</v>
      </c>
      <c r="B24" s="57" t="s">
        <v>74</v>
      </c>
      <c r="E24" s="46"/>
      <c r="G24" s="46">
        <v>289929.93</v>
      </c>
      <c r="I24" s="47">
        <v>4685385.09</v>
      </c>
      <c r="K24" s="47">
        <v>57248.92</v>
      </c>
      <c r="M24" s="63">
        <v>-773762.69</v>
      </c>
    </row>
    <row r="25" spans="1:14" ht="15" x14ac:dyDescent="0.2">
      <c r="A25" s="57" t="s">
        <v>75</v>
      </c>
      <c r="B25" s="57" t="s">
        <v>76</v>
      </c>
      <c r="E25" s="46"/>
      <c r="G25" s="46">
        <v>159347.96</v>
      </c>
      <c r="I25" s="47">
        <v>458930.14</v>
      </c>
      <c r="K25" s="47">
        <v>73.42</v>
      </c>
      <c r="M25" s="63">
        <v>24888.17</v>
      </c>
    </row>
    <row r="26" spans="1:14" ht="15" x14ac:dyDescent="0.2">
      <c r="A26" s="57" t="s">
        <v>77</v>
      </c>
      <c r="B26" s="57" t="s">
        <v>78</v>
      </c>
      <c r="E26" s="46"/>
      <c r="G26" s="46">
        <v>28877.15</v>
      </c>
      <c r="I26" s="47">
        <v>2298059.17</v>
      </c>
      <c r="K26" s="47">
        <v>7777089.0199999996</v>
      </c>
      <c r="M26" s="63">
        <v>2163888.88</v>
      </c>
    </row>
    <row r="27" spans="1:14" x14ac:dyDescent="0.2">
      <c r="A27" s="57">
        <v>200954</v>
      </c>
      <c r="B27" s="57" t="s">
        <v>79</v>
      </c>
      <c r="E27" s="46"/>
      <c r="G27" s="46">
        <v>4338168.6100000003</v>
      </c>
      <c r="I27" s="47">
        <v>8573557.8800000008</v>
      </c>
      <c r="K27" s="47">
        <v>-48291.28</v>
      </c>
      <c r="M27" s="47">
        <v>0</v>
      </c>
    </row>
    <row r="28" spans="1:14" x14ac:dyDescent="0.2">
      <c r="A28" s="57">
        <v>200955</v>
      </c>
      <c r="B28" s="57" t="s">
        <v>80</v>
      </c>
      <c r="E28" s="46"/>
      <c r="G28" s="46">
        <v>7772013.7599999998</v>
      </c>
      <c r="I28" s="47">
        <v>15181750.880000001</v>
      </c>
      <c r="K28" s="47">
        <v>-5056.04</v>
      </c>
      <c r="M28" s="47">
        <v>0</v>
      </c>
    </row>
    <row r="29" spans="1:14" ht="15" x14ac:dyDescent="0.2">
      <c r="A29" s="62">
        <v>200259</v>
      </c>
      <c r="B29" s="57" t="s">
        <v>85</v>
      </c>
      <c r="E29" s="46"/>
      <c r="G29" s="46"/>
      <c r="I29" s="47"/>
      <c r="K29" s="47"/>
      <c r="M29" s="63">
        <v>15094.57</v>
      </c>
    </row>
    <row r="30" spans="1:14" ht="15" x14ac:dyDescent="0.2">
      <c r="A30" s="57">
        <v>202821</v>
      </c>
      <c r="B30" s="57" t="s">
        <v>86</v>
      </c>
      <c r="E30" s="46"/>
      <c r="G30" s="46"/>
      <c r="I30" s="47"/>
      <c r="K30" s="47"/>
      <c r="M30" s="63">
        <v>248496.01</v>
      </c>
      <c r="N30" s="63"/>
    </row>
    <row r="31" spans="1:14" ht="15" x14ac:dyDescent="0.2">
      <c r="A31" s="57">
        <v>203659</v>
      </c>
      <c r="B31" s="57" t="s">
        <v>87</v>
      </c>
      <c r="E31" s="46"/>
      <c r="G31" s="46"/>
      <c r="I31" s="47"/>
      <c r="K31" s="47"/>
      <c r="M31" s="63">
        <v>7284.44</v>
      </c>
    </row>
    <row r="32" spans="1:14" ht="15" x14ac:dyDescent="0.2">
      <c r="A32" s="57">
        <v>203660</v>
      </c>
      <c r="B32" s="57" t="s">
        <v>88</v>
      </c>
      <c r="E32" s="46"/>
      <c r="G32" s="46"/>
      <c r="I32" s="47"/>
      <c r="K32" s="47"/>
      <c r="M32" s="63">
        <v>752</v>
      </c>
    </row>
    <row r="33" spans="1:22" ht="15" x14ac:dyDescent="0.2">
      <c r="A33" s="57">
        <v>204193</v>
      </c>
      <c r="B33" s="57" t="s">
        <v>89</v>
      </c>
      <c r="E33" s="46"/>
      <c r="G33" s="46"/>
      <c r="I33" s="47"/>
      <c r="K33" s="47"/>
      <c r="M33" s="63">
        <v>5470.18</v>
      </c>
    </row>
    <row r="34" spans="1:22" x14ac:dyDescent="0.2">
      <c r="A34" s="57"/>
      <c r="B34" s="57"/>
      <c r="E34" s="46"/>
      <c r="G34" s="46"/>
      <c r="I34" s="47"/>
      <c r="K34" s="47"/>
      <c r="M34" s="47"/>
    </row>
    <row r="35" spans="1:22" ht="13.5" thickBot="1" x14ac:dyDescent="0.25">
      <c r="A35" s="57"/>
      <c r="B35" s="57" t="s">
        <v>53</v>
      </c>
      <c r="C35" s="20">
        <f>SUM(C8:C13)</f>
        <v>16296613.969999999</v>
      </c>
      <c r="E35" s="20">
        <f>SUM(E8:E13)</f>
        <v>41391621.829999998</v>
      </c>
      <c r="G35" s="20">
        <f>SUM(G8:G28)</f>
        <v>71313266.829999998</v>
      </c>
      <c r="I35" s="20">
        <f>SUM(I8:I28)</f>
        <v>163630754.15999997</v>
      </c>
      <c r="K35" s="20">
        <f>SUM(K8:K28)</f>
        <v>99623594.089999989</v>
      </c>
      <c r="M35" s="20">
        <f>SUM(M8:M34)</f>
        <v>1335403.5699999996</v>
      </c>
    </row>
    <row r="36" spans="1:22" ht="13.5" thickTop="1" x14ac:dyDescent="0.2">
      <c r="A36" s="51"/>
      <c r="B36" s="24"/>
      <c r="C36" s="28"/>
      <c r="D36" s="28"/>
      <c r="E36" s="28"/>
    </row>
    <row r="37" spans="1:22" x14ac:dyDescent="0.2">
      <c r="A37" s="51"/>
    </row>
    <row r="38" spans="1:22" ht="15" x14ac:dyDescent="0.25">
      <c r="A38" s="31" t="s">
        <v>56</v>
      </c>
      <c r="B38" s="31"/>
      <c r="C38" s="31"/>
      <c r="D38" s="31"/>
      <c r="E38" s="30"/>
    </row>
    <row r="39" spans="1:22" s="1" customFormat="1" x14ac:dyDescent="0.2">
      <c r="A39" s="60" t="s">
        <v>55</v>
      </c>
      <c r="C39" s="69">
        <v>2010</v>
      </c>
      <c r="D39" s="69"/>
      <c r="E39" s="68">
        <v>2011</v>
      </c>
      <c r="F39" s="68"/>
      <c r="G39" s="68">
        <v>2012</v>
      </c>
      <c r="H39" s="68"/>
      <c r="I39" s="68">
        <v>2013</v>
      </c>
      <c r="J39" s="68"/>
      <c r="K39" s="68">
        <v>2014</v>
      </c>
      <c r="L39" s="68"/>
      <c r="M39" s="68">
        <v>2015</v>
      </c>
      <c r="N39" s="68"/>
    </row>
    <row r="40" spans="1:22" s="2" customFormat="1" x14ac:dyDescent="0.2">
      <c r="A40" s="5" t="s">
        <v>7</v>
      </c>
      <c r="B40" s="5" t="s">
        <v>8</v>
      </c>
      <c r="C40" s="5" t="s">
        <v>9</v>
      </c>
      <c r="D40" s="5" t="s">
        <v>10</v>
      </c>
      <c r="E40" s="5" t="s">
        <v>9</v>
      </c>
      <c r="F40" s="5" t="s">
        <v>10</v>
      </c>
      <c r="G40" s="5" t="s">
        <v>9</v>
      </c>
      <c r="H40" s="5" t="s">
        <v>10</v>
      </c>
      <c r="I40" s="5" t="s">
        <v>9</v>
      </c>
      <c r="J40" s="5" t="s">
        <v>10</v>
      </c>
      <c r="K40" s="5" t="s">
        <v>9</v>
      </c>
      <c r="L40" s="5" t="s">
        <v>10</v>
      </c>
      <c r="M40" s="5" t="s">
        <v>9</v>
      </c>
      <c r="N40" s="5" t="s">
        <v>10</v>
      </c>
    </row>
    <row r="41" spans="1:22" s="2" customFormat="1" x14ac:dyDescent="0.2">
      <c r="C41" s="5"/>
      <c r="D41" s="5"/>
      <c r="F41" s="5"/>
      <c r="K41" s="58"/>
      <c r="L41" s="58"/>
      <c r="M41" s="58"/>
      <c r="N41" s="58"/>
    </row>
    <row r="42" spans="1:22" x14ac:dyDescent="0.2">
      <c r="A42" s="51">
        <v>107</v>
      </c>
      <c r="B42" s="38" t="s">
        <v>11</v>
      </c>
      <c r="C42" s="52">
        <v>15875192</v>
      </c>
      <c r="D42" s="52"/>
      <c r="E42" s="52">
        <v>23505357</v>
      </c>
      <c r="F42" s="52"/>
      <c r="G42" s="53">
        <v>62537091.25</v>
      </c>
      <c r="H42" s="53"/>
      <c r="I42" s="53">
        <v>97384424.710000008</v>
      </c>
      <c r="K42" s="53">
        <v>55828400.869999997</v>
      </c>
      <c r="L42" s="53"/>
      <c r="M42" s="53">
        <v>31490818.57</v>
      </c>
      <c r="N42" s="53"/>
    </row>
    <row r="43" spans="1:22" x14ac:dyDescent="0.2">
      <c r="A43" s="51">
        <v>131</v>
      </c>
      <c r="B43" s="38" t="s">
        <v>12</v>
      </c>
      <c r="C43" s="52"/>
      <c r="D43" s="52">
        <f>+C42</f>
        <v>15875192</v>
      </c>
      <c r="E43" s="52"/>
      <c r="F43" s="52">
        <v>23505357</v>
      </c>
      <c r="G43" s="53"/>
      <c r="H43" s="53">
        <v>62537091.25</v>
      </c>
      <c r="I43" s="53"/>
      <c r="J43" s="53">
        <v>97384424.710000008</v>
      </c>
      <c r="K43" s="53"/>
      <c r="L43" s="53">
        <v>55828400.869999997</v>
      </c>
      <c r="M43" s="53"/>
      <c r="N43" s="53">
        <v>31490818.57</v>
      </c>
    </row>
    <row r="44" spans="1:22" x14ac:dyDescent="0.2">
      <c r="A44" s="33" t="s">
        <v>14</v>
      </c>
      <c r="B44" s="32"/>
      <c r="C44" s="52"/>
      <c r="D44" s="52"/>
      <c r="E44" s="52"/>
      <c r="F44" s="52"/>
      <c r="G44" s="53"/>
      <c r="H44" s="53"/>
      <c r="I44" s="53"/>
      <c r="K44" s="53"/>
      <c r="L44" s="53"/>
      <c r="M44" s="53"/>
      <c r="N44" s="53"/>
    </row>
    <row r="45" spans="1:22" x14ac:dyDescent="0.2">
      <c r="C45" s="52"/>
      <c r="D45" s="52"/>
      <c r="E45" s="52"/>
      <c r="F45" s="52"/>
      <c r="G45" s="53"/>
      <c r="H45" s="53"/>
      <c r="I45" s="53"/>
      <c r="K45" s="53"/>
      <c r="L45" s="53"/>
      <c r="M45" s="53"/>
      <c r="N45" s="53"/>
    </row>
    <row r="46" spans="1:22" x14ac:dyDescent="0.2">
      <c r="A46" s="51">
        <v>107</v>
      </c>
      <c r="B46" s="38" t="s">
        <v>11</v>
      </c>
      <c r="C46" s="52">
        <v>421422.1</v>
      </c>
      <c r="D46" s="52"/>
      <c r="E46" s="52">
        <v>1589651</v>
      </c>
      <c r="F46" s="52"/>
      <c r="G46" s="53">
        <v>2257043.25</v>
      </c>
      <c r="H46" s="53"/>
      <c r="I46" s="53">
        <v>6228457.6900000004</v>
      </c>
      <c r="K46" s="53">
        <v>5685431.9900000002</v>
      </c>
      <c r="L46" s="53"/>
      <c r="M46" s="53">
        <v>1637081.9500000004</v>
      </c>
      <c r="N46" s="53"/>
      <c r="U46" s="47"/>
      <c r="V46" s="47"/>
    </row>
    <row r="47" spans="1:22" x14ac:dyDescent="0.2">
      <c r="A47" s="51">
        <v>427.8</v>
      </c>
      <c r="B47" s="38" t="s">
        <v>15</v>
      </c>
      <c r="C47" s="52"/>
      <c r="D47" s="52">
        <f>+C46</f>
        <v>421422.1</v>
      </c>
      <c r="E47" s="52"/>
      <c r="F47" s="52">
        <v>1589651</v>
      </c>
      <c r="G47" s="53"/>
      <c r="H47" s="53">
        <v>2257043.25</v>
      </c>
      <c r="I47" s="53"/>
      <c r="J47" s="53">
        <v>6228457.6900000004</v>
      </c>
      <c r="K47" s="53"/>
      <c r="L47" s="53">
        <v>5685431.9900000002</v>
      </c>
      <c r="M47" s="53"/>
      <c r="N47" s="53">
        <v>1637081.9500000004</v>
      </c>
      <c r="U47" s="47"/>
      <c r="V47" s="47"/>
    </row>
    <row r="48" spans="1:22" x14ac:dyDescent="0.2">
      <c r="A48" s="33" t="s">
        <v>16</v>
      </c>
      <c r="B48" s="32"/>
      <c r="C48" s="52"/>
      <c r="D48" s="52"/>
      <c r="E48" s="52"/>
      <c r="F48" s="52"/>
      <c r="G48" s="53"/>
      <c r="H48" s="53"/>
      <c r="I48" s="53"/>
      <c r="K48" s="53"/>
      <c r="L48" s="53"/>
      <c r="M48" s="53"/>
      <c r="N48" s="53"/>
    </row>
    <row r="49" spans="1:14" x14ac:dyDescent="0.2">
      <c r="C49" s="52"/>
      <c r="D49" s="52"/>
      <c r="E49" s="54"/>
      <c r="F49" s="52"/>
      <c r="G49" s="53"/>
      <c r="H49" s="53"/>
      <c r="I49" s="53"/>
      <c r="K49" s="53"/>
      <c r="L49" s="53"/>
      <c r="M49" s="53"/>
      <c r="N49" s="53"/>
    </row>
    <row r="50" spans="1:14" x14ac:dyDescent="0.2">
      <c r="A50" s="51">
        <v>407.3</v>
      </c>
      <c r="B50" s="38" t="s">
        <v>18</v>
      </c>
      <c r="C50" s="52">
        <f>+C46</f>
        <v>421422.1</v>
      </c>
      <c r="D50" s="52"/>
      <c r="E50" s="52">
        <v>1589651</v>
      </c>
      <c r="F50" s="52"/>
      <c r="G50" s="53">
        <v>2257043.25</v>
      </c>
      <c r="H50" s="53"/>
      <c r="I50" s="53">
        <v>6228457.6900000004</v>
      </c>
      <c r="K50" s="53">
        <v>5685431.9900000002</v>
      </c>
      <c r="L50" s="53"/>
      <c r="M50" s="53">
        <v>1637081.9500000004</v>
      </c>
      <c r="N50" s="53"/>
    </row>
    <row r="51" spans="1:14" x14ac:dyDescent="0.2">
      <c r="A51" s="51">
        <v>254</v>
      </c>
      <c r="B51" s="38" t="s">
        <v>19</v>
      </c>
      <c r="C51" s="52"/>
      <c r="D51" s="52">
        <f>+D47</f>
        <v>421422.1</v>
      </c>
      <c r="E51" s="52"/>
      <c r="F51" s="52">
        <v>1589651</v>
      </c>
      <c r="G51" s="53"/>
      <c r="H51" s="53">
        <v>2257043.25</v>
      </c>
      <c r="I51" s="53"/>
      <c r="J51" s="53">
        <v>6228457.6900000004</v>
      </c>
      <c r="K51" s="53"/>
      <c r="L51" s="53">
        <v>5685431.9900000002</v>
      </c>
      <c r="M51" s="53"/>
      <c r="N51" s="53">
        <v>1637081.9500000004</v>
      </c>
    </row>
    <row r="52" spans="1:14" s="7" customFormat="1" x14ac:dyDescent="0.2">
      <c r="A52" s="33" t="s">
        <v>44</v>
      </c>
      <c r="B52" s="32"/>
      <c r="C52" s="10"/>
      <c r="D52" s="10"/>
      <c r="E52" s="10"/>
      <c r="F52" s="10"/>
      <c r="G52" s="40"/>
      <c r="H52" s="40"/>
      <c r="I52" s="40"/>
      <c r="K52" s="40"/>
      <c r="L52" s="40"/>
      <c r="M52" s="40"/>
      <c r="N52" s="40"/>
    </row>
    <row r="53" spans="1:14" x14ac:dyDescent="0.2">
      <c r="C53" s="52"/>
      <c r="D53" s="52"/>
      <c r="E53" s="52"/>
      <c r="F53" s="52"/>
      <c r="G53" s="53"/>
      <c r="H53" s="53"/>
      <c r="I53" s="53"/>
      <c r="K53" s="53"/>
      <c r="L53" s="53"/>
      <c r="M53" s="53"/>
      <c r="N53" s="53"/>
    </row>
    <row r="54" spans="1:14" x14ac:dyDescent="0.2">
      <c r="A54" s="51" t="s">
        <v>24</v>
      </c>
      <c r="B54" s="38" t="s">
        <v>22</v>
      </c>
      <c r="C54" s="52"/>
      <c r="D54" s="52"/>
      <c r="E54" s="54"/>
      <c r="F54" s="52"/>
      <c r="G54" s="53">
        <v>34872489.5</v>
      </c>
      <c r="H54" s="53"/>
      <c r="I54" s="53">
        <v>11295395.34</v>
      </c>
      <c r="K54" s="53">
        <v>125520992.93000001</v>
      </c>
      <c r="L54" s="53"/>
      <c r="M54" s="53">
        <v>131416091</v>
      </c>
      <c r="N54" s="53"/>
    </row>
    <row r="55" spans="1:14" x14ac:dyDescent="0.2">
      <c r="A55" s="51">
        <v>107</v>
      </c>
      <c r="B55" s="38" t="s">
        <v>11</v>
      </c>
      <c r="C55" s="52"/>
      <c r="D55" s="52"/>
      <c r="E55" s="52"/>
      <c r="F55" s="52"/>
      <c r="G55" s="53"/>
      <c r="H55" s="53">
        <v>34872489.5</v>
      </c>
      <c r="I55" s="53"/>
      <c r="J55" s="53">
        <v>11295395.34</v>
      </c>
      <c r="K55" s="53"/>
      <c r="L55" s="53">
        <v>125520992.93000001</v>
      </c>
      <c r="M55" s="53"/>
      <c r="N55" s="53">
        <v>131416091</v>
      </c>
    </row>
    <row r="56" spans="1:14" x14ac:dyDescent="0.2">
      <c r="A56" s="33" t="s">
        <v>54</v>
      </c>
      <c r="B56" s="32"/>
      <c r="C56" s="52"/>
      <c r="D56" s="52"/>
      <c r="E56" s="52"/>
      <c r="F56" s="52"/>
      <c r="G56" s="53"/>
      <c r="H56" s="53"/>
      <c r="I56" s="53"/>
      <c r="K56" s="53"/>
      <c r="L56" s="53"/>
      <c r="M56" s="53"/>
      <c r="N56" s="53"/>
    </row>
    <row r="57" spans="1:14" x14ac:dyDescent="0.2">
      <c r="C57" s="52"/>
      <c r="D57" s="52"/>
      <c r="G57" s="53"/>
      <c r="H57" s="53"/>
      <c r="I57" s="53"/>
      <c r="K57" s="53"/>
      <c r="L57" s="53"/>
      <c r="M57" s="53"/>
      <c r="N57" s="53"/>
    </row>
    <row r="58" spans="1:14" x14ac:dyDescent="0.2">
      <c r="A58" s="51">
        <v>403</v>
      </c>
      <c r="B58" s="38" t="s">
        <v>31</v>
      </c>
      <c r="C58" s="52"/>
      <c r="D58" s="52"/>
      <c r="G58" s="53">
        <v>644533.80000000005</v>
      </c>
      <c r="H58" s="53"/>
      <c r="I58" s="53">
        <v>968429.4</v>
      </c>
      <c r="K58" s="53">
        <v>3568019.7</v>
      </c>
      <c r="L58" s="53"/>
      <c r="M58" s="53">
        <v>7245699.5600000024</v>
      </c>
      <c r="N58" s="53"/>
    </row>
    <row r="59" spans="1:14" x14ac:dyDescent="0.2">
      <c r="A59" s="51">
        <v>108</v>
      </c>
      <c r="B59" s="38" t="s">
        <v>23</v>
      </c>
      <c r="C59" s="52"/>
      <c r="D59" s="52"/>
      <c r="G59" s="53"/>
      <c r="H59" s="53">
        <v>644533.80000000005</v>
      </c>
      <c r="I59" s="53"/>
      <c r="J59" s="53">
        <v>968429.4</v>
      </c>
      <c r="K59" s="53"/>
      <c r="L59" s="53">
        <v>3568019.7</v>
      </c>
      <c r="M59" s="53"/>
      <c r="N59" s="53">
        <v>7245699.5600000024</v>
      </c>
    </row>
    <row r="60" spans="1:14" x14ac:dyDescent="0.2">
      <c r="A60" s="33" t="s">
        <v>34</v>
      </c>
      <c r="B60" s="32"/>
      <c r="C60" s="52"/>
      <c r="D60" s="52"/>
      <c r="G60" s="53"/>
      <c r="H60" s="53"/>
      <c r="I60" s="53"/>
      <c r="K60" s="53"/>
      <c r="L60" s="53"/>
      <c r="M60" s="53"/>
      <c r="N60" s="53"/>
    </row>
    <row r="61" spans="1:14" x14ac:dyDescent="0.2">
      <c r="C61" s="52"/>
      <c r="D61" s="52"/>
      <c r="G61" s="53"/>
      <c r="H61" s="53"/>
      <c r="I61" s="53"/>
      <c r="K61" s="53"/>
      <c r="L61" s="53"/>
      <c r="M61" s="53"/>
      <c r="N61" s="53"/>
    </row>
    <row r="62" spans="1:14" x14ac:dyDescent="0.2">
      <c r="A62" s="51">
        <v>254</v>
      </c>
      <c r="B62" s="38" t="s">
        <v>19</v>
      </c>
      <c r="C62" s="52"/>
      <c r="D62" s="52"/>
      <c r="G62" s="53">
        <v>31093.1</v>
      </c>
      <c r="H62" s="53"/>
      <c r="I62" s="53">
        <v>43383.72</v>
      </c>
      <c r="K62" s="53">
        <v>187142.23</v>
      </c>
      <c r="L62" s="53"/>
      <c r="M62" s="53">
        <v>425999.92</v>
      </c>
      <c r="N62" s="53"/>
    </row>
    <row r="63" spans="1:14" x14ac:dyDescent="0.2">
      <c r="A63" s="51">
        <v>407.4</v>
      </c>
      <c r="B63" s="38" t="s">
        <v>35</v>
      </c>
      <c r="C63" s="52"/>
      <c r="D63" s="52"/>
      <c r="G63" s="53"/>
      <c r="H63" s="53">
        <v>31093.1</v>
      </c>
      <c r="I63" s="53"/>
      <c r="J63" s="53">
        <v>43383.72</v>
      </c>
      <c r="K63" s="53"/>
      <c r="L63" s="53">
        <v>187142.23</v>
      </c>
      <c r="M63" s="53"/>
      <c r="N63" s="53">
        <v>425999.92</v>
      </c>
    </row>
    <row r="64" spans="1:14" x14ac:dyDescent="0.2">
      <c r="A64" s="33" t="s">
        <v>36</v>
      </c>
      <c r="B64" s="32"/>
      <c r="C64" s="52"/>
      <c r="D64" s="52"/>
      <c r="G64" s="53"/>
      <c r="H64" s="53"/>
      <c r="I64" s="53"/>
      <c r="K64" s="53"/>
      <c r="L64" s="53"/>
      <c r="M64" s="53"/>
      <c r="N64" s="53"/>
    </row>
    <row r="65" spans="1:13" x14ac:dyDescent="0.2">
      <c r="A65" s="29"/>
      <c r="B65" s="29"/>
      <c r="C65" s="52"/>
      <c r="D65" s="52"/>
      <c r="G65" s="53"/>
      <c r="H65" s="53"/>
      <c r="I65" s="53"/>
    </row>
    <row r="66" spans="1:13" x14ac:dyDescent="0.2">
      <c r="C66" s="53"/>
      <c r="D66" s="53"/>
      <c r="G66" s="53"/>
      <c r="H66" s="53"/>
      <c r="I66" s="53"/>
    </row>
    <row r="67" spans="1:13" ht="15" x14ac:dyDescent="0.25">
      <c r="A67" s="31" t="s">
        <v>21</v>
      </c>
      <c r="B67" s="31"/>
      <c r="C67" s="31">
        <v>2010</v>
      </c>
      <c r="D67" s="31"/>
      <c r="E67" s="31">
        <v>2011</v>
      </c>
      <c r="F67" s="31"/>
      <c r="G67" s="31">
        <v>2012</v>
      </c>
      <c r="I67" s="31">
        <v>2013</v>
      </c>
      <c r="K67" s="31">
        <v>2014</v>
      </c>
      <c r="M67" s="31">
        <v>2015</v>
      </c>
    </row>
    <row r="68" spans="1:13" x14ac:dyDescent="0.2">
      <c r="A68" s="51">
        <v>107</v>
      </c>
      <c r="B68" s="38" t="s">
        <v>11</v>
      </c>
      <c r="C68" s="53">
        <f>+C42+C46</f>
        <v>16296614.1</v>
      </c>
      <c r="D68" s="53"/>
      <c r="E68" s="55">
        <f>C68+E42+E46</f>
        <v>41391622.100000001</v>
      </c>
      <c r="G68" s="55">
        <f>E68+G42+G46-G54</f>
        <v>71313267.099999994</v>
      </c>
      <c r="I68" s="55">
        <f>G68+I42+I46-I54</f>
        <v>163630754.16</v>
      </c>
      <c r="K68" s="59">
        <f>I68+K42+K46-K54</f>
        <v>99623594.090000004</v>
      </c>
      <c r="M68" s="59">
        <f>K68+M42+M46-M54</f>
        <v>1335403.6099999994</v>
      </c>
    </row>
    <row r="69" spans="1:13" x14ac:dyDescent="0.2">
      <c r="A69" s="51">
        <v>254</v>
      </c>
      <c r="B69" s="38" t="s">
        <v>19</v>
      </c>
      <c r="C69" s="53">
        <f>-C50</f>
        <v>-421422.1</v>
      </c>
      <c r="D69" s="53"/>
      <c r="E69" s="55">
        <f>+C69-E50+63</f>
        <v>-2011010.1</v>
      </c>
      <c r="G69" s="55">
        <f>+E69-G50+G62</f>
        <v>-4236960.25</v>
      </c>
      <c r="I69" s="55">
        <f>+G69-I50+I62</f>
        <v>-10422034.220000001</v>
      </c>
      <c r="K69" s="59">
        <f>+I69-K50+K62</f>
        <v>-15920323.98</v>
      </c>
      <c r="M69" s="59">
        <f>+K69-M50+M62</f>
        <v>-17131406.009999998</v>
      </c>
    </row>
    <row r="70" spans="1:13" x14ac:dyDescent="0.2">
      <c r="A70" s="51" t="s">
        <v>24</v>
      </c>
      <c r="B70" s="38" t="s">
        <v>22</v>
      </c>
      <c r="C70" s="53"/>
      <c r="D70" s="53"/>
      <c r="G70" s="55">
        <f>+G54</f>
        <v>34872489.5</v>
      </c>
      <c r="I70" s="55">
        <f>+G70+I54</f>
        <v>46167884.840000004</v>
      </c>
      <c r="K70" s="59">
        <f>+I70+K54</f>
        <v>171688877.77000001</v>
      </c>
      <c r="M70" s="59">
        <f>+K70+M54</f>
        <v>303104968.76999998</v>
      </c>
    </row>
    <row r="71" spans="1:13" x14ac:dyDescent="0.2">
      <c r="A71" s="51">
        <v>108</v>
      </c>
      <c r="B71" s="38" t="s">
        <v>23</v>
      </c>
      <c r="C71" s="53"/>
      <c r="D71" s="53"/>
      <c r="G71" s="55">
        <f>+G58</f>
        <v>644533.80000000005</v>
      </c>
      <c r="I71" s="55">
        <f>+G71+I58</f>
        <v>1612963.2000000002</v>
      </c>
      <c r="K71" s="59">
        <f>+I71+K58</f>
        <v>5180982.9000000004</v>
      </c>
      <c r="M71" s="59">
        <f>+K71+M58</f>
        <v>12426682.460000003</v>
      </c>
    </row>
    <row r="72" spans="1:13" ht="13.5" thickBot="1" x14ac:dyDescent="0.25">
      <c r="C72" s="56">
        <f>SUM(C68:C71)</f>
        <v>15875192</v>
      </c>
      <c r="D72" s="53"/>
      <c r="E72" s="56">
        <f>SUM(E68:E71)</f>
        <v>39380612</v>
      </c>
      <c r="G72" s="56">
        <f>SUM(G68:G71)</f>
        <v>102593330.14999999</v>
      </c>
      <c r="I72" s="56">
        <f>SUM(I68:I71)</f>
        <v>200989567.97999999</v>
      </c>
      <c r="K72" s="56">
        <f>SUM(K68:K71)</f>
        <v>260573130.78</v>
      </c>
      <c r="M72" s="56">
        <f>SUM(M68:M71)</f>
        <v>299735648.82999998</v>
      </c>
    </row>
    <row r="73" spans="1:13" ht="13.5" thickTop="1" x14ac:dyDescent="0.2">
      <c r="C73" s="53"/>
      <c r="D73" s="53"/>
    </row>
    <row r="74" spans="1:13" x14ac:dyDescent="0.2">
      <c r="C74" s="53"/>
      <c r="D74" s="53"/>
    </row>
    <row r="75" spans="1:13" x14ac:dyDescent="0.2">
      <c r="C75" s="53"/>
      <c r="D75" s="53"/>
    </row>
  </sheetData>
  <mergeCells count="6">
    <mergeCell ref="M39:N39"/>
    <mergeCell ref="C39:D39"/>
    <mergeCell ref="E39:F39"/>
    <mergeCell ref="G39:H39"/>
    <mergeCell ref="I39:J39"/>
    <mergeCell ref="K39:L39"/>
  </mergeCells>
  <pageMargins left="0.75" right="0.75" top="0.75" bottom="0.5" header="0.5" footer="0.25"/>
  <pageSetup orientation="portrait" r:id="rId1"/>
  <headerFooter alignWithMargins="0">
    <oddFooter>&amp;C&amp;P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tabSelected="1" workbookViewId="0">
      <selection activeCell="B4" sqref="B4"/>
    </sheetView>
  </sheetViews>
  <sheetFormatPr defaultColWidth="9.140625" defaultRowHeight="12.75" x14ac:dyDescent="0.2"/>
  <cols>
    <col min="1" max="1" width="9.5703125" style="38" bestFit="1" customWidth="1"/>
    <col min="2" max="2" width="38.5703125" style="38" bestFit="1" customWidth="1"/>
    <col min="3" max="3" width="14.140625" style="38" hidden="1" customWidth="1"/>
    <col min="4" max="4" width="11.28515625" style="38" hidden="1" customWidth="1"/>
    <col min="5" max="5" width="14.140625" style="38" hidden="1" customWidth="1"/>
    <col min="6" max="6" width="12.85546875" style="38" hidden="1" customWidth="1"/>
    <col min="7" max="7" width="14.5703125" style="38" hidden="1" customWidth="1"/>
    <col min="8" max="8" width="13.42578125" style="38" hidden="1" customWidth="1"/>
    <col min="9" max="9" width="15" style="38" hidden="1" customWidth="1"/>
    <col min="10" max="10" width="11.85546875" style="38" hidden="1" customWidth="1"/>
    <col min="11" max="11" width="15" style="38" hidden="1" customWidth="1"/>
    <col min="12" max="12" width="12.28515625" style="38" hidden="1" customWidth="1"/>
    <col min="13" max="13" width="14.140625" style="38" bestFit="1" customWidth="1"/>
    <col min="14" max="14" width="12.28515625" style="38" bestFit="1" customWidth="1"/>
    <col min="15" max="15" width="14.140625" style="38" bestFit="1" customWidth="1"/>
    <col min="16" max="16" width="13.140625" style="38" bestFit="1" customWidth="1"/>
    <col min="17" max="20" width="9.140625" style="38"/>
    <col min="21" max="21" width="15" style="38" bestFit="1" customWidth="1"/>
    <col min="22" max="22" width="14" style="38" bestFit="1" customWidth="1"/>
    <col min="23" max="16384" width="9.140625" style="38"/>
  </cols>
  <sheetData>
    <row r="1" spans="1:15" s="3" customFormat="1" ht="18" customHeight="1" x14ac:dyDescent="0.25">
      <c r="A1" s="3" t="s">
        <v>0</v>
      </c>
      <c r="F1" s="21"/>
      <c r="N1" s="22" t="s">
        <v>43</v>
      </c>
    </row>
    <row r="2" spans="1:15" s="3" customFormat="1" ht="18" customHeight="1" x14ac:dyDescent="0.25">
      <c r="A2" s="3" t="s">
        <v>59</v>
      </c>
    </row>
    <row r="3" spans="1:15" s="3" customFormat="1" ht="18" customHeight="1" x14ac:dyDescent="0.25">
      <c r="A3" s="27" t="s">
        <v>58</v>
      </c>
      <c r="B3" s="27"/>
      <c r="C3" s="27"/>
      <c r="D3" s="27"/>
      <c r="E3" s="27"/>
    </row>
    <row r="4" spans="1:15" s="3" customFormat="1" ht="18" customHeight="1" x14ac:dyDescent="0.25">
      <c r="A4" s="27"/>
      <c r="B4" s="27"/>
      <c r="C4" s="27"/>
      <c r="D4" s="27"/>
      <c r="E4" s="27"/>
    </row>
    <row r="5" spans="1:15" ht="15" x14ac:dyDescent="0.25">
      <c r="A5" s="31" t="s">
        <v>60</v>
      </c>
      <c r="B5" s="30"/>
      <c r="C5" s="30"/>
      <c r="D5" s="30"/>
      <c r="E5" s="30"/>
    </row>
    <row r="6" spans="1:15" x14ac:dyDescent="0.2">
      <c r="A6" s="25"/>
      <c r="B6" s="25"/>
      <c r="C6" s="26">
        <v>40543</v>
      </c>
      <c r="E6" s="26">
        <v>40908</v>
      </c>
      <c r="G6" s="26">
        <v>41274</v>
      </c>
      <c r="I6" s="26">
        <v>41639</v>
      </c>
      <c r="K6" s="26">
        <v>42004</v>
      </c>
      <c r="M6" s="26">
        <v>42369</v>
      </c>
      <c r="O6" s="26">
        <v>42735</v>
      </c>
    </row>
    <row r="7" spans="1:15" x14ac:dyDescent="0.2">
      <c r="C7" s="5" t="s">
        <v>57</v>
      </c>
      <c r="E7" s="5" t="s">
        <v>57</v>
      </c>
      <c r="G7" s="5" t="s">
        <v>57</v>
      </c>
      <c r="I7" s="5" t="s">
        <v>57</v>
      </c>
      <c r="K7" s="5" t="s">
        <v>57</v>
      </c>
      <c r="M7" s="5" t="s">
        <v>57</v>
      </c>
      <c r="O7" s="5" t="s">
        <v>57</v>
      </c>
    </row>
    <row r="8" spans="1:15" x14ac:dyDescent="0.2">
      <c r="A8" s="57">
        <v>68151</v>
      </c>
      <c r="B8" s="57" t="s">
        <v>45</v>
      </c>
      <c r="C8" s="46">
        <v>4009745.03</v>
      </c>
      <c r="E8" s="46">
        <v>5037084.4000000004</v>
      </c>
      <c r="G8" s="46">
        <v>5077844.04</v>
      </c>
      <c r="I8" s="47">
        <v>5407420.96</v>
      </c>
      <c r="K8" s="47">
        <v>2127324.73</v>
      </c>
      <c r="M8" s="47">
        <v>12488.07</v>
      </c>
      <c r="O8" s="47">
        <v>28408.71</v>
      </c>
    </row>
    <row r="9" spans="1:15" x14ac:dyDescent="0.2">
      <c r="A9" s="57">
        <v>68211</v>
      </c>
      <c r="B9" s="57" t="s">
        <v>47</v>
      </c>
      <c r="C9" s="46">
        <v>2546939.2000000002</v>
      </c>
      <c r="E9" s="46">
        <v>3873775.06</v>
      </c>
      <c r="G9" s="46">
        <v>8272605.96</v>
      </c>
      <c r="I9" s="47">
        <v>4469146.32</v>
      </c>
      <c r="K9" s="47">
        <v>3372929.47</v>
      </c>
      <c r="M9" s="47">
        <v>4406.45</v>
      </c>
      <c r="O9" s="47">
        <v>16084.82</v>
      </c>
    </row>
    <row r="10" spans="1:15" x14ac:dyDescent="0.2">
      <c r="A10" s="57">
        <v>68241</v>
      </c>
      <c r="B10" s="57" t="s">
        <v>48</v>
      </c>
      <c r="C10" s="46">
        <v>1494901.76</v>
      </c>
      <c r="E10" s="46">
        <v>1604701.41</v>
      </c>
      <c r="G10" s="46">
        <v>2479.7399999999998</v>
      </c>
      <c r="I10" s="47">
        <v>11476.19</v>
      </c>
      <c r="K10" s="47">
        <v>0</v>
      </c>
      <c r="M10" s="47">
        <v>0</v>
      </c>
      <c r="O10" s="47">
        <v>0</v>
      </c>
    </row>
    <row r="11" spans="1:15" x14ac:dyDescent="0.2">
      <c r="A11" s="57" t="s">
        <v>51</v>
      </c>
      <c r="B11" s="57" t="s">
        <v>48</v>
      </c>
      <c r="C11" s="46">
        <v>24026.799999999999</v>
      </c>
      <c r="E11" s="46">
        <v>6745088.2999999998</v>
      </c>
      <c r="G11" s="46">
        <v>268169</v>
      </c>
      <c r="I11" s="47">
        <v>-48238.15</v>
      </c>
      <c r="K11" s="47">
        <v>0</v>
      </c>
      <c r="M11" s="47">
        <v>0</v>
      </c>
      <c r="O11" s="47">
        <v>0</v>
      </c>
    </row>
    <row r="12" spans="1:15" ht="15" x14ac:dyDescent="0.2">
      <c r="A12" s="57" t="s">
        <v>49</v>
      </c>
      <c r="B12" s="57" t="s">
        <v>50</v>
      </c>
      <c r="C12" s="46">
        <v>8221001.1799999997</v>
      </c>
      <c r="E12" s="46">
        <v>19135616.91</v>
      </c>
      <c r="G12" s="46">
        <v>-455564</v>
      </c>
      <c r="I12" s="47">
        <v>0</v>
      </c>
      <c r="K12" s="47">
        <v>159391</v>
      </c>
      <c r="M12" s="63">
        <v>11451</v>
      </c>
      <c r="O12" s="63">
        <v>-21519</v>
      </c>
    </row>
    <row r="13" spans="1:15" ht="15" x14ac:dyDescent="0.2">
      <c r="A13" s="57" t="s">
        <v>61</v>
      </c>
      <c r="B13" s="57" t="s">
        <v>62</v>
      </c>
      <c r="E13" s="46">
        <v>4995355.75</v>
      </c>
      <c r="G13" s="46">
        <v>26318447.890000001</v>
      </c>
      <c r="I13" s="47">
        <v>45175886.600000001</v>
      </c>
      <c r="K13" s="47">
        <v>90170</v>
      </c>
      <c r="M13" s="63">
        <v>-50916</v>
      </c>
      <c r="O13" s="63">
        <v>-399386</v>
      </c>
    </row>
    <row r="14" spans="1:15" ht="15" x14ac:dyDescent="0.2">
      <c r="A14" s="57" t="s">
        <v>64</v>
      </c>
      <c r="B14" s="57" t="s">
        <v>65</v>
      </c>
      <c r="E14" s="46"/>
      <c r="G14" s="46">
        <v>5787584.6500000004</v>
      </c>
      <c r="I14" s="47">
        <v>33457227.510000002</v>
      </c>
      <c r="K14" s="47">
        <v>61413182.259999998</v>
      </c>
      <c r="M14" s="63">
        <v>530958</v>
      </c>
      <c r="O14" s="63">
        <v>-115769</v>
      </c>
    </row>
    <row r="15" spans="1:15" s="48" customFormat="1" ht="15" x14ac:dyDescent="0.2">
      <c r="A15" s="57" t="s">
        <v>83</v>
      </c>
      <c r="B15" s="57" t="s">
        <v>84</v>
      </c>
      <c r="E15" s="49"/>
      <c r="G15" s="49"/>
      <c r="I15" s="50">
        <v>12058652.529999999</v>
      </c>
      <c r="K15" s="50">
        <v>16358695.75</v>
      </c>
      <c r="M15" s="63">
        <v>-558243</v>
      </c>
      <c r="O15" s="63">
        <v>-551666</v>
      </c>
    </row>
    <row r="16" spans="1:15" ht="15" x14ac:dyDescent="0.2">
      <c r="A16" s="57" t="s">
        <v>66</v>
      </c>
      <c r="B16" s="57" t="s">
        <v>67</v>
      </c>
      <c r="E16" s="46"/>
      <c r="G16" s="46">
        <v>699066.16</v>
      </c>
      <c r="I16" s="47">
        <v>1229131.18</v>
      </c>
      <c r="K16" s="47">
        <v>366916</v>
      </c>
      <c r="M16" s="63">
        <v>-1681147.47</v>
      </c>
      <c r="O16" s="63">
        <v>10288.82</v>
      </c>
    </row>
    <row r="17" spans="1:16" s="48" customFormat="1" ht="15" x14ac:dyDescent="0.2">
      <c r="A17" s="57" t="s">
        <v>81</v>
      </c>
      <c r="B17" s="57" t="s">
        <v>82</v>
      </c>
      <c r="E17" s="49"/>
      <c r="G17" s="49"/>
      <c r="I17" s="50">
        <v>1410159.55</v>
      </c>
      <c r="K17" s="50">
        <v>744608.14</v>
      </c>
      <c r="M17" s="63">
        <v>-3371439.41</v>
      </c>
      <c r="O17" s="63">
        <v>-772368.92</v>
      </c>
    </row>
    <row r="18" spans="1:16" ht="15" x14ac:dyDescent="0.2">
      <c r="A18" s="57">
        <v>78431</v>
      </c>
      <c r="B18" s="57" t="s">
        <v>68</v>
      </c>
      <c r="E18" s="46"/>
      <c r="G18" s="46">
        <v>11233984.65</v>
      </c>
      <c r="I18" s="47">
        <v>15084798.949999999</v>
      </c>
      <c r="K18" s="47">
        <v>247942.42</v>
      </c>
      <c r="M18" s="63">
        <v>1616325.99</v>
      </c>
      <c r="O18" s="63">
        <v>730193.91</v>
      </c>
    </row>
    <row r="19" spans="1:16" ht="15" x14ac:dyDescent="0.2">
      <c r="A19" s="57">
        <v>78441</v>
      </c>
      <c r="B19" s="57" t="s">
        <v>69</v>
      </c>
      <c r="E19" s="46"/>
      <c r="G19" s="46">
        <v>1322964.1599999999</v>
      </c>
      <c r="I19" s="47">
        <v>8661235.7300000004</v>
      </c>
      <c r="K19" s="47">
        <v>-5460.08</v>
      </c>
      <c r="M19" s="63">
        <v>1416346.79</v>
      </c>
      <c r="O19" s="63">
        <v>557931.54</v>
      </c>
    </row>
    <row r="20" spans="1:16" ht="15" x14ac:dyDescent="0.2">
      <c r="A20" s="57">
        <v>78451</v>
      </c>
      <c r="B20" s="57" t="s">
        <v>70</v>
      </c>
      <c r="E20" s="46"/>
      <c r="G20" s="46">
        <v>16832.72</v>
      </c>
      <c r="I20" s="47">
        <v>367245.96</v>
      </c>
      <c r="K20" s="47">
        <v>3393975.68</v>
      </c>
      <c r="M20" s="63">
        <v>774622.4</v>
      </c>
      <c r="O20" s="63">
        <v>154199.15</v>
      </c>
    </row>
    <row r="21" spans="1:16" ht="15" x14ac:dyDescent="0.2">
      <c r="A21" s="57">
        <v>78461</v>
      </c>
      <c r="B21" s="57" t="s">
        <v>71</v>
      </c>
      <c r="E21" s="46"/>
      <c r="G21" s="46">
        <v>115773.02</v>
      </c>
      <c r="I21" s="47">
        <v>1195520.67</v>
      </c>
      <c r="K21" s="47">
        <v>2312831.44</v>
      </c>
      <c r="M21" s="63">
        <v>87828.76</v>
      </c>
      <c r="O21" s="63">
        <v>140860.94</v>
      </c>
    </row>
    <row r="22" spans="1:16" ht="15" x14ac:dyDescent="0.2">
      <c r="A22" s="57">
        <v>78471</v>
      </c>
      <c r="B22" s="57" t="s">
        <v>72</v>
      </c>
      <c r="E22" s="46"/>
      <c r="G22" s="46">
        <v>8656.19</v>
      </c>
      <c r="I22" s="47">
        <v>89260.72</v>
      </c>
      <c r="K22" s="47">
        <v>1139055.83</v>
      </c>
      <c r="M22" s="63">
        <v>236788.21</v>
      </c>
      <c r="O22" s="63">
        <v>64592.83</v>
      </c>
    </row>
    <row r="23" spans="1:16" ht="15" x14ac:dyDescent="0.2">
      <c r="A23" s="57">
        <v>78481</v>
      </c>
      <c r="B23" s="57" t="s">
        <v>73</v>
      </c>
      <c r="E23" s="46"/>
      <c r="G23" s="46">
        <v>56085.24</v>
      </c>
      <c r="I23" s="47">
        <v>3864146.28</v>
      </c>
      <c r="K23" s="47">
        <v>120967.41</v>
      </c>
      <c r="M23" s="63">
        <v>613822.22</v>
      </c>
      <c r="O23" s="63">
        <v>320106.34999999998</v>
      </c>
    </row>
    <row r="24" spans="1:16" ht="15" x14ac:dyDescent="0.2">
      <c r="A24" s="57">
        <v>78491</v>
      </c>
      <c r="B24" s="57" t="s">
        <v>74</v>
      </c>
      <c r="E24" s="46"/>
      <c r="G24" s="46">
        <v>289929.93</v>
      </c>
      <c r="I24" s="47">
        <v>4685385.09</v>
      </c>
      <c r="K24" s="47">
        <v>57248.92</v>
      </c>
      <c r="M24" s="63">
        <v>-773762.69</v>
      </c>
      <c r="O24" s="63">
        <v>448616.04</v>
      </c>
    </row>
    <row r="25" spans="1:16" ht="15" x14ac:dyDescent="0.2">
      <c r="A25" s="57" t="s">
        <v>75</v>
      </c>
      <c r="B25" s="57" t="s">
        <v>76</v>
      </c>
      <c r="E25" s="46"/>
      <c r="G25" s="46">
        <v>159347.96</v>
      </c>
      <c r="I25" s="47">
        <v>458930.14</v>
      </c>
      <c r="K25" s="47">
        <v>73.42</v>
      </c>
      <c r="M25" s="63">
        <v>24888.17</v>
      </c>
      <c r="O25" s="63">
        <v>26028.63</v>
      </c>
    </row>
    <row r="26" spans="1:16" ht="15" x14ac:dyDescent="0.2">
      <c r="A26" s="57" t="s">
        <v>77</v>
      </c>
      <c r="B26" s="57" t="s">
        <v>78</v>
      </c>
      <c r="E26" s="46"/>
      <c r="G26" s="46">
        <v>28877.15</v>
      </c>
      <c r="I26" s="47">
        <v>2298059.17</v>
      </c>
      <c r="K26" s="47">
        <v>7777089.0199999996</v>
      </c>
      <c r="M26" s="63">
        <v>2163888.88</v>
      </c>
      <c r="O26" s="63">
        <v>387592.49</v>
      </c>
    </row>
    <row r="27" spans="1:16" x14ac:dyDescent="0.2">
      <c r="A27" s="57">
        <v>200954</v>
      </c>
      <c r="B27" s="57" t="s">
        <v>79</v>
      </c>
      <c r="E27" s="46"/>
      <c r="G27" s="46">
        <v>4338168.6100000003</v>
      </c>
      <c r="I27" s="47">
        <v>8573557.8800000008</v>
      </c>
      <c r="K27" s="47">
        <v>-48291.28</v>
      </c>
      <c r="M27" s="47">
        <v>0</v>
      </c>
      <c r="O27" s="47">
        <v>0</v>
      </c>
    </row>
    <row r="28" spans="1:16" x14ac:dyDescent="0.2">
      <c r="A28" s="57">
        <v>200955</v>
      </c>
      <c r="B28" s="57" t="s">
        <v>80</v>
      </c>
      <c r="E28" s="46"/>
      <c r="G28" s="46">
        <v>7772013.7599999998</v>
      </c>
      <c r="I28" s="47">
        <v>15181750.880000001</v>
      </c>
      <c r="K28" s="47">
        <v>-5056.04</v>
      </c>
      <c r="M28" s="47">
        <v>0</v>
      </c>
      <c r="O28" s="47">
        <v>0</v>
      </c>
    </row>
    <row r="29" spans="1:16" ht="15" x14ac:dyDescent="0.2">
      <c r="A29" s="62">
        <v>200259</v>
      </c>
      <c r="B29" s="57" t="s">
        <v>85</v>
      </c>
      <c r="E29" s="46"/>
      <c r="G29" s="46"/>
      <c r="I29" s="47"/>
      <c r="K29" s="47"/>
      <c r="M29" s="63">
        <v>15094.57</v>
      </c>
      <c r="O29" s="63">
        <v>15094.57</v>
      </c>
    </row>
    <row r="30" spans="1:16" ht="15" x14ac:dyDescent="0.2">
      <c r="A30" s="57">
        <v>202821</v>
      </c>
      <c r="B30" s="57" t="s">
        <v>86</v>
      </c>
      <c r="E30" s="46"/>
      <c r="G30" s="46"/>
      <c r="I30" s="47"/>
      <c r="K30" s="47"/>
      <c r="M30" s="63">
        <v>248496.01</v>
      </c>
      <c r="N30" s="63"/>
      <c r="O30" s="63">
        <v>248496.01</v>
      </c>
      <c r="P30" s="63"/>
    </row>
    <row r="31" spans="1:16" ht="15" x14ac:dyDescent="0.2">
      <c r="A31" s="57">
        <v>203659</v>
      </c>
      <c r="B31" s="57" t="s">
        <v>87</v>
      </c>
      <c r="E31" s="46"/>
      <c r="G31" s="46"/>
      <c r="I31" s="47"/>
      <c r="K31" s="47"/>
      <c r="M31" s="63">
        <v>7284.44</v>
      </c>
      <c r="O31" s="63">
        <v>7684.18</v>
      </c>
    </row>
    <row r="32" spans="1:16" ht="15" x14ac:dyDescent="0.2">
      <c r="A32" s="57">
        <v>203660</v>
      </c>
      <c r="B32" s="57" t="s">
        <v>88</v>
      </c>
      <c r="E32" s="46"/>
      <c r="G32" s="46"/>
      <c r="I32" s="47"/>
      <c r="K32" s="47"/>
      <c r="M32" s="63">
        <v>752</v>
      </c>
      <c r="O32" s="63">
        <v>752</v>
      </c>
    </row>
    <row r="33" spans="1:22" ht="15" x14ac:dyDescent="0.2">
      <c r="A33" s="57">
        <v>204193</v>
      </c>
      <c r="B33" s="57" t="s">
        <v>89</v>
      </c>
      <c r="E33" s="46"/>
      <c r="G33" s="46"/>
      <c r="I33" s="47"/>
      <c r="K33" s="47"/>
      <c r="M33" s="63">
        <v>5470.18</v>
      </c>
      <c r="O33" s="63">
        <v>269600.74</v>
      </c>
    </row>
    <row r="34" spans="1:22" x14ac:dyDescent="0.2">
      <c r="A34" s="57"/>
      <c r="B34" s="57"/>
      <c r="E34" s="46"/>
      <c r="G34" s="46"/>
      <c r="I34" s="47"/>
      <c r="K34" s="47"/>
      <c r="M34" s="47"/>
      <c r="O34" s="47"/>
    </row>
    <row r="35" spans="1:22" ht="13.5" thickBot="1" x14ac:dyDescent="0.25">
      <c r="A35" s="57"/>
      <c r="B35" s="57" t="s">
        <v>53</v>
      </c>
      <c r="C35" s="20">
        <f>SUM(C8:C13)</f>
        <v>16296613.969999999</v>
      </c>
      <c r="E35" s="20">
        <f>SUM(E8:E13)</f>
        <v>41391621.829999998</v>
      </c>
      <c r="G35" s="20">
        <f>SUM(G8:G28)</f>
        <v>71313266.829999998</v>
      </c>
      <c r="I35" s="20">
        <f>SUM(I8:I28)</f>
        <v>163630754.15999997</v>
      </c>
      <c r="K35" s="20">
        <f>SUM(K8:K28)</f>
        <v>99623594.089999989</v>
      </c>
      <c r="M35" s="20">
        <f>SUM(M8:M34)</f>
        <v>1335403.5699999996</v>
      </c>
      <c r="O35" s="20">
        <f>SUM(O8:O34)</f>
        <v>1565822.8099999998</v>
      </c>
    </row>
    <row r="36" spans="1:22" ht="13.5" thickTop="1" x14ac:dyDescent="0.2">
      <c r="A36" s="51"/>
      <c r="B36" s="24"/>
      <c r="C36" s="28"/>
      <c r="D36" s="28"/>
      <c r="E36" s="28"/>
    </row>
    <row r="37" spans="1:22" x14ac:dyDescent="0.2">
      <c r="A37" s="51"/>
    </row>
    <row r="38" spans="1:22" ht="15" x14ac:dyDescent="0.25">
      <c r="A38" s="31" t="s">
        <v>56</v>
      </c>
      <c r="B38" s="31"/>
      <c r="C38" s="31"/>
      <c r="D38" s="31"/>
      <c r="E38" s="30"/>
    </row>
    <row r="39" spans="1:22" s="1" customFormat="1" x14ac:dyDescent="0.2">
      <c r="A39" s="61" t="s">
        <v>55</v>
      </c>
      <c r="C39" s="69">
        <v>2010</v>
      </c>
      <c r="D39" s="69"/>
      <c r="E39" s="68">
        <v>2011</v>
      </c>
      <c r="F39" s="68"/>
      <c r="G39" s="68">
        <v>2012</v>
      </c>
      <c r="H39" s="68"/>
      <c r="I39" s="68">
        <v>2013</v>
      </c>
      <c r="J39" s="68"/>
      <c r="K39" s="68">
        <v>2014</v>
      </c>
      <c r="L39" s="68"/>
      <c r="M39" s="68">
        <v>2015</v>
      </c>
      <c r="N39" s="68"/>
      <c r="O39" s="68">
        <v>2016</v>
      </c>
      <c r="P39" s="68"/>
    </row>
    <row r="40" spans="1:22" s="2" customFormat="1" x14ac:dyDescent="0.2">
      <c r="A40" s="5" t="s">
        <v>7</v>
      </c>
      <c r="B40" s="5" t="s">
        <v>8</v>
      </c>
      <c r="C40" s="5" t="s">
        <v>9</v>
      </c>
      <c r="D40" s="5" t="s">
        <v>10</v>
      </c>
      <c r="E40" s="5" t="s">
        <v>9</v>
      </c>
      <c r="F40" s="5" t="s">
        <v>10</v>
      </c>
      <c r="G40" s="5" t="s">
        <v>9</v>
      </c>
      <c r="H40" s="5" t="s">
        <v>10</v>
      </c>
      <c r="I40" s="5" t="s">
        <v>9</v>
      </c>
      <c r="J40" s="5" t="s">
        <v>10</v>
      </c>
      <c r="K40" s="5" t="s">
        <v>9</v>
      </c>
      <c r="L40" s="5" t="s">
        <v>10</v>
      </c>
      <c r="M40" s="5" t="s">
        <v>9</v>
      </c>
      <c r="N40" s="5" t="s">
        <v>10</v>
      </c>
      <c r="O40" s="5" t="s">
        <v>9</v>
      </c>
      <c r="P40" s="5" t="s">
        <v>10</v>
      </c>
    </row>
    <row r="41" spans="1:22" s="2" customFormat="1" x14ac:dyDescent="0.2">
      <c r="C41" s="5"/>
      <c r="D41" s="5"/>
      <c r="F41" s="5"/>
      <c r="K41" s="58"/>
      <c r="L41" s="58"/>
      <c r="M41" s="58"/>
      <c r="N41" s="58"/>
      <c r="O41" s="58"/>
      <c r="P41" s="58"/>
    </row>
    <row r="42" spans="1:22" x14ac:dyDescent="0.2">
      <c r="A42" s="51">
        <v>107</v>
      </c>
      <c r="B42" s="38" t="s">
        <v>11</v>
      </c>
      <c r="C42" s="52">
        <v>15875192</v>
      </c>
      <c r="D42" s="52"/>
      <c r="E42" s="52">
        <v>23505357</v>
      </c>
      <c r="F42" s="52"/>
      <c r="G42" s="53">
        <v>62537091.25</v>
      </c>
      <c r="H42" s="53"/>
      <c r="I42" s="53">
        <v>97384424.710000008</v>
      </c>
      <c r="K42" s="53">
        <v>55828400.869999997</v>
      </c>
      <c r="L42" s="53"/>
      <c r="M42" s="53">
        <v>31490818.57</v>
      </c>
      <c r="N42" s="53"/>
      <c r="O42" s="53"/>
      <c r="P42" s="53">
        <v>2399397.84</v>
      </c>
    </row>
    <row r="43" spans="1:22" x14ac:dyDescent="0.2">
      <c r="A43" s="51">
        <v>131</v>
      </c>
      <c r="B43" s="38" t="s">
        <v>12</v>
      </c>
      <c r="C43" s="52"/>
      <c r="D43" s="52">
        <f>+C42</f>
        <v>15875192</v>
      </c>
      <c r="E43" s="52"/>
      <c r="F43" s="52">
        <v>23505357</v>
      </c>
      <c r="G43" s="53"/>
      <c r="H43" s="53">
        <v>62537091.25</v>
      </c>
      <c r="I43" s="53"/>
      <c r="J43" s="53">
        <v>97384424.710000008</v>
      </c>
      <c r="K43" s="53"/>
      <c r="L43" s="53">
        <v>55828400.869999997</v>
      </c>
      <c r="M43" s="53"/>
      <c r="N43" s="53">
        <v>31490818.57</v>
      </c>
      <c r="O43" s="53">
        <v>2399397.84</v>
      </c>
      <c r="P43" s="53"/>
    </row>
    <row r="44" spans="1:22" x14ac:dyDescent="0.2">
      <c r="A44" s="33" t="s">
        <v>14</v>
      </c>
      <c r="B44" s="32"/>
      <c r="C44" s="52"/>
      <c r="D44" s="52"/>
      <c r="E44" s="52"/>
      <c r="F44" s="52"/>
      <c r="G44" s="53"/>
      <c r="H44" s="53"/>
      <c r="I44" s="53"/>
      <c r="K44" s="53"/>
      <c r="L44" s="53"/>
      <c r="M44" s="53"/>
      <c r="N44" s="53"/>
      <c r="O44" s="53"/>
      <c r="P44" s="53"/>
    </row>
    <row r="45" spans="1:22" x14ac:dyDescent="0.2">
      <c r="C45" s="52"/>
      <c r="D45" s="52"/>
      <c r="E45" s="52"/>
      <c r="F45" s="52"/>
      <c r="G45" s="53"/>
      <c r="H45" s="53"/>
      <c r="I45" s="53"/>
      <c r="K45" s="53"/>
      <c r="L45" s="53"/>
      <c r="M45" s="53"/>
      <c r="N45" s="53"/>
      <c r="O45" s="53"/>
      <c r="P45" s="53"/>
    </row>
    <row r="46" spans="1:22" x14ac:dyDescent="0.2">
      <c r="A46" s="51">
        <v>107</v>
      </c>
      <c r="B46" s="38" t="s">
        <v>11</v>
      </c>
      <c r="C46" s="52">
        <v>421422.1</v>
      </c>
      <c r="D46" s="52"/>
      <c r="E46" s="52">
        <v>1589651</v>
      </c>
      <c r="F46" s="52"/>
      <c r="G46" s="53">
        <v>2257043.25</v>
      </c>
      <c r="H46" s="53"/>
      <c r="I46" s="53">
        <v>6228457.6900000004</v>
      </c>
      <c r="K46" s="53">
        <v>5685431.9900000002</v>
      </c>
      <c r="L46" s="53"/>
      <c r="M46" s="53">
        <v>1637081.9500000004</v>
      </c>
      <c r="N46" s="53"/>
      <c r="O46" s="53">
        <v>5933.13</v>
      </c>
      <c r="P46" s="53"/>
      <c r="U46" s="47"/>
      <c r="V46" s="47"/>
    </row>
    <row r="47" spans="1:22" x14ac:dyDescent="0.2">
      <c r="A47" s="51">
        <v>427.8</v>
      </c>
      <c r="B47" s="38" t="s">
        <v>15</v>
      </c>
      <c r="C47" s="52"/>
      <c r="D47" s="52">
        <f>+C46</f>
        <v>421422.1</v>
      </c>
      <c r="E47" s="52"/>
      <c r="F47" s="52">
        <v>1589651</v>
      </c>
      <c r="G47" s="53"/>
      <c r="H47" s="53">
        <v>2257043.25</v>
      </c>
      <c r="I47" s="53"/>
      <c r="J47" s="53">
        <v>6228457.6900000004</v>
      </c>
      <c r="K47" s="53"/>
      <c r="L47" s="53">
        <v>5685431.9900000002</v>
      </c>
      <c r="M47" s="53"/>
      <c r="N47" s="53">
        <v>1637081.9500000004</v>
      </c>
      <c r="O47" s="53"/>
      <c r="P47" s="53">
        <v>5933.13</v>
      </c>
      <c r="U47" s="47"/>
      <c r="V47" s="47"/>
    </row>
    <row r="48" spans="1:22" x14ac:dyDescent="0.2">
      <c r="A48" s="33" t="s">
        <v>16</v>
      </c>
      <c r="B48" s="32"/>
      <c r="C48" s="52"/>
      <c r="D48" s="52"/>
      <c r="E48" s="52"/>
      <c r="F48" s="52"/>
      <c r="G48" s="53"/>
      <c r="H48" s="53"/>
      <c r="I48" s="53"/>
      <c r="K48" s="53"/>
      <c r="L48" s="53"/>
      <c r="M48" s="53"/>
      <c r="N48" s="53"/>
      <c r="O48" s="53"/>
      <c r="P48" s="53"/>
    </row>
    <row r="49" spans="1:16" x14ac:dyDescent="0.2">
      <c r="C49" s="52"/>
      <c r="D49" s="52"/>
      <c r="E49" s="54"/>
      <c r="F49" s="52"/>
      <c r="G49" s="53"/>
      <c r="H49" s="53"/>
      <c r="I49" s="53"/>
      <c r="K49" s="53"/>
      <c r="L49" s="53"/>
      <c r="M49" s="53"/>
      <c r="N49" s="53"/>
      <c r="O49" s="53"/>
      <c r="P49" s="53"/>
    </row>
    <row r="50" spans="1:16" x14ac:dyDescent="0.2">
      <c r="A50" s="51">
        <v>407.3</v>
      </c>
      <c r="B50" s="38" t="s">
        <v>18</v>
      </c>
      <c r="C50" s="52">
        <f>+C46</f>
        <v>421422.1</v>
      </c>
      <c r="D50" s="52"/>
      <c r="E50" s="52">
        <v>1589651</v>
      </c>
      <c r="F50" s="52"/>
      <c r="G50" s="53">
        <v>2257043.25</v>
      </c>
      <c r="H50" s="53"/>
      <c r="I50" s="53">
        <v>6228457.6900000004</v>
      </c>
      <c r="K50" s="53">
        <v>5685431.9900000002</v>
      </c>
      <c r="L50" s="53"/>
      <c r="M50" s="53">
        <v>1637081.9500000004</v>
      </c>
      <c r="N50" s="53"/>
      <c r="O50" s="53">
        <v>5933.13</v>
      </c>
      <c r="P50" s="53"/>
    </row>
    <row r="51" spans="1:16" x14ac:dyDescent="0.2">
      <c r="A51" s="51">
        <v>254</v>
      </c>
      <c r="B51" s="38" t="s">
        <v>19</v>
      </c>
      <c r="C51" s="52"/>
      <c r="D51" s="52">
        <f>+D47</f>
        <v>421422.1</v>
      </c>
      <c r="E51" s="52"/>
      <c r="F51" s="52">
        <v>1589651</v>
      </c>
      <c r="G51" s="53"/>
      <c r="H51" s="53">
        <v>2257043.25</v>
      </c>
      <c r="I51" s="53"/>
      <c r="J51" s="53">
        <v>6228457.6900000004</v>
      </c>
      <c r="K51" s="53"/>
      <c r="L51" s="53">
        <v>5685431.9900000002</v>
      </c>
      <c r="M51" s="53"/>
      <c r="N51" s="53">
        <v>1637081.9500000004</v>
      </c>
      <c r="O51" s="53"/>
      <c r="P51" s="53">
        <v>5933.13</v>
      </c>
    </row>
    <row r="52" spans="1:16" s="7" customFormat="1" x14ac:dyDescent="0.2">
      <c r="A52" s="33" t="s">
        <v>44</v>
      </c>
      <c r="B52" s="32"/>
      <c r="C52" s="10"/>
      <c r="D52" s="10"/>
      <c r="E52" s="10"/>
      <c r="F52" s="10"/>
      <c r="G52" s="40"/>
      <c r="H52" s="40"/>
      <c r="I52" s="40"/>
      <c r="K52" s="40"/>
      <c r="L52" s="40"/>
      <c r="M52" s="40"/>
      <c r="N52" s="40"/>
      <c r="O52" s="40"/>
      <c r="P52" s="40"/>
    </row>
    <row r="53" spans="1:16" x14ac:dyDescent="0.2">
      <c r="C53" s="52"/>
      <c r="D53" s="52"/>
      <c r="E53" s="52"/>
      <c r="F53" s="52"/>
      <c r="G53" s="53"/>
      <c r="H53" s="53"/>
      <c r="I53" s="53"/>
      <c r="K53" s="53"/>
      <c r="L53" s="53"/>
      <c r="M53" s="53"/>
      <c r="N53" s="53"/>
      <c r="O53" s="53"/>
      <c r="P53" s="53"/>
    </row>
    <row r="54" spans="1:16" x14ac:dyDescent="0.2">
      <c r="A54" s="51" t="s">
        <v>24</v>
      </c>
      <c r="B54" s="38" t="s">
        <v>22</v>
      </c>
      <c r="C54" s="52"/>
      <c r="D54" s="52"/>
      <c r="E54" s="54"/>
      <c r="F54" s="52"/>
      <c r="G54" s="53">
        <v>34872489.5</v>
      </c>
      <c r="H54" s="53"/>
      <c r="I54" s="53">
        <v>11295395.34</v>
      </c>
      <c r="K54" s="53">
        <v>125520992.93000001</v>
      </c>
      <c r="L54" s="53"/>
      <c r="M54" s="53">
        <v>131416091</v>
      </c>
      <c r="N54" s="53"/>
      <c r="O54" s="53"/>
      <c r="P54" s="64">
        <f>303104968.92-300475151.84</f>
        <v>2629817.0800000429</v>
      </c>
    </row>
    <row r="55" spans="1:16" x14ac:dyDescent="0.2">
      <c r="A55" s="51">
        <v>107</v>
      </c>
      <c r="B55" s="38" t="s">
        <v>11</v>
      </c>
      <c r="C55" s="52"/>
      <c r="D55" s="52"/>
      <c r="E55" s="52"/>
      <c r="F55" s="52"/>
      <c r="G55" s="53"/>
      <c r="H55" s="53">
        <v>34872489.5</v>
      </c>
      <c r="I55" s="53"/>
      <c r="J55" s="53">
        <v>11295395.34</v>
      </c>
      <c r="K55" s="53"/>
      <c r="L55" s="53">
        <v>125520992.93000001</v>
      </c>
      <c r="M55" s="53"/>
      <c r="N55" s="53">
        <v>131416091</v>
      </c>
      <c r="O55" s="53">
        <f>303104968.92-300475151.84</f>
        <v>2629817.0800000429</v>
      </c>
      <c r="P55" s="53"/>
    </row>
    <row r="56" spans="1:16" x14ac:dyDescent="0.2">
      <c r="A56" s="33" t="s">
        <v>54</v>
      </c>
      <c r="B56" s="32"/>
      <c r="C56" s="52"/>
      <c r="D56" s="52"/>
      <c r="E56" s="52"/>
      <c r="F56" s="52"/>
      <c r="G56" s="53"/>
      <c r="H56" s="53"/>
      <c r="I56" s="53"/>
      <c r="K56" s="53"/>
      <c r="L56" s="53"/>
      <c r="M56" s="53"/>
      <c r="N56" s="53"/>
      <c r="O56" s="53"/>
      <c r="P56" s="53"/>
    </row>
    <row r="57" spans="1:16" x14ac:dyDescent="0.2">
      <c r="C57" s="52"/>
      <c r="D57" s="52"/>
      <c r="G57" s="53"/>
      <c r="H57" s="53"/>
      <c r="I57" s="53"/>
      <c r="K57" s="53"/>
      <c r="L57" s="53"/>
      <c r="M57" s="53"/>
      <c r="N57" s="53"/>
      <c r="O57" s="53"/>
      <c r="P57" s="53"/>
    </row>
    <row r="58" spans="1:16" x14ac:dyDescent="0.2">
      <c r="A58" s="51">
        <v>403</v>
      </c>
      <c r="B58" s="38" t="s">
        <v>31</v>
      </c>
      <c r="C58" s="52"/>
      <c r="D58" s="52"/>
      <c r="G58" s="53">
        <v>644533.80000000005</v>
      </c>
      <c r="H58" s="53"/>
      <c r="I58" s="53">
        <v>968429.4</v>
      </c>
      <c r="K58" s="53">
        <v>3568019.7</v>
      </c>
      <c r="L58" s="53"/>
      <c r="M58" s="53">
        <v>7245699.5600000024</v>
      </c>
      <c r="N58" s="53"/>
      <c r="O58" s="53">
        <v>7792517.5199999996</v>
      </c>
      <c r="P58" s="53"/>
    </row>
    <row r="59" spans="1:16" x14ac:dyDescent="0.2">
      <c r="A59" s="51">
        <v>108</v>
      </c>
      <c r="B59" s="38" t="s">
        <v>23</v>
      </c>
      <c r="C59" s="52"/>
      <c r="D59" s="52"/>
      <c r="G59" s="53"/>
      <c r="H59" s="53">
        <v>644533.80000000005</v>
      </c>
      <c r="I59" s="53"/>
      <c r="J59" s="53">
        <v>968429.4</v>
      </c>
      <c r="K59" s="53"/>
      <c r="L59" s="53">
        <v>3568019.7</v>
      </c>
      <c r="M59" s="53"/>
      <c r="N59" s="53">
        <v>7245699.5600000024</v>
      </c>
      <c r="O59" s="53"/>
      <c r="P59" s="53">
        <v>7792517.5199999996</v>
      </c>
    </row>
    <row r="60" spans="1:16" x14ac:dyDescent="0.2">
      <c r="A60" s="33" t="s">
        <v>34</v>
      </c>
      <c r="B60" s="32"/>
      <c r="C60" s="52"/>
      <c r="D60" s="52"/>
      <c r="G60" s="53"/>
      <c r="H60" s="53"/>
      <c r="I60" s="53"/>
      <c r="K60" s="53"/>
      <c r="L60" s="53"/>
      <c r="M60" s="53"/>
      <c r="N60" s="53"/>
      <c r="O60" s="53"/>
      <c r="P60" s="53"/>
    </row>
    <row r="61" spans="1:16" x14ac:dyDescent="0.2">
      <c r="C61" s="52"/>
      <c r="D61" s="52"/>
      <c r="G61" s="53"/>
      <c r="H61" s="53"/>
      <c r="I61" s="53"/>
      <c r="K61" s="53"/>
      <c r="L61" s="53"/>
      <c r="M61" s="53"/>
      <c r="N61" s="53"/>
      <c r="O61" s="53"/>
      <c r="P61" s="53"/>
    </row>
    <row r="62" spans="1:16" x14ac:dyDescent="0.2">
      <c r="A62" s="51">
        <v>254</v>
      </c>
      <c r="B62" s="38" t="s">
        <v>19</v>
      </c>
      <c r="C62" s="52"/>
      <c r="D62" s="52"/>
      <c r="G62" s="53">
        <v>31093.1</v>
      </c>
      <c r="H62" s="53"/>
      <c r="I62" s="53">
        <v>43383.72</v>
      </c>
      <c r="K62" s="53">
        <v>187142.23</v>
      </c>
      <c r="L62" s="53"/>
      <c r="M62" s="53">
        <v>425999.92</v>
      </c>
      <c r="N62" s="53"/>
      <c r="O62" s="53">
        <v>484119.96</v>
      </c>
      <c r="P62" s="53"/>
    </row>
    <row r="63" spans="1:16" x14ac:dyDescent="0.2">
      <c r="A63" s="51">
        <v>407.4</v>
      </c>
      <c r="B63" s="38" t="s">
        <v>35</v>
      </c>
      <c r="C63" s="52"/>
      <c r="D63" s="52"/>
      <c r="G63" s="53"/>
      <c r="H63" s="53">
        <v>31093.1</v>
      </c>
      <c r="I63" s="53"/>
      <c r="J63" s="53">
        <v>43383.72</v>
      </c>
      <c r="K63" s="53"/>
      <c r="L63" s="53">
        <v>187142.23</v>
      </c>
      <c r="M63" s="53"/>
      <c r="N63" s="53">
        <v>425999.92</v>
      </c>
      <c r="O63" s="53"/>
      <c r="P63" s="53">
        <v>484119.96</v>
      </c>
    </row>
    <row r="64" spans="1:16" x14ac:dyDescent="0.2">
      <c r="A64" s="33" t="s">
        <v>36</v>
      </c>
      <c r="B64" s="32"/>
      <c r="C64" s="52"/>
      <c r="D64" s="52"/>
      <c r="G64" s="53"/>
      <c r="H64" s="53"/>
      <c r="I64" s="53"/>
      <c r="K64" s="53"/>
      <c r="L64" s="53"/>
      <c r="M64" s="53"/>
      <c r="N64" s="53"/>
      <c r="O64" s="53"/>
      <c r="P64" s="53"/>
    </row>
    <row r="65" spans="1:15" x14ac:dyDescent="0.2">
      <c r="A65" s="29"/>
      <c r="B65" s="29"/>
      <c r="C65" s="52"/>
      <c r="D65" s="52"/>
      <c r="G65" s="53"/>
      <c r="H65" s="53"/>
      <c r="I65" s="53"/>
    </row>
    <row r="66" spans="1:15" x14ac:dyDescent="0.2">
      <c r="C66" s="53"/>
      <c r="D66" s="53"/>
      <c r="G66" s="53"/>
      <c r="H66" s="53"/>
      <c r="I66" s="53"/>
    </row>
    <row r="67" spans="1:15" ht="15" x14ac:dyDescent="0.25">
      <c r="A67" s="31" t="s">
        <v>21</v>
      </c>
      <c r="B67" s="31"/>
      <c r="C67" s="31">
        <v>2010</v>
      </c>
      <c r="D67" s="31"/>
      <c r="E67" s="31">
        <v>2011</v>
      </c>
      <c r="F67" s="31"/>
      <c r="G67" s="31">
        <v>2012</v>
      </c>
      <c r="I67" s="31">
        <v>2013</v>
      </c>
      <c r="K67" s="31">
        <v>2014</v>
      </c>
      <c r="M67" s="31">
        <v>2015</v>
      </c>
      <c r="O67" s="31">
        <v>2016</v>
      </c>
    </row>
    <row r="68" spans="1:15" x14ac:dyDescent="0.2">
      <c r="A68" s="51">
        <v>107</v>
      </c>
      <c r="B68" s="38" t="s">
        <v>11</v>
      </c>
      <c r="C68" s="53">
        <f>+C42+C46</f>
        <v>16296614.1</v>
      </c>
      <c r="D68" s="53"/>
      <c r="E68" s="55">
        <f>C68+E42+E46</f>
        <v>41391622.100000001</v>
      </c>
      <c r="G68" s="55">
        <f>E68+G42+G46-G54</f>
        <v>71313267.099999994</v>
      </c>
      <c r="I68" s="55">
        <f>G68+I42+I46-I54</f>
        <v>163630754.16</v>
      </c>
      <c r="K68" s="59">
        <f>I68+K42+K46-K54</f>
        <v>99623594.090000004</v>
      </c>
      <c r="M68" s="59">
        <f>K68+M42+M46-M54</f>
        <v>1335403.6099999994</v>
      </c>
      <c r="O68" s="59">
        <f>M68-P42+O46+P54</f>
        <v>1571755.9800000424</v>
      </c>
    </row>
    <row r="69" spans="1:15" x14ac:dyDescent="0.2">
      <c r="A69" s="51">
        <v>254</v>
      </c>
      <c r="B69" s="38" t="s">
        <v>19</v>
      </c>
      <c r="C69" s="53">
        <f>-C50</f>
        <v>-421422.1</v>
      </c>
      <c r="D69" s="53"/>
      <c r="E69" s="55">
        <f>+C69-E50+63</f>
        <v>-2011010.1</v>
      </c>
      <c r="G69" s="55">
        <f>+E69-G50+G62</f>
        <v>-4236960.25</v>
      </c>
      <c r="I69" s="55">
        <f>+G69-I50+I62</f>
        <v>-10422034.220000001</v>
      </c>
      <c r="K69" s="59">
        <f>+I69-K50+K62</f>
        <v>-15920323.98</v>
      </c>
      <c r="M69" s="59">
        <f>+K69-M50+M62</f>
        <v>-17131406.009999998</v>
      </c>
      <c r="O69" s="59">
        <f>+M69-O50+O62</f>
        <v>-16653219.179999996</v>
      </c>
    </row>
    <row r="70" spans="1:15" x14ac:dyDescent="0.2">
      <c r="A70" s="51" t="s">
        <v>24</v>
      </c>
      <c r="B70" s="38" t="s">
        <v>22</v>
      </c>
      <c r="C70" s="53"/>
      <c r="D70" s="53"/>
      <c r="G70" s="55">
        <f>+G54</f>
        <v>34872489.5</v>
      </c>
      <c r="I70" s="55">
        <f>+G70+I54</f>
        <v>46167884.840000004</v>
      </c>
      <c r="K70" s="59">
        <f>+I70+K54</f>
        <v>171688877.77000001</v>
      </c>
      <c r="M70" s="59">
        <f>+K70+M54</f>
        <v>303104968.76999998</v>
      </c>
      <c r="O70" s="59">
        <f>+M70-P54</f>
        <v>300475151.68999994</v>
      </c>
    </row>
    <row r="71" spans="1:15" x14ac:dyDescent="0.2">
      <c r="A71" s="51">
        <v>108</v>
      </c>
      <c r="B71" s="38" t="s">
        <v>23</v>
      </c>
      <c r="C71" s="53"/>
      <c r="D71" s="53"/>
      <c r="G71" s="55">
        <f>+G58</f>
        <v>644533.80000000005</v>
      </c>
      <c r="I71" s="55">
        <f>+G71+I58</f>
        <v>1612963.2000000002</v>
      </c>
      <c r="K71" s="59">
        <f>+I71+K58</f>
        <v>5180982.9000000004</v>
      </c>
      <c r="M71" s="59">
        <f>+K71+M58</f>
        <v>12426682.460000003</v>
      </c>
      <c r="O71" s="59">
        <f>+M71+O58</f>
        <v>20219199.980000004</v>
      </c>
    </row>
    <row r="72" spans="1:15" ht="13.5" thickBot="1" x14ac:dyDescent="0.25">
      <c r="C72" s="56">
        <f>SUM(C68:C71)</f>
        <v>15875192</v>
      </c>
      <c r="D72" s="53"/>
      <c r="E72" s="56">
        <f>SUM(E68:E71)</f>
        <v>39380612</v>
      </c>
      <c r="G72" s="56">
        <f>SUM(G68:G71)</f>
        <v>102593330.14999999</v>
      </c>
      <c r="I72" s="56">
        <f>SUM(I68:I71)</f>
        <v>200989567.97999999</v>
      </c>
      <c r="K72" s="56">
        <f>SUM(K68:K71)</f>
        <v>260573130.78</v>
      </c>
      <c r="M72" s="56">
        <f>SUM(M68:M71)</f>
        <v>299735648.82999998</v>
      </c>
      <c r="O72" s="56">
        <f>SUM(O68:O71)</f>
        <v>305612888.47000003</v>
      </c>
    </row>
    <row r="73" spans="1:15" ht="13.5" thickTop="1" x14ac:dyDescent="0.2">
      <c r="C73" s="53"/>
      <c r="D73" s="53"/>
    </row>
    <row r="74" spans="1:15" x14ac:dyDescent="0.2">
      <c r="C74" s="53"/>
      <c r="D74" s="53"/>
    </row>
    <row r="75" spans="1:15" x14ac:dyDescent="0.2">
      <c r="C75" s="53"/>
      <c r="D75" s="53"/>
    </row>
  </sheetData>
  <mergeCells count="7">
    <mergeCell ref="O39:P39"/>
    <mergeCell ref="C39:D39"/>
    <mergeCell ref="E39:F39"/>
    <mergeCell ref="G39:H39"/>
    <mergeCell ref="I39:J39"/>
    <mergeCell ref="K39:L39"/>
    <mergeCell ref="M39:N39"/>
  </mergeCells>
  <pageMargins left="0.75" right="0.75" top="0.75" bottom="0.5" header="0.5" footer="0.25"/>
  <pageSetup orientation="portrait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2010</vt:lpstr>
      <vt:lpstr>2010 Revised</vt:lpstr>
      <vt:lpstr>2011</vt:lpstr>
      <vt:lpstr>2012</vt:lpstr>
      <vt:lpstr>2013</vt:lpstr>
      <vt:lpstr>2014</vt:lpstr>
      <vt:lpstr>2015</vt:lpstr>
      <vt:lpstr>2016</vt:lpstr>
    </vt:vector>
  </TitlesOfParts>
  <Company>Great River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sleyh - FISLEYHM</dc:creator>
  <cp:lastModifiedBy>mcsaer</cp:lastModifiedBy>
  <cp:lastPrinted>2011-03-30T19:38:36Z</cp:lastPrinted>
  <dcterms:created xsi:type="dcterms:W3CDTF">2009-10-07T19:20:17Z</dcterms:created>
  <dcterms:modified xsi:type="dcterms:W3CDTF">2017-04-10T20:01:21Z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{20F80625-49E6-4EB1-9B80-F68CC79192F6}</vt:lpwstr>
  </property>
</Properties>
</file>