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ransmission\Transmission Strategy &amp; Business Planning\Rates\MISO Attachment O\2017\October 1 Oasis Posting\"/>
    </mc:Choice>
  </mc:AlternateContent>
  <bookViews>
    <workbookView xWindow="14385" yWindow="-150" windowWidth="14430" windowHeight="13290" tabRatio="732"/>
  </bookViews>
  <sheets>
    <sheet name="GRE Attachment GG" sheetId="2" r:id="rId1"/>
    <sheet name="Forward Rate TO Support Data_GG" sheetId="5" r:id="rId2"/>
    <sheet name="Project Descriptions" sheetId="4" r:id="rId3"/>
  </sheets>
  <externalReferences>
    <externalReference r:id="rId4"/>
    <externalReference r:id="rId5"/>
    <externalReference r:id="rId6"/>
    <externalReference r:id="rId7"/>
  </externalReferences>
  <definedNames>
    <definedName name="_fees">[1]Assumptions!$D$109</definedName>
    <definedName name="_gpint">[1]Assumptions!$D$107:$AK$107</definedName>
    <definedName name="_ptv2">#REF!</definedName>
    <definedName name="_ptv3">#REF!</definedName>
    <definedName name="_ptv4">#REF!</definedName>
    <definedName name="building">#REF!</definedName>
    <definedName name="buildings2">#REF!</definedName>
    <definedName name="CH_COS" localSheetId="1">#REF!</definedName>
    <definedName name="CH_COS" localSheetId="2">#REF!</definedName>
    <definedName name="CH_COS">#REF!</definedName>
    <definedName name="computers">#REF!</definedName>
    <definedName name="computers2">#REF!</definedName>
    <definedName name="cwip">'[2]CWIP 6-30-2016'!$G$1:$J$1765</definedName>
    <definedName name="dragline2">#REF!</definedName>
    <definedName name="dragline3">#REF!</definedName>
    <definedName name="dragline5">#REF!</definedName>
    <definedName name="draglines">#REF!</definedName>
    <definedName name="electric">#REF!</definedName>
    <definedName name="electric2">#REF!</definedName>
    <definedName name="electric3">#REF!</definedName>
    <definedName name="electric4">#REF!</definedName>
    <definedName name="engineering">#REF!</definedName>
    <definedName name="engineering2">#REF!</definedName>
    <definedName name="engineering3">#REF!</definedName>
    <definedName name="haulage">#REF!</definedName>
    <definedName name="haulage2">#REF!</definedName>
    <definedName name="haulage3">#REF!</definedName>
    <definedName name="haulage4">#REF!</definedName>
    <definedName name="haulroads">#REF!</definedName>
    <definedName name="haulroads2">#REF!</definedName>
    <definedName name="haulroads3">#REF!</definedName>
    <definedName name="land3">#REF!</definedName>
    <definedName name="loading">#REF!</definedName>
    <definedName name="loading2">#REF!</definedName>
    <definedName name="loading3">#REF!</definedName>
    <definedName name="loading4">#REF!</definedName>
    <definedName name="maint">#REF!</definedName>
    <definedName name="maint2">#REF!</definedName>
    <definedName name="maint3">#REF!</definedName>
    <definedName name="maint4">#REF!</definedName>
    <definedName name="misc">#REF!</definedName>
    <definedName name="misc2">#REF!</definedName>
    <definedName name="misc3">#REF!</definedName>
    <definedName name="misc4">#REF!</definedName>
    <definedName name="NSP_COS" localSheetId="1">#REF!</definedName>
    <definedName name="NSP_COS" localSheetId="2">#REF!</definedName>
    <definedName name="NSP_COS">#REF!</definedName>
    <definedName name="_xlnm.Print_Area" localSheetId="1">'Forward Rate TO Support Data_GG'!$A$1:$X$62</definedName>
    <definedName name="_xlnm.Print_Area" localSheetId="0">'GRE Attachment GG'!$A$1:$Q$111</definedName>
    <definedName name="_xlnm.Print_Area" localSheetId="2">'Project Descriptions'!$A$1:$D$18</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 localSheetId="1">#REF!</definedName>
    <definedName name="Print5">#REF!</definedName>
    <definedName name="ProjIDList" localSheetId="1">#REF!</definedName>
    <definedName name="ProjIDList">#REF!</definedName>
    <definedName name="PSCo_COS" localSheetId="1">#REF!</definedName>
    <definedName name="PSCo_COS">#REF!</definedName>
    <definedName name="ptv">#REF!</definedName>
    <definedName name="q_MTEP06_App_AB_Facility" localSheetId="1">#REF!</definedName>
    <definedName name="q_MTEP06_App_AB_Facility">#REF!</definedName>
    <definedName name="q_MTEP06_App_AB_Projects" localSheetId="1">#REF!</definedName>
    <definedName name="q_MTEP06_App_AB_Projects">#REF!</definedName>
    <definedName name="reclaim">#REF!</definedName>
    <definedName name="reclaim2">#REF!</definedName>
    <definedName name="reclaim3">#REF!</definedName>
    <definedName name="reclaim4">#REF!</definedName>
    <definedName name="revreq" localSheetId="1">#REF!</definedName>
    <definedName name="revreq">#REF!</definedName>
    <definedName name="roads">#REF!</definedName>
    <definedName name="roads2">#REF!</definedName>
    <definedName name="roads3">#REF!</definedName>
    <definedName name="roads4">#REF!</definedName>
    <definedName name="safety">#REF!</definedName>
    <definedName name="safety2">#REF!</definedName>
    <definedName name="SPS_COS" localSheetId="1">#REF!</definedName>
    <definedName name="SPS_COS">#REF!</definedName>
    <definedName name="water">#REF!</definedName>
    <definedName name="water2">#REF!</definedName>
    <definedName name="water3">#REF!</definedName>
    <definedName name="water4">#REF!</definedName>
    <definedName name="Xcel" localSheetId="1">'[3]Data Entry and Forecaster'!#REF!</definedName>
    <definedName name="Xcel">'[4]Data Entry and Forecaster'!#REF!</definedName>
    <definedName name="Xcel_COS" localSheetId="1">#REF!</definedName>
    <definedName name="Xcel_COS" localSheetId="2">#REF!</definedName>
    <definedName name="Xcel_COS">#REF!</definedName>
  </definedNames>
  <calcPr calcId="152511"/>
</workbook>
</file>

<file path=xl/calcChain.xml><?xml version="1.0" encoding="utf-8"?>
<calcChain xmlns="http://schemas.openxmlformats.org/spreadsheetml/2006/main">
  <c r="O93" i="2" l="1"/>
  <c r="G23" i="2" l="1"/>
  <c r="D17" i="5" l="1"/>
  <c r="D16" i="5" l="1"/>
  <c r="J60" i="5" l="1"/>
  <c r="J40" i="5" l="1"/>
  <c r="J45" i="5"/>
  <c r="J46" i="5"/>
  <c r="J47" i="5"/>
  <c r="J48" i="5"/>
  <c r="J49" i="5"/>
  <c r="J50" i="5"/>
  <c r="J51" i="5"/>
  <c r="J52" i="5"/>
  <c r="J53" i="5"/>
  <c r="J54" i="5"/>
  <c r="J55" i="5"/>
  <c r="J56" i="5"/>
  <c r="J62" i="5" l="1"/>
  <c r="J44" i="5"/>
  <c r="J57" i="5" s="1"/>
  <c r="J24" i="5"/>
  <c r="D39" i="5"/>
  <c r="D38" i="5"/>
  <c r="D37" i="5"/>
  <c r="D36" i="5"/>
  <c r="D35" i="5"/>
  <c r="D34" i="5"/>
  <c r="D33" i="5"/>
  <c r="D32" i="5"/>
  <c r="D31" i="5"/>
  <c r="D30" i="5"/>
  <c r="D29" i="5"/>
  <c r="D28" i="5"/>
  <c r="C27" i="5"/>
  <c r="D27" i="5"/>
  <c r="D23" i="5"/>
  <c r="D22" i="5"/>
  <c r="D21" i="5"/>
  <c r="D20" i="5"/>
  <c r="D19" i="5"/>
  <c r="D18" i="5"/>
  <c r="D15" i="5"/>
  <c r="D14" i="5"/>
  <c r="D13" i="5"/>
  <c r="D12" i="5"/>
  <c r="D11" i="5"/>
  <c r="V40" i="5"/>
  <c r="U40" i="5"/>
  <c r="X24" i="5"/>
  <c r="W24" i="5"/>
  <c r="V24" i="5"/>
  <c r="U24" i="5"/>
  <c r="C39" i="5"/>
  <c r="C38" i="5"/>
  <c r="C37" i="5"/>
  <c r="C36" i="5"/>
  <c r="C35" i="5"/>
  <c r="C34" i="5"/>
  <c r="C33" i="5"/>
  <c r="C32" i="5"/>
  <c r="C31" i="5"/>
  <c r="C30" i="5"/>
  <c r="C29" i="5"/>
  <c r="C28" i="5"/>
  <c r="Q40" i="5"/>
  <c r="P40" i="5"/>
  <c r="S24" i="5"/>
  <c r="R24" i="5"/>
  <c r="C23" i="5"/>
  <c r="C22" i="5"/>
  <c r="C21" i="5"/>
  <c r="C20" i="5"/>
  <c r="C19" i="5"/>
  <c r="C18" i="5"/>
  <c r="C17" i="5"/>
  <c r="C16" i="5"/>
  <c r="C15" i="5"/>
  <c r="C14" i="5"/>
  <c r="C13" i="5"/>
  <c r="C12" i="5"/>
  <c r="C11" i="5"/>
  <c r="Q24" i="5"/>
  <c r="L24" i="5" l="1"/>
  <c r="M56" i="5"/>
  <c r="L56" i="5"/>
  <c r="K56" i="5"/>
  <c r="I56" i="5"/>
  <c r="H56" i="5"/>
  <c r="G56" i="5"/>
  <c r="F56" i="5"/>
  <c r="E56" i="5"/>
  <c r="M55" i="5"/>
  <c r="L55" i="5"/>
  <c r="K55" i="5"/>
  <c r="I55" i="5"/>
  <c r="H55" i="5"/>
  <c r="G55" i="5"/>
  <c r="F55" i="5"/>
  <c r="E55" i="5"/>
  <c r="M54" i="5"/>
  <c r="L54" i="5"/>
  <c r="K54" i="5"/>
  <c r="I54" i="5"/>
  <c r="H54" i="5"/>
  <c r="G54" i="5"/>
  <c r="F54" i="5"/>
  <c r="E54" i="5"/>
  <c r="M53" i="5"/>
  <c r="L53" i="5"/>
  <c r="K53" i="5"/>
  <c r="I53" i="5"/>
  <c r="H53" i="5"/>
  <c r="G53" i="5"/>
  <c r="F53" i="5"/>
  <c r="E53" i="5"/>
  <c r="M52" i="5"/>
  <c r="L52" i="5"/>
  <c r="K52" i="5"/>
  <c r="I52" i="5"/>
  <c r="H52" i="5"/>
  <c r="G52" i="5"/>
  <c r="F52" i="5"/>
  <c r="E52" i="5"/>
  <c r="M51" i="5"/>
  <c r="L51" i="5"/>
  <c r="K51" i="5"/>
  <c r="I51" i="5"/>
  <c r="H51" i="5"/>
  <c r="G51" i="5"/>
  <c r="F51" i="5"/>
  <c r="E51" i="5"/>
  <c r="M50" i="5"/>
  <c r="L50" i="5"/>
  <c r="K50" i="5"/>
  <c r="I50" i="5"/>
  <c r="H50" i="5"/>
  <c r="G50" i="5"/>
  <c r="F50" i="5"/>
  <c r="E50" i="5"/>
  <c r="M49" i="5"/>
  <c r="L49" i="5"/>
  <c r="K49" i="5"/>
  <c r="I49" i="5"/>
  <c r="H49" i="5"/>
  <c r="G49" i="5"/>
  <c r="F49" i="5"/>
  <c r="E49" i="5"/>
  <c r="M48" i="5"/>
  <c r="L48" i="5"/>
  <c r="K48" i="5"/>
  <c r="I48" i="5"/>
  <c r="H48" i="5"/>
  <c r="G48" i="5"/>
  <c r="F48" i="5"/>
  <c r="E48" i="5"/>
  <c r="M47" i="5"/>
  <c r="L47" i="5"/>
  <c r="K47" i="5"/>
  <c r="I47" i="5"/>
  <c r="H47" i="5"/>
  <c r="G47" i="5"/>
  <c r="F47" i="5"/>
  <c r="E47" i="5"/>
  <c r="M46" i="5"/>
  <c r="L46" i="5"/>
  <c r="K46" i="5"/>
  <c r="I46" i="5"/>
  <c r="H46" i="5"/>
  <c r="G46" i="5"/>
  <c r="F46" i="5"/>
  <c r="E46" i="5"/>
  <c r="M45" i="5"/>
  <c r="L45" i="5"/>
  <c r="K45" i="5"/>
  <c r="I45" i="5"/>
  <c r="H45" i="5"/>
  <c r="G45" i="5"/>
  <c r="F45" i="5"/>
  <c r="E45" i="5"/>
  <c r="M44" i="5"/>
  <c r="L44" i="5"/>
  <c r="K44" i="5"/>
  <c r="I44" i="5"/>
  <c r="H44" i="5"/>
  <c r="G44" i="5"/>
  <c r="F44" i="5"/>
  <c r="E44" i="5"/>
  <c r="L45" i="2"/>
  <c r="D56" i="5"/>
  <c r="D52" i="5"/>
  <c r="D48" i="5"/>
  <c r="C52" i="5"/>
  <c r="C51" i="5"/>
  <c r="D45" i="5" l="1"/>
  <c r="D49" i="5"/>
  <c r="C54" i="5"/>
  <c r="C48" i="5"/>
  <c r="C47" i="5"/>
  <c r="C56" i="5"/>
  <c r="C55" i="5"/>
  <c r="C53" i="5"/>
  <c r="C50" i="5"/>
  <c r="C49" i="5"/>
  <c r="C46" i="5"/>
  <c r="C45" i="5"/>
  <c r="C44" i="5"/>
  <c r="D40" i="5"/>
  <c r="D44" i="5"/>
  <c r="D47" i="5"/>
  <c r="D51" i="5"/>
  <c r="D55" i="5"/>
  <c r="D50" i="5"/>
  <c r="D53" i="5"/>
  <c r="D46" i="5"/>
  <c r="D54" i="5"/>
  <c r="L84" i="2"/>
  <c r="D57" i="5" l="1"/>
  <c r="D24" i="5"/>
  <c r="L60" i="5" l="1"/>
  <c r="L62" i="5" s="1"/>
  <c r="H60" i="5"/>
  <c r="H62" i="5" s="1"/>
  <c r="D60" i="5"/>
  <c r="D62" i="5" s="1"/>
  <c r="M60" i="5"/>
  <c r="M62" i="5" s="1"/>
  <c r="K60" i="5"/>
  <c r="K62" i="5" s="1"/>
  <c r="I60" i="5"/>
  <c r="I62" i="5" s="1"/>
  <c r="G60" i="5"/>
  <c r="G62" i="5" s="1"/>
  <c r="F60" i="5"/>
  <c r="F62" i="5" s="1"/>
  <c r="E60" i="5"/>
  <c r="E62" i="5" s="1"/>
  <c r="C60" i="5"/>
  <c r="C62" i="5" s="1"/>
  <c r="F40" i="5"/>
  <c r="M40" i="5"/>
  <c r="L40" i="5"/>
  <c r="K40" i="5"/>
  <c r="I40" i="5"/>
  <c r="H40" i="5"/>
  <c r="G40" i="5"/>
  <c r="E40" i="5"/>
  <c r="C40" i="5"/>
  <c r="B23" i="5"/>
  <c r="B39" i="5" s="1"/>
  <c r="B56" i="5" s="1"/>
  <c r="K24" i="5"/>
  <c r="B12" i="5"/>
  <c r="B28" i="5" s="1"/>
  <c r="H24" i="5"/>
  <c r="F24" i="5"/>
  <c r="B11" i="5"/>
  <c r="B27" i="5" s="1"/>
  <c r="B45" i="5" l="1"/>
  <c r="H57" i="5"/>
  <c r="L57" i="5"/>
  <c r="E57" i="5"/>
  <c r="I57" i="5"/>
  <c r="M57" i="5"/>
  <c r="G57" i="5"/>
  <c r="G24" i="5"/>
  <c r="P24" i="5"/>
  <c r="E24" i="5"/>
  <c r="I24" i="5"/>
  <c r="M24" i="5"/>
  <c r="B44" i="5"/>
  <c r="F57" i="5"/>
  <c r="K57" i="5"/>
  <c r="C57" i="5" l="1"/>
  <c r="C24" i="5"/>
  <c r="L81" i="2" l="1"/>
  <c r="Q61" i="2" l="1"/>
  <c r="L76" i="2" l="1"/>
  <c r="L82" i="2"/>
  <c r="L83" i="2"/>
  <c r="L77" i="2"/>
  <c r="L80" i="2"/>
  <c r="L79" i="2"/>
  <c r="L78" i="2"/>
  <c r="G27" i="2"/>
  <c r="L27" i="2" s="1"/>
  <c r="Q62" i="2"/>
  <c r="P93" i="2"/>
  <c r="K73" i="2"/>
  <c r="L23" i="2"/>
  <c r="G31" i="2"/>
  <c r="L31" i="2" s="1"/>
  <c r="G37" i="2"/>
  <c r="L37" i="2" s="1"/>
  <c r="G41" i="2"/>
  <c r="L41" i="2" s="1"/>
  <c r="K74" i="2"/>
  <c r="C62" i="2"/>
  <c r="G62" i="2"/>
  <c r="G63" i="2"/>
  <c r="G65" i="2"/>
  <c r="L73" i="2" l="1"/>
  <c r="L75" i="2"/>
  <c r="L33" i="2"/>
  <c r="L43" i="2"/>
  <c r="I81" i="2" l="1"/>
  <c r="J81" i="2" s="1"/>
  <c r="I84" i="2"/>
  <c r="J84" i="2" s="1"/>
  <c r="F81" i="2"/>
  <c r="G81" i="2" s="1"/>
  <c r="F84" i="2"/>
  <c r="G84" i="2" s="1"/>
  <c r="F74" i="2"/>
  <c r="F77" i="2"/>
  <c r="G77" i="2" s="1"/>
  <c r="F82" i="2"/>
  <c r="G82" i="2" s="1"/>
  <c r="F76" i="2"/>
  <c r="G76" i="2" s="1"/>
  <c r="F80" i="2"/>
  <c r="G80" i="2" s="1"/>
  <c r="F78" i="2"/>
  <c r="G78" i="2" s="1"/>
  <c r="F83" i="2"/>
  <c r="G83" i="2" s="1"/>
  <c r="F79" i="2"/>
  <c r="G79" i="2" s="1"/>
  <c r="I73" i="2"/>
  <c r="J73" i="2" s="1"/>
  <c r="I79" i="2"/>
  <c r="J79" i="2" s="1"/>
  <c r="I83" i="2"/>
  <c r="J83" i="2" s="1"/>
  <c r="I78" i="2"/>
  <c r="J78" i="2" s="1"/>
  <c r="I77" i="2"/>
  <c r="J77" i="2" s="1"/>
  <c r="I82" i="2"/>
  <c r="J82" i="2" s="1"/>
  <c r="I76" i="2"/>
  <c r="J76" i="2" s="1"/>
  <c r="I80" i="2"/>
  <c r="J80" i="2" s="1"/>
  <c r="F73" i="2"/>
  <c r="G73" i="2" s="1"/>
  <c r="F75" i="2"/>
  <c r="G75" i="2" s="1"/>
  <c r="I74" i="2"/>
  <c r="I75" i="2"/>
  <c r="J75" i="2" s="1"/>
  <c r="N81" i="2" l="1"/>
  <c r="O81" i="2" s="1"/>
  <c r="N84" i="2"/>
  <c r="O84" i="2" s="1"/>
  <c r="G74" i="2"/>
  <c r="N73" i="2"/>
  <c r="Q73" i="2" s="1"/>
  <c r="N77" i="2"/>
  <c r="O77" i="2" s="1"/>
  <c r="N78" i="2"/>
  <c r="Q78" i="2" s="1"/>
  <c r="N83" i="2"/>
  <c r="N82" i="2"/>
  <c r="N80" i="2"/>
  <c r="N75" i="2"/>
  <c r="O75" i="2" s="1"/>
  <c r="N79" i="2"/>
  <c r="N76" i="2"/>
  <c r="Q81" i="2" l="1"/>
  <c r="Q84" i="2"/>
  <c r="O78" i="2"/>
  <c r="O73" i="2"/>
  <c r="Q77" i="2"/>
  <c r="Q75" i="2"/>
  <c r="Q79" i="2"/>
  <c r="O79" i="2"/>
  <c r="Q80" i="2"/>
  <c r="O80" i="2"/>
  <c r="O83" i="2"/>
  <c r="Q83" i="2"/>
  <c r="Q76" i="2"/>
  <c r="O76" i="2"/>
  <c r="Q82" i="2"/>
  <c r="O82" i="2"/>
  <c r="L74" i="2" l="1"/>
  <c r="L93" i="2" s="1"/>
  <c r="J74" i="2"/>
  <c r="N74" i="2" l="1"/>
  <c r="Q74" i="2" s="1"/>
  <c r="Q93" i="2" s="1"/>
  <c r="N93" i="2" l="1"/>
  <c r="O74" i="2"/>
  <c r="O95" i="2" s="1"/>
</calcChain>
</file>

<file path=xl/comments1.xml><?xml version="1.0" encoding="utf-8"?>
<comments xmlns="http://schemas.openxmlformats.org/spreadsheetml/2006/main">
  <authors>
    <author>u6952</author>
  </authors>
  <commentList>
    <comment ref="H7" authorId="0" shapeId="0">
      <text>
        <r>
          <rPr>
            <b/>
            <sz val="9"/>
            <color indexed="81"/>
            <rFont val="Tahoma"/>
            <family val="2"/>
          </rPr>
          <t>u6952:</t>
        </r>
        <r>
          <rPr>
            <sz val="9"/>
            <color indexed="81"/>
            <rFont val="Tahoma"/>
            <family val="2"/>
          </rPr>
          <t xml:space="preserve">
Only 50% of Elk River projects are included in GG
</t>
        </r>
      </text>
    </comment>
  </commentList>
</comments>
</file>

<file path=xl/sharedStrings.xml><?xml version="1.0" encoding="utf-8"?>
<sst xmlns="http://schemas.openxmlformats.org/spreadsheetml/2006/main" count="276" uniqueCount="206">
  <si>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</si>
  <si>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</si>
  <si>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</si>
  <si>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</si>
  <si>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</si>
  <si>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</si>
  <si>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</si>
  <si>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</si>
  <si>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</si>
  <si>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</si>
  <si>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</si>
  <si>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</si>
  <si>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</si>
  <si>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</si>
  <si>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</si>
  <si>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</si>
  <si>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</si>
  <si>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</si>
  <si>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</si>
  <si>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</si>
  <si>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</si>
  <si>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</si>
  <si>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</si>
  <si>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</si>
  <si>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</si>
  <si>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H</t>
  </si>
  <si>
    <t xml:space="preserve"> Utilizing Attachment O Data</t>
  </si>
  <si>
    <t>Page 1 of 2</t>
  </si>
  <si>
    <t>Gross Transmission Plant - Total</t>
  </si>
  <si>
    <t>Net Transmission Plant - Total</t>
  </si>
  <si>
    <t>O&amp;M EXPENSE</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</si>
  <si>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</si>
  <si>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</si>
  <si>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</si>
  <si>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</si>
  <si>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</si>
  <si>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</si>
  <si>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</si>
  <si>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</si>
  <si>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</si>
  <si>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</si>
  <si>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</si>
  <si>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</si>
  <si>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</si>
  <si>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</si>
  <si>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 xml:space="preserve">                           Network Upgrade Charge Calculation By Project</t>
  </si>
  <si>
    <t>Project Name</t>
  </si>
  <si>
    <t>5</t>
  </si>
  <si>
    <t>1b</t>
  </si>
  <si>
    <t>1c</t>
  </si>
  <si>
    <t>MTEP Project Number</t>
  </si>
  <si>
    <t>Line No.</t>
  </si>
  <si>
    <t>Annual Expense Charge</t>
  </si>
  <si>
    <t>Annual Return Charge</t>
  </si>
  <si>
    <t>2</t>
  </si>
  <si>
    <t>True-Up Adjustment</t>
  </si>
  <si>
    <t>Annual Totals</t>
  </si>
  <si>
    <t>Annual Revenue Requirement</t>
  </si>
  <si>
    <t>Attach O, p 2, line 2 col 5 (Note A)</t>
  </si>
  <si>
    <t>Attach O, p 2, line 14 col 5 (Note B)</t>
  </si>
  <si>
    <t>Attach O, p 3, line 8 col 5</t>
  </si>
  <si>
    <t>Total O&amp;M Allocated to Transmission</t>
  </si>
  <si>
    <t>Attach O, p 3, line 20 col 5</t>
  </si>
  <si>
    <t>(line 3 divided by line 1 col 3)</t>
  </si>
  <si>
    <t>(line 5 divided by line 1 col 3)</t>
  </si>
  <si>
    <t>(line 10 divided by line 2 col 3)</t>
  </si>
  <si>
    <t>Attach O, p 3, line 27 col 5</t>
  </si>
  <si>
    <t>(Col. 3 * Col. 4)</t>
  </si>
  <si>
    <t>(Col. 6 * Col. 7)</t>
  </si>
  <si>
    <t>(Note E)</t>
  </si>
  <si>
    <t>(Note F)</t>
  </si>
  <si>
    <t>Rev. Req. Adj For Attachment O</t>
  </si>
  <si>
    <t xml:space="preserve">Project Gross Plant </t>
  </si>
  <si>
    <t xml:space="preserve">Project Net Plant </t>
  </si>
  <si>
    <t>True-Up Adjustment is included pursuant to a FERC approved methodology if applicable.</t>
  </si>
  <si>
    <t>Annual Allocation Factor for O&amp;M</t>
  </si>
  <si>
    <t>Annual Allocation Factor for Other Taxes</t>
  </si>
  <si>
    <t>Annual Allocation Factor for Income Taxes</t>
  </si>
  <si>
    <t>Annual Allocation Factor for Return on Rate Base</t>
  </si>
  <si>
    <t>Annual Allocation Factor for Return</t>
  </si>
  <si>
    <t>Annual Allocation Factor for Expense</t>
  </si>
  <si>
    <t>Sum Col. 10 &amp; 11
(Note G)</t>
  </si>
  <si>
    <t>Formula Rate calculation</t>
  </si>
  <si>
    <t>Network Upgrade Charge</t>
  </si>
  <si>
    <t>Annual Incentive Return Charge</t>
  </si>
  <si>
    <t xml:space="preserve">(8a) </t>
  </si>
  <si>
    <t>(8b)</t>
  </si>
  <si>
    <t>Great River Energy</t>
  </si>
  <si>
    <t>(10a)</t>
  </si>
  <si>
    <t>Annual Revenue Requirement Excluding  Annual Incentive Return Charge</t>
  </si>
  <si>
    <t>Col. 10 less Col. 8b (Note H)</t>
  </si>
  <si>
    <t>Annual Allocation Factor for Incentive Return</t>
  </si>
  <si>
    <t>Attach O, p 4, line 30</t>
  </si>
  <si>
    <t>(Col. 6 * Col. 8a)</t>
  </si>
  <si>
    <t>(Sum Col. 5, 8, 8b &amp; 9)</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</si>
  <si>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</si>
  <si>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</si>
  <si>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GENERAL AND COMMON (G&amp;C) DEPRECIATION EXPENSE</t>
  </si>
  <si>
    <t>Total G&amp;C Depreciation Expense</t>
  </si>
  <si>
    <t>Annual Allocation Factor for G&amp;C Depreciation Expense</t>
  </si>
  <si>
    <t>13</t>
  </si>
  <si>
    <t>14</t>
  </si>
  <si>
    <t>14a</t>
  </si>
  <si>
    <t>Sum of lines 11 and 13</t>
  </si>
  <si>
    <t>Attach O, p 3, lines 10 &amp; 11, col 5 (Note I)</t>
  </si>
  <si>
    <t>I</t>
  </si>
  <si>
    <t>The Total General and Common Depreciation Expense excludes any depreciation expense directly associated with a project and thereby included in page 2 column 9.</t>
  </si>
  <si>
    <t>(line 7 divided by line 1 col 3)</t>
  </si>
  <si>
    <t>(line 12 divided by line 2 col 3)</t>
  </si>
  <si>
    <t>(Page 1 line 9)</t>
  </si>
  <si>
    <t>(Page 1 line 14)</t>
  </si>
  <si>
    <t>(Page 1, line 14a, Col. 4)</t>
  </si>
  <si>
    <t>Sum of lines 4, 6 and 8</t>
  </si>
  <si>
    <t>To be completed in conjunction with Attachment O - GRE.</t>
  </si>
  <si>
    <t>Attachment O - GRE</t>
  </si>
  <si>
    <t>Attachment GG - GRE</t>
  </si>
  <si>
    <r>
      <t>Project Depreciation Expense is the actual value booked for the project and included in the Depreciation Expense in Attachment O</t>
    </r>
    <r>
      <rPr>
        <sz val="12"/>
        <rFont val="Arial MT"/>
      </rPr>
      <t xml:space="preserve"> - GRE, page 3 line 12.</t>
    </r>
  </si>
  <si>
    <r>
      <t>The Network Upgrade Charge is the value to be used in Schedule</t>
    </r>
    <r>
      <rPr>
        <sz val="12"/>
        <rFont val="Arial MT"/>
      </rPr>
      <t>s 26, 37 and 38.</t>
    </r>
  </si>
  <si>
    <r>
      <t>Annual Incentive Return Charge revenues for FERC-accepted projects utilizing a hypothetical capital structure are not included in Attachment O</t>
    </r>
    <r>
      <rPr>
        <sz val="12"/>
        <rFont val="Arial MT"/>
      </rPr>
      <t xml:space="preserve"> - GRE, page 3, line 30, column 5 and page 4 lines 35 &amp; 36a.</t>
    </r>
  </si>
  <si>
    <r>
      <t>Gross Transmission Plant is that identified on page 2 line 2 of Attachment O</t>
    </r>
    <r>
      <rPr>
        <sz val="12"/>
        <rFont val="Arial MT"/>
      </rPr>
      <t xml:space="preserve"> - GRE and includes any sub lines 2a or 2b etc. and is inclusive of any CWIP and Prefunded AFUDC on CWIP in rate base when authorized by FERC order.  The Prefunded AFUDC amount is a reduction to rate base.</t>
    </r>
  </si>
  <si>
    <r>
      <t>Net Transmission Plant is that identified on page 2 line 14 of Attachment O</t>
    </r>
    <r>
      <rPr>
        <sz val="12"/>
        <rFont val="Arial MT"/>
      </rPr>
      <t xml:space="preserve"> - GRE and includes any sub lines 14a or 14b etc. and is inclusive of any CWIP, Prefunded AFUDC on CWIP, and Unamortized Balance of Abandoned Plant  included in rate base when authorized by FERC order.  Prefunded AFUDC amount is a reduction to rate base.</t>
    </r>
  </si>
  <si>
    <t>Attachment GG - Supporting Data for Network Upgrade Charge Calculation - Forward Looking Rate Transmission Owner</t>
  </si>
  <si>
    <t xml:space="preserve">Rate Year </t>
  </si>
  <si>
    <t>Reporting Company</t>
  </si>
  <si>
    <t>Reliability</t>
  </si>
  <si>
    <t>MTEP Project ID</t>
  </si>
  <si>
    <t>GIP</t>
  </si>
  <si>
    <t>Great River Energy #</t>
  </si>
  <si>
    <t>78881/200164</t>
  </si>
  <si>
    <t>Pricing Zone</t>
  </si>
  <si>
    <t>GRE</t>
  </si>
  <si>
    <t>MP</t>
  </si>
  <si>
    <t>ITCM</t>
  </si>
  <si>
    <t>NSP</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</si>
  <si>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</si>
  <si>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</si>
  <si>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</si>
  <si>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</si>
  <si>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</si>
  <si>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</si>
  <si>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</si>
  <si>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</si>
  <si>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</si>
  <si>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</si>
  <si>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</si>
  <si>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</si>
  <si>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</si>
  <si>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</si>
  <si>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</si>
  <si>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</si>
  <si>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</si>
  <si>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</si>
  <si>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</si>
  <si>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</si>
  <si>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</si>
  <si>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</si>
  <si>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</si>
  <si>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MTEP Facility ID</t>
  </si>
  <si>
    <t>Record Date</t>
  </si>
  <si>
    <t>Description of Facilities Included in Network Upgrade Charge as of Record Date</t>
  </si>
  <si>
    <t>Boswell-Wlilton 230 ckt 1, Sum rate 495, Addition of a 187 MVA/115 kV transformer at Cass Lake</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</si>
  <si>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</si>
  <si>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</si>
  <si>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</si>
  <si>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</si>
  <si>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</si>
  <si>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</si>
  <si>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</si>
  <si>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</si>
  <si>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</si>
  <si>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</si>
  <si>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</si>
  <si>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Added 115 KV Tap structure and switch required for G252.</t>
  </si>
  <si>
    <t>1d</t>
  </si>
  <si>
    <t>1e</t>
  </si>
  <si>
    <t>1f</t>
  </si>
  <si>
    <t>1g</t>
  </si>
  <si>
    <t>1h</t>
  </si>
  <si>
    <t>1i</t>
  </si>
  <si>
    <t>1j</t>
  </si>
  <si>
    <t>G389</t>
  </si>
  <si>
    <t>Bemidji - Grand Rapids 230 KV  Line</t>
  </si>
  <si>
    <t>Fargo - ND, St Cloud/Monticello, MN area 345 KV Project</t>
  </si>
  <si>
    <t>Badoura-Long Lake 115 KV Line</t>
  </si>
  <si>
    <t>G518 - Steve Christoffer Windfarm</t>
  </si>
  <si>
    <t>G536 - Byron Christoffer Windfarm</t>
  </si>
  <si>
    <t>G352 - Odin</t>
  </si>
  <si>
    <t>G362 - Pleasant Valley 345/161KV transformer</t>
  </si>
  <si>
    <t>G514 - Willmarth</t>
  </si>
  <si>
    <t>G252 - Valley View Wind Interconnection</t>
  </si>
  <si>
    <t>1k</t>
  </si>
  <si>
    <t>Savanna-Cromwell</t>
  </si>
  <si>
    <t>75901/200630/202102</t>
  </si>
  <si>
    <t>1l</t>
  </si>
  <si>
    <t>Tamarac &amp; Cormorant (cancelled project)</t>
  </si>
  <si>
    <r>
      <t xml:space="preserve">Replaced two existing lower-rated circuit breakers at Wilmarth substation with 3000 breakers as required for G514  </t>
    </r>
    <r>
      <rPr>
        <b/>
        <sz val="10"/>
        <rFont val="Arial"/>
        <family val="2"/>
      </rPr>
      <t>NSP owns this substation now due to an asset swap between GRE and NSP.</t>
    </r>
    <r>
      <rPr>
        <sz val="10"/>
        <rFont val="Arial"/>
        <family val="2"/>
      </rPr>
      <t xml:space="preserve">
</t>
    </r>
  </si>
  <si>
    <r>
      <t xml:space="preserve">Breaker for G619 plant wind farm connection.  </t>
    </r>
    <r>
      <rPr>
        <b/>
        <sz val="10"/>
        <color indexed="8"/>
        <rFont val="Arial Narrow"/>
        <family val="2"/>
      </rPr>
      <t>Cancelled Project - Network Upgrades not required.</t>
    </r>
  </si>
  <si>
    <t>New 115 kV Cromwell-Floodwood Line</t>
  </si>
  <si>
    <t>Accumulated Deprecation (Including Amoritized AFUDC)</t>
  </si>
  <si>
    <t>AFUDC
 (on CWIP)</t>
  </si>
  <si>
    <t>Gross Plant
 In-Sevice (Including AFUDC)</t>
  </si>
  <si>
    <t>AFUDC
 (on In-Service Plant)</t>
  </si>
  <si>
    <t>Amoritized AFUDC included in Accumulated Deprecation</t>
  </si>
  <si>
    <t>CWIP 
(Including AFUDC)</t>
  </si>
  <si>
    <t>69961/69541/71301</t>
  </si>
  <si>
    <t>For the 12 months ended 12/31/2017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</si>
</sst>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409]mmmm\-yy;@"/>
    <numFmt numFmtId="171" formatCode="_(* #,##0.0\¢_m;[Red]_(* \-#,##0.0\¢_m;[Green]_(* 0.0\¢_m;_(@_)_%"/>
    <numFmt numFmtId="172" formatCode="_(* #,##0.00\¢_m;[Red]_(* \-#,##0.00\¢_m;[Green]_(* 0.00\¢_m;_(@_)_%"/>
    <numFmt numFmtId="173" formatCode="_(* #,##0.000\¢_m;[Red]_(* \-#,##0.000\¢_m;[Green]_(* 0.000\¢_m;_(@_)_%"/>
    <numFmt numFmtId="174" formatCode="_(_(\£* #,##0_)_%;[Red]_(\(\£* #,##0\)_%;[Green]_(_(\£* #,##0_)_%;_(@_)_%"/>
    <numFmt numFmtId="175" formatCode="_(_(\£* #,##0.0_)_%;[Red]_(\(\£* #,##0.0\)_%;[Green]_(_(\£* #,##0.0_)_%;_(@_)_%"/>
    <numFmt numFmtId="176" formatCode="_(_(\£* #,##0.00_)_%;[Red]_(\(\£* #,##0.00\)_%;[Green]_(_(\£* #,##0.00_)_%;_(@_)_%"/>
    <numFmt numFmtId="177" formatCode="0.0%_);\(0.0%\)"/>
    <numFmt numFmtId="178" formatCode="\•\ \ @"/>
    <numFmt numFmtId="179" formatCode="_(_(\•_ #0_)_%;[Red]_(_(\•_ \-#0\)_%;[Green]_(_(\•_ #0_)_%;_(_(\•_ @_)_%"/>
    <numFmt numFmtId="180" formatCode="_(_(_•_ \•_ #0_)_%;[Red]_(_(_•_ \•_ \-#0\)_%;[Green]_(_(_•_ \•_ #0_)_%;_(_(_•_ \•_ @_)_%"/>
    <numFmt numFmtId="181" formatCode="_(_(_•_ _•_ \•_ #0_)_%;[Red]_(_(_•_ _•_ \•_ \-#0\)_%;[Green]_(_(_•_ _•_ \•_ #0_)_%;_(_(_•_ \•_ @_)_%"/>
    <numFmt numFmtId="182" formatCode="#,##0,_);\(#,##0,\)"/>
    <numFmt numFmtId="183" formatCode="#,##0.0_);\(#,##0.0\)"/>
    <numFmt numFmtId="184" formatCode="0.0,_);\(0.0,\)"/>
    <numFmt numFmtId="185" formatCode="0.00,_);\(0.00,\)"/>
    <numFmt numFmtId="186" formatCode="#,##0.000_);\(#,##0.000\)"/>
    <numFmt numFmtId="187" formatCode="_(_(_$* #,##0.0_)_%;[Red]_(\(_$* #,##0.0\)_%;[Green]_(_(_$* #,##0.0_)_%;_(@_)_%"/>
    <numFmt numFmtId="188" formatCode="_(_(_$* #,##0.00_)_%;[Red]_(\(_$* #,##0.00\)_%;[Green]_(_(_$* #,##0.00_)_%;_(@_)_%"/>
    <numFmt numFmtId="189" formatCode="_(_(_$* #,##0.000_)_%;[Red]_(\(_$* #,##0.000\)_%;[Green]_(_(_$* #,##0.000_)_%;_(@_)_%"/>
    <numFmt numFmtId="190" formatCode="_._.* #,##0.0_)_%;_._.* \(#,##0.0\)_%;_._.* \ ?_)_%"/>
    <numFmt numFmtId="191" formatCode="_._.* #,##0.00_)_%;_._.* \(#,##0.00\)_%;_._.* \ ?_)_%"/>
    <numFmt numFmtId="192" formatCode="_._.* #,##0.000_)_%;_._.* \(#,##0.000\)_%;_._.* \ ?_)_%"/>
    <numFmt numFmtId="193" formatCode="_._.* #,##0.0000_)_%;_._.* \(#,##0.0000\)_%;_._.* \ ?_)_%"/>
    <numFmt numFmtId="194" formatCode="_(_(&quot;$&quot;* #,##0.0_)_%;[Red]_(\(&quot;$&quot;* #,##0.0\)_%;[Green]_(_(&quot;$&quot;* #,##0.0_)_%;_(@_)_%"/>
    <numFmt numFmtId="195" formatCode="_(_(&quot;$&quot;* #,##0.00_)_%;[Red]_(\(&quot;$&quot;* #,##0.00\)_%;[Green]_(_(&quot;$&quot;* #,##0.00_)_%;_(@_)_%"/>
    <numFmt numFmtId="196" formatCode="_(_(&quot;$&quot;* #,##0.000_)_%;[Red]_(\(&quot;$&quot;* #,##0.000\)_%;[Green]_(_(&quot;$&quot;* #,##0.000_)_%;_(@_)_%"/>
    <numFmt numFmtId="197" formatCode="_._.&quot;$&quot;* #,##0.0_)_%;_._.&quot;$&quot;* \(#,##0.0\)_%;_._.&quot;$&quot;* \ ?_)_%"/>
    <numFmt numFmtId="198" formatCode="_._.&quot;$&quot;* #,##0.00_)_%;_._.&quot;$&quot;* \(#,##0.00\)_%;_._.&quot;$&quot;* \ ?_)_%"/>
    <numFmt numFmtId="199" formatCode="_._.&quot;$&quot;* #,##0.000_)_%;_._.&quot;$&quot;* \(#,##0.000\)_%;_._.&quot;$&quot;* \ ?_)_%"/>
    <numFmt numFmtId="200" formatCode="_._.&quot;$&quot;* #,##0.0000_)_%;_._.&quot;$&quot;* \(#,##0.0000\)_%;_._.&quot;$&quot;* \ ?_)_%"/>
    <numFmt numFmtId="201" formatCode="&quot;$&quot;#,##0,_);\(&quot;$&quot;#,##0,\)"/>
    <numFmt numFmtId="202" formatCode="&quot;$&quot;#,##0.0_);\(&quot;$&quot;#,##0.0\)"/>
    <numFmt numFmtId="203" formatCode="&quot;$&quot;0.0,_);\(&quot;$&quot;0.0,\)"/>
    <numFmt numFmtId="204" formatCode="&quot;$&quot;0.00,_);\(&quot;$&quot;0.00,\)"/>
    <numFmt numFmtId="205" formatCode="&quot;$&quot;#,##0.000_);\(&quot;$&quot;#,##0.000\)"/>
    <numFmt numFmtId="206" formatCode="_(* dd\-mmm\-yy_)_%"/>
    <numFmt numFmtId="207" formatCode="_(* dd\ mmmm\ yyyy_)_%"/>
    <numFmt numFmtId="208" formatCode="_(* mmmm\ dd\,\ yyyy_)_%"/>
    <numFmt numFmtId="209" formatCode="_(* dd\.mm\.yyyy_)_%"/>
    <numFmt numFmtId="210" formatCode="_(* mm/dd/yyyy_)_%"/>
    <numFmt numFmtId="211" formatCode="m/d/yy;@"/>
    <numFmt numFmtId="212" formatCode="#,##0.0\x_);\(#,##0.0\x\)"/>
    <numFmt numFmtId="213" formatCode="#,##0.00\x_);\(#,##0.00\x\)"/>
    <numFmt numFmtId="214" formatCode="[$€-2]\ #,##0_);\([$€-2]\ #,##0\)"/>
    <numFmt numFmtId="215" formatCode="[$€-2]\ #,##0.0_);\([$€-2]\ #,##0.0\)"/>
    <numFmt numFmtId="216" formatCode="_([$€-2]* #,##0.00_);_([$€-2]* \(#,##0.00\);_([$€-2]* &quot;-&quot;??_)"/>
    <numFmt numFmtId="217" formatCode="General_)_%"/>
    <numFmt numFmtId="218" formatCode="_(_(#0_)_%;[Red]_(_(\-#0\)_%;[Green]_(_(#0_)_%;_(_(@_)_%"/>
    <numFmt numFmtId="219" formatCode="_(_(_•_ #0_)_%;[Red]_(_(_•_ \-#0\)_%;[Green]_(_(_•_ #0_)_%;_(_(_•_ @_)_%"/>
    <numFmt numFmtId="220" formatCode="_(_(_•_ _•_ #0_)_%;[Red]_(_(_•_ _•_ \-#0\)_%;[Green]_(_(_•_ _•_ #0_)_%;_(_(_•_ _•_ @_)_%"/>
    <numFmt numFmtId="221" formatCode="_(_(_•_ _•_ _•_ #0_)_%;[Red]_(_(_•_ _•_ _•_ \-#0\)_%;[Green]_(_(_•_ _•_ _•_ #0_)_%;_(_(_•_ _•_ _•_ @_)_%"/>
    <numFmt numFmtId="222" formatCode="#,##0\x;\(#,##0\x\)"/>
    <numFmt numFmtId="223" formatCode="0.0\x;\(0.0\x\)"/>
    <numFmt numFmtId="224" formatCode="#,##0.00\x;\(#,##0.00\x\)"/>
    <numFmt numFmtId="225" formatCode="#,##0.000\x;\(#,##0.000\x\)"/>
    <numFmt numFmtId="226" formatCode="0.0_);\(0.0\)"/>
    <numFmt numFmtId="227" formatCode="0%;\(0%\)"/>
    <numFmt numFmtId="228" formatCode="0.00\ \x_);\(0.00\ \x\)"/>
    <numFmt numFmtId="229" formatCode="_(* #,##0_);_(* \(#,##0\);_(* &quot;-&quot;????_);_(@_)"/>
    <numFmt numFmtId="230" formatCode="0__"/>
    <numFmt numFmtId="231" formatCode="h:mmAM/PM"/>
    <numFmt numFmtId="232" formatCode="0&quot; E&quot;"/>
    <numFmt numFmtId="233" formatCode="yyyy"/>
    <numFmt numFmtId="234" formatCode="&quot;$&quot;#,##0.0"/>
    <numFmt numFmtId="235" formatCode="0.0000"/>
    <numFmt numFmtId="236" formatCode="0.0%;\(0.0%\)"/>
    <numFmt numFmtId="237" formatCode="0.00%_);\(0.00%\)"/>
    <numFmt numFmtId="238" formatCode="0.000%_);\(0.000%\)"/>
    <numFmt numFmtId="239" formatCode="_(0_)%;\(0\)%;\ \ ?_)%"/>
    <numFmt numFmtId="240" formatCode="_._._(* 0_)%;_._.* \(0\)%;_._._(* \ ?_)%"/>
    <numFmt numFmtId="241" formatCode="0%_);\(0%\)"/>
    <numFmt numFmtId="242" formatCode="_(* #,##0_)_%;[Red]_(* \(#,##0\)_%;[Green]_(* 0_)_%;_(@_)_%"/>
    <numFmt numFmtId="243" formatCode="_(* #,##0.0%_);[Red]_(* \-#,##0.0%_);[Green]_(* 0.0%_);_(@_)_%"/>
    <numFmt numFmtId="244" formatCode="_(* #,##0.00%_);[Red]_(* \-#,##0.00%_);[Green]_(* 0.00%_);_(@_)_%"/>
    <numFmt numFmtId="245" formatCode="_(* #,##0.000%_);[Red]_(* \-#,##0.000%_);[Green]_(* 0.000%_);_(@_)_%"/>
    <numFmt numFmtId="246" formatCode="_(0.0_)%;\(0.0\)%;\ \ ?_)%"/>
    <numFmt numFmtId="247" formatCode="_._._(* 0.0_)%;_._.* \(0.0\)%;_._._(* \ ?_)%"/>
    <numFmt numFmtId="248" formatCode="_(0.00_)%;\(0.00\)%;\ \ ?_)%"/>
    <numFmt numFmtId="249" formatCode="_._._(* 0.00_)%;_._.* \(0.00\)%;_._._(* \ ?_)%"/>
    <numFmt numFmtId="250" formatCode="_(0.000_)%;\(0.000\)%;\ \ ?_)%"/>
    <numFmt numFmtId="251" formatCode="_._._(* 0.000_)%;_._.* \(0.000\)%;_._._(* \ ?_)%"/>
    <numFmt numFmtId="252" formatCode="_(0.0000_)%;\(0.0000\)%;\ \ ?_)%"/>
    <numFmt numFmtId="253" formatCode="_._._(* 0.0000_)%;_._.* \(0.0000\)%;_._._(* \ ?_)%"/>
    <numFmt numFmtId="254" formatCode="0.0%"/>
    <numFmt numFmtId="255" formatCode="mmmm\ dd\,\ yy"/>
    <numFmt numFmtId="256" formatCode="0.0\x"/>
    <numFmt numFmtId="257" formatCode="_(* #,##0_);_(* \(#,##0\);_(* \ ?_)"/>
    <numFmt numFmtId="258" formatCode="_(* #,##0.0_);_(* \(#,##0.0\);_(* \ ?_)"/>
    <numFmt numFmtId="259" formatCode="_(* #,##0.00_);_(* \(#,##0.00\);_(* \ ?_)"/>
    <numFmt numFmtId="260" formatCode="_(* #,##0.000_);_(* \(#,##0.000\);_(* \ ?_)"/>
    <numFmt numFmtId="261" formatCode="_(&quot;$&quot;* #,##0_);_(&quot;$&quot;* \(#,##0\);_(&quot;$&quot;* \ ?_)"/>
    <numFmt numFmtId="262" formatCode="_(&quot;$&quot;* #,##0.0_);_(&quot;$&quot;* \(#,##0.0\);_(&quot;$&quot;* \ ?_)"/>
    <numFmt numFmtId="263" formatCode="_(&quot;$&quot;* #,##0.00_);_(&quot;$&quot;* \(#,##0.00\);_(&quot;$&quot;* \ ?_)"/>
    <numFmt numFmtId="264" formatCode="_(&quot;$&quot;* #,##0.000_);_(&quot;$&quot;* \(#,##0.000\);_(&quot;$&quot;* \ ?_)"/>
    <numFmt numFmtId="265" formatCode="0000&quot;A&quot;"/>
    <numFmt numFmtId="266" formatCode="0&quot;E&quot;"/>
    <numFmt numFmtId="267" formatCode="0000&quot;E&quot;"/>
    <numFmt numFmtId="268" formatCode="m\-d\-yy"/>
  </numFmts>
  <fonts count="11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b/>
      <sz val="12"/>
      <color indexed="10"/>
      <name val="Arial MT"/>
    </font>
    <font>
      <sz val="10"/>
      <color indexed="10"/>
      <name val="Arial MT"/>
    </font>
    <font>
      <sz val="12"/>
      <name val="Times New Roman"/>
      <family val="1"/>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sz val="10"/>
      <name val="C Helvetica Condensed"/>
    </font>
    <font>
      <sz val="9"/>
      <name val="Arial"/>
      <family val="2"/>
    </font>
    <font>
      <sz val="10"/>
      <color indexed="12"/>
      <name val="Arial"/>
      <family val="2"/>
    </font>
    <font>
      <sz val="10"/>
      <color indexed="12"/>
      <name val="Times New Roman"/>
      <family val="1"/>
    </font>
    <font>
      <sz val="10"/>
      <name val="Times New Roman"/>
      <family val="1"/>
    </font>
    <font>
      <b/>
      <sz val="10"/>
      <color indexed="8"/>
      <name val="Times New Roman"/>
      <family val="1"/>
    </font>
    <font>
      <sz val="8"/>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b/>
      <sz val="10"/>
      <name val="Arial Narrow"/>
      <family val="2"/>
    </font>
    <font>
      <sz val="10"/>
      <color theme="1"/>
      <name val="Tahoma"/>
      <family val="2"/>
    </font>
    <font>
      <b/>
      <u/>
      <sz val="11"/>
      <color indexed="37"/>
      <name val="Arial"/>
      <family val="2"/>
    </font>
    <font>
      <sz val="10"/>
      <color theme="1"/>
      <name val="Arial"/>
      <family val="2"/>
    </font>
    <font>
      <sz val="10"/>
      <color indexed="12"/>
      <name val="MS Sans Serif"/>
      <family val="2"/>
    </font>
    <font>
      <b/>
      <sz val="10"/>
      <color indexed="12"/>
      <name val="MS Sans Serif"/>
      <family val="2"/>
    </font>
    <font>
      <sz val="8"/>
      <color indexed="12"/>
      <name val="Arial"/>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
      <patternFill patternType="solid">
        <fgColor indexed="44"/>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style="thin">
        <color indexed="22"/>
      </left>
      <right style="thin">
        <color indexed="22"/>
      </right>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style="double">
        <color indexed="64"/>
      </left>
      <right/>
      <top/>
      <bottom style="hair">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416">
    <xf numFmtId="167" fontId="0" fillId="0" borderId="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12"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0" borderId="0">
      <alignment vertical="top"/>
    </xf>
    <xf numFmtId="0" fontId="12" fillId="0" borderId="0"/>
    <xf numFmtId="0" fontId="23" fillId="23" borderId="7" applyNumberFormat="0" applyFont="0" applyAlignment="0" applyProtection="0"/>
    <xf numFmtId="0" fontId="24" fillId="20" borderId="8" applyNumberFormat="0" applyAlignment="0" applyProtection="0"/>
    <xf numFmtId="9" fontId="12"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2" fillId="0" borderId="0">
      <alignment vertical="top"/>
    </xf>
    <xf numFmtId="0" fontId="12" fillId="0" borderId="0"/>
    <xf numFmtId="0" fontId="12" fillId="0" borderId="0"/>
    <xf numFmtId="167" fontId="23" fillId="0" borderId="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171" fontId="45" fillId="0" borderId="0" applyFont="0" applyFill="0" applyBorder="0" applyAlignment="0" applyProtection="0"/>
    <xf numFmtId="172" fontId="45"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175" fontId="45" fillId="0" borderId="0" applyFont="0" applyFill="0" applyBorder="0" applyAlignment="0" applyProtection="0"/>
    <xf numFmtId="176" fontId="45" fillId="0" borderId="0" applyFont="0" applyFill="0" applyBorder="0" applyAlignment="0" applyProtection="0"/>
    <xf numFmtId="0" fontId="46" fillId="0" borderId="0"/>
    <xf numFmtId="177" fontId="12" fillId="29" borderId="0" applyNumberFormat="0" applyFill="0" applyBorder="0" applyAlignment="0" applyProtection="0">
      <alignment horizontal="right" vertical="center"/>
    </xf>
    <xf numFmtId="177" fontId="47" fillId="0" borderId="0" applyNumberFormat="0" applyFill="0" applyBorder="0" applyAlignment="0" applyProtection="0"/>
    <xf numFmtId="0" fontId="12" fillId="0" borderId="10" applyNumberFormat="0" applyFont="0" applyFill="0" applyAlignment="0" applyProtection="0"/>
    <xf numFmtId="178" fontId="38" fillId="0" borderId="0" applyFont="0" applyFill="0" applyBorder="0" applyAlignment="0" applyProtection="0"/>
    <xf numFmtId="179" fontId="45" fillId="0" borderId="0" applyFont="0" applyFill="0" applyBorder="0" applyProtection="0">
      <alignment horizontal="left"/>
    </xf>
    <xf numFmtId="180" fontId="45" fillId="0" borderId="0" applyFont="0" applyFill="0" applyBorder="0" applyProtection="0">
      <alignment horizontal="left"/>
    </xf>
    <xf numFmtId="181" fontId="45" fillId="0" borderId="0" applyFont="0" applyFill="0" applyBorder="0" applyProtection="0">
      <alignment horizontal="left"/>
    </xf>
    <xf numFmtId="37" fontId="48" fillId="0" borderId="0" applyFont="0" applyFill="0" applyBorder="0" applyAlignment="0" applyProtection="0">
      <alignment vertical="center"/>
      <protection locked="0"/>
    </xf>
    <xf numFmtId="182" fontId="49" fillId="0" borderId="0" applyFont="0" applyFill="0" applyBorder="0" applyAlignment="0" applyProtection="0"/>
    <xf numFmtId="0" fontId="50" fillId="0" borderId="0"/>
    <xf numFmtId="0" fontId="50" fillId="0" borderId="0"/>
    <xf numFmtId="167" fontId="51" fillId="0" borderId="0" applyFill="0"/>
    <xf numFmtId="167" fontId="51" fillId="0" borderId="0">
      <alignment horizontal="center"/>
    </xf>
    <xf numFmtId="0" fontId="51" fillId="0" borderId="0" applyFill="0">
      <alignment horizontal="center"/>
    </xf>
    <xf numFmtId="167" fontId="39" fillId="0" borderId="25" applyFill="0"/>
    <xf numFmtId="0" fontId="12" fillId="0" borderId="0" applyFont="0" applyAlignment="0"/>
    <xf numFmtId="0" fontId="52" fillId="0" borderId="0" applyFill="0">
      <alignment vertical="top"/>
    </xf>
    <xf numFmtId="0" fontId="39" fillId="0" borderId="0" applyFill="0">
      <alignment horizontal="left" vertical="top"/>
    </xf>
    <xf numFmtId="167" fontId="30" fillId="0" borderId="21" applyFill="0"/>
    <xf numFmtId="0" fontId="12" fillId="0" borderId="0" applyNumberFormat="0" applyFont="0" applyAlignment="0"/>
    <xf numFmtId="0" fontId="52" fillId="0" borderId="0" applyFill="0">
      <alignment wrapText="1"/>
    </xf>
    <xf numFmtId="0" fontId="39" fillId="0" borderId="0" applyFill="0">
      <alignment horizontal="left" vertical="top" wrapText="1"/>
    </xf>
    <xf numFmtId="167" fontId="53" fillId="0" borderId="0" applyFill="0"/>
    <xf numFmtId="0" fontId="54" fillId="0" borderId="0" applyNumberFormat="0" applyFont="0" applyAlignment="0">
      <alignment horizontal="center"/>
    </xf>
    <xf numFmtId="0" fontId="55" fillId="0" borderId="0" applyFill="0">
      <alignment vertical="top" wrapText="1"/>
    </xf>
    <xf numFmtId="0" fontId="30" fillId="0" borderId="0" applyFill="0">
      <alignment horizontal="left" vertical="top" wrapText="1"/>
    </xf>
    <xf numFmtId="167" fontId="12" fillId="0" borderId="0" applyFill="0"/>
    <xf numFmtId="0" fontId="54" fillId="0" borderId="0" applyNumberFormat="0" applyFont="0" applyAlignment="0">
      <alignment horizontal="center"/>
    </xf>
    <xf numFmtId="0" fontId="56" fillId="0" borderId="0" applyFill="0">
      <alignment vertical="center" wrapText="1"/>
    </xf>
    <xf numFmtId="0" fontId="28" fillId="0" borderId="0">
      <alignment horizontal="left" vertical="center" wrapText="1"/>
    </xf>
    <xf numFmtId="167" fontId="46" fillId="0" borderId="0" applyFill="0"/>
    <xf numFmtId="0" fontId="54" fillId="0" borderId="0" applyNumberFormat="0" applyFont="0" applyAlignment="0">
      <alignment horizontal="center"/>
    </xf>
    <xf numFmtId="0" fontId="57" fillId="0" borderId="0" applyFill="0">
      <alignment horizontal="center" vertical="center" wrapText="1"/>
    </xf>
    <xf numFmtId="0" fontId="12" fillId="0" borderId="0" applyFill="0">
      <alignment horizontal="center" vertical="center" wrapText="1"/>
    </xf>
    <xf numFmtId="167" fontId="58" fillId="0" borderId="0" applyFill="0"/>
    <xf numFmtId="0" fontId="54" fillId="0" borderId="0" applyNumberFormat="0" applyFont="0" applyAlignment="0">
      <alignment horizontal="center"/>
    </xf>
    <xf numFmtId="0" fontId="59" fillId="0" borderId="0" applyFill="0">
      <alignment horizontal="center" vertical="center" wrapText="1"/>
    </xf>
    <xf numFmtId="0" fontId="60" fillId="0" borderId="0" applyFill="0">
      <alignment horizontal="center" vertical="center" wrapText="1"/>
    </xf>
    <xf numFmtId="167" fontId="61" fillId="0" borderId="0" applyFill="0"/>
    <xf numFmtId="0" fontId="54" fillId="0" borderId="0" applyNumberFormat="0" applyFont="0" applyAlignment="0">
      <alignment horizontal="center"/>
    </xf>
    <xf numFmtId="0" fontId="62" fillId="0" borderId="0">
      <alignment horizontal="center" wrapText="1"/>
    </xf>
    <xf numFmtId="0" fontId="58" fillId="0" borderId="0" applyFill="0">
      <alignment horizontal="center" wrapText="1"/>
    </xf>
    <xf numFmtId="183" fontId="63" fillId="0" borderId="0" applyFont="0" applyFill="0" applyBorder="0" applyAlignment="0" applyProtection="0">
      <protection locked="0"/>
    </xf>
    <xf numFmtId="184" fontId="63" fillId="0" borderId="0" applyFont="0" applyFill="0" applyBorder="0" applyAlignment="0" applyProtection="0">
      <protection locked="0"/>
    </xf>
    <xf numFmtId="39" fontId="12" fillId="0" borderId="0" applyFont="0" applyFill="0" applyBorder="0" applyAlignment="0" applyProtection="0"/>
    <xf numFmtId="185" fontId="64" fillId="0" borderId="0" applyFont="0" applyFill="0" applyBorder="0" applyAlignment="0" applyProtection="0"/>
    <xf numFmtId="186" fontId="49" fillId="0" borderId="0" applyFont="0" applyFill="0" applyBorder="0" applyAlignment="0" applyProtection="0"/>
    <xf numFmtId="0" fontId="12" fillId="0" borderId="10" applyNumberFormat="0" applyFont="0" applyFill="0" applyBorder="0" applyProtection="0">
      <alignment horizontal="centerContinuous" vertical="center"/>
    </xf>
    <xf numFmtId="0" fontId="65" fillId="0" borderId="0" applyFill="0" applyBorder="0" applyProtection="0">
      <alignment horizontal="center"/>
      <protection locked="0"/>
    </xf>
    <xf numFmtId="0" fontId="1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187" fontId="45" fillId="0" borderId="0" applyFont="0" applyFill="0" applyBorder="0" applyAlignment="0" applyProtection="0"/>
    <xf numFmtId="188" fontId="45" fillId="0" borderId="0" applyFont="0" applyFill="0" applyBorder="0" applyAlignment="0" applyProtection="0"/>
    <xf numFmtId="189" fontId="45" fillId="0" borderId="0" applyFont="0" applyFill="0" applyBorder="0" applyAlignment="0" applyProtection="0"/>
    <xf numFmtId="190" fontId="67" fillId="0" borderId="0" applyFont="0" applyFill="0" applyBorder="0" applyAlignment="0" applyProtection="0"/>
    <xf numFmtId="191" fontId="68" fillId="0" borderId="0" applyFont="0" applyFill="0" applyBorder="0" applyAlignment="0" applyProtection="0"/>
    <xf numFmtId="192" fontId="68" fillId="0" borderId="0" applyFont="0" applyFill="0" applyBorder="0" applyAlignment="0" applyProtection="0"/>
    <xf numFmtId="193" fontId="53" fillId="0" borderId="0" applyFont="0" applyFill="0" applyBorder="0" applyAlignment="0" applyProtection="0">
      <protection locked="0"/>
    </xf>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37" fontId="69" fillId="0" borderId="0" applyFill="0" applyBorder="0" applyAlignment="0" applyProtection="0"/>
    <xf numFmtId="3" fontId="12" fillId="0" borderId="0" applyFont="0" applyFill="0" applyBorder="0" applyAlignment="0" applyProtection="0"/>
    <xf numFmtId="0" fontId="39" fillId="0" borderId="0" applyFill="0" applyBorder="0" applyAlignment="0" applyProtection="0">
      <protection locked="0"/>
    </xf>
    <xf numFmtId="194" fontId="45" fillId="0" borderId="0" applyFont="0" applyFill="0" applyBorder="0" applyAlignment="0" applyProtection="0"/>
    <xf numFmtId="195" fontId="45" fillId="0" borderId="0" applyFont="0" applyFill="0" applyBorder="0" applyAlignment="0" applyProtection="0"/>
    <xf numFmtId="196" fontId="45" fillId="0" borderId="0" applyFont="0" applyFill="0" applyBorder="0" applyAlignment="0" applyProtection="0"/>
    <xf numFmtId="197" fontId="68" fillId="0" borderId="0" applyFont="0" applyFill="0" applyBorder="0" applyAlignment="0" applyProtection="0"/>
    <xf numFmtId="198" fontId="68" fillId="0" borderId="0" applyFont="0" applyFill="0" applyBorder="0" applyAlignment="0" applyProtection="0"/>
    <xf numFmtId="199" fontId="68" fillId="0" borderId="0" applyFont="0" applyFill="0" applyBorder="0" applyAlignment="0" applyProtection="0"/>
    <xf numFmtId="200" fontId="53" fillId="0" borderId="0" applyFont="0" applyFill="0" applyBorder="0" applyAlignment="0" applyProtection="0">
      <protection locked="0"/>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5" fontId="69" fillId="0" borderId="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201" fontId="49" fillId="0" borderId="0" applyFont="0" applyFill="0" applyBorder="0" applyAlignment="0" applyProtection="0"/>
    <xf numFmtId="202" fontId="12" fillId="0" borderId="0" applyFont="0" applyFill="0" applyBorder="0" applyAlignment="0" applyProtection="0"/>
    <xf numFmtId="203" fontId="63" fillId="0" borderId="0" applyFont="0" applyFill="0" applyBorder="0" applyAlignment="0" applyProtection="0">
      <protection locked="0"/>
    </xf>
    <xf numFmtId="7" fontId="51" fillId="0" borderId="0" applyFont="0" applyFill="0" applyBorder="0" applyAlignment="0" applyProtection="0"/>
    <xf numFmtId="204" fontId="64" fillId="0" borderId="0" applyFont="0" applyFill="0" applyBorder="0" applyAlignment="0" applyProtection="0"/>
    <xf numFmtId="205" fontId="70" fillId="0" borderId="0" applyFont="0" applyFill="0" applyBorder="0" applyAlignment="0" applyProtection="0"/>
    <xf numFmtId="0" fontId="71" fillId="30" borderId="26" applyNumberFormat="0" applyFont="0" applyFill="0" applyAlignment="0" applyProtection="0">
      <alignment horizontal="left" indent="1"/>
    </xf>
    <xf numFmtId="14" fontId="12" fillId="0" borderId="0" applyFont="0" applyFill="0" applyBorder="0" applyAlignment="0" applyProtection="0"/>
    <xf numFmtId="206" fontId="45" fillId="0" borderId="0" applyFont="0" applyFill="0" applyBorder="0" applyProtection="0"/>
    <xf numFmtId="207" fontId="45" fillId="0" borderId="0" applyFont="0" applyFill="0" applyBorder="0" applyProtection="0"/>
    <xf numFmtId="208" fontId="45" fillId="0" borderId="0" applyFont="0" applyFill="0" applyBorder="0" applyAlignment="0" applyProtection="0"/>
    <xf numFmtId="209" fontId="45" fillId="0" borderId="0" applyFont="0" applyFill="0" applyBorder="0" applyAlignment="0" applyProtection="0"/>
    <xf numFmtId="210" fontId="45" fillId="0" borderId="0" applyFont="0" applyFill="0" applyBorder="0" applyAlignment="0" applyProtection="0"/>
    <xf numFmtId="211" fontId="72" fillId="0" borderId="0" applyFont="0" applyFill="0" applyBorder="0" applyAlignment="0" applyProtection="0"/>
    <xf numFmtId="5" fontId="73" fillId="0" borderId="0" applyBorder="0"/>
    <xf numFmtId="202" fontId="73" fillId="0" borderId="0" applyBorder="0"/>
    <xf numFmtId="7" fontId="73" fillId="0" borderId="0" applyBorder="0"/>
    <xf numFmtId="37" fontId="73" fillId="0" borderId="0" applyBorder="0"/>
    <xf numFmtId="183" fontId="73" fillId="0" borderId="0" applyBorder="0"/>
    <xf numFmtId="212" fontId="73" fillId="0" borderId="0" applyBorder="0"/>
    <xf numFmtId="39" fontId="73" fillId="0" borderId="0" applyBorder="0"/>
    <xf numFmtId="213" fontId="73" fillId="0" borderId="0" applyBorder="0"/>
    <xf numFmtId="7" fontId="12" fillId="0" borderId="0" applyFont="0" applyFill="0" applyBorder="0" applyAlignment="0" applyProtection="0"/>
    <xf numFmtId="214" fontId="49" fillId="0" borderId="0" applyFont="0" applyFill="0" applyBorder="0" applyAlignment="0" applyProtection="0"/>
    <xf numFmtId="215" fontId="49" fillId="0" borderId="0" applyFont="0" applyFill="0" applyAlignment="0" applyProtection="0"/>
    <xf numFmtId="214" fontId="49" fillId="0" borderId="0" applyFont="0" applyFill="0" applyBorder="0" applyAlignment="0" applyProtection="0"/>
    <xf numFmtId="216" fontId="51" fillId="0" borderId="0" applyFont="0" applyFill="0" applyBorder="0" applyAlignment="0" applyProtection="0"/>
    <xf numFmtId="2" fontId="12" fillId="0" borderId="0" applyFont="0" applyFill="0" applyBorder="0" applyAlignment="0" applyProtection="0"/>
    <xf numFmtId="0" fontId="74" fillId="0" borderId="0"/>
    <xf numFmtId="183" fontId="75" fillId="0" borderId="0" applyNumberFormat="0" applyFill="0" applyBorder="0" applyAlignment="0" applyProtection="0"/>
    <xf numFmtId="0" fontId="51" fillId="0" borderId="0" applyFont="0" applyFill="0" applyBorder="0" applyAlignment="0" applyProtection="0"/>
    <xf numFmtId="0" fontId="45" fillId="0" borderId="0" applyFont="0" applyFill="0" applyBorder="0" applyProtection="0">
      <alignment horizontal="center" wrapText="1"/>
    </xf>
    <xf numFmtId="217" fontId="45" fillId="0" borderId="0" applyFont="0" applyFill="0" applyBorder="0" applyProtection="0">
      <alignment horizontal="right"/>
    </xf>
    <xf numFmtId="0" fontId="75" fillId="0" borderId="0" applyNumberFormat="0" applyFill="0" applyBorder="0" applyAlignment="0" applyProtection="0"/>
    <xf numFmtId="0" fontId="76" fillId="31" borderId="0" applyNumberFormat="0" applyFill="0" applyBorder="0" applyAlignment="0" applyProtection="0"/>
    <xf numFmtId="0" fontId="30" fillId="0" borderId="27" applyNumberFormat="0" applyAlignment="0" applyProtection="0">
      <alignment horizontal="left" vertical="center"/>
    </xf>
    <xf numFmtId="0" fontId="30" fillId="0" borderId="12">
      <alignment horizontal="left" vertical="center"/>
    </xf>
    <xf numFmtId="14" fontId="41" fillId="32" borderId="18">
      <alignment horizontal="center" vertical="center" wrapText="1"/>
    </xf>
    <xf numFmtId="0" fontId="65" fillId="0" borderId="0" applyFill="0" applyAlignment="0" applyProtection="0">
      <protection locked="0"/>
    </xf>
    <xf numFmtId="0" fontId="65" fillId="0" borderId="10" applyFill="0" applyAlignment="0" applyProtection="0">
      <protection locked="0"/>
    </xf>
    <xf numFmtId="0" fontId="77" fillId="0" borderId="18"/>
    <xf numFmtId="0" fontId="78" fillId="0" borderId="0"/>
    <xf numFmtId="0" fontId="79" fillId="0" borderId="10" applyNumberFormat="0" applyFill="0" applyAlignment="0" applyProtection="0"/>
    <xf numFmtId="0" fontId="72" fillId="33" borderId="0" applyNumberFormat="0" applyFont="0" applyBorder="0" applyAlignment="0" applyProtection="0"/>
    <xf numFmtId="0" fontId="80" fillId="34" borderId="13" applyNumberFormat="0" applyAlignment="0" applyProtection="0"/>
    <xf numFmtId="218" fontId="45" fillId="0" borderId="0" applyFont="0" applyFill="0" applyBorder="0" applyProtection="0">
      <alignment horizontal="left"/>
    </xf>
    <xf numFmtId="219" fontId="45" fillId="0" borderId="0" applyFont="0" applyFill="0" applyBorder="0" applyProtection="0">
      <alignment horizontal="left"/>
    </xf>
    <xf numFmtId="220" fontId="45" fillId="0" borderId="0" applyFont="0" applyFill="0" applyBorder="0" applyProtection="0">
      <alignment horizontal="left"/>
    </xf>
    <xf numFmtId="221" fontId="45" fillId="0" borderId="0" applyFont="0" applyFill="0" applyBorder="0" applyProtection="0">
      <alignment horizontal="left"/>
    </xf>
    <xf numFmtId="10" fontId="51" fillId="35" borderId="13" applyNumberFormat="0" applyBorder="0" applyAlignment="0" applyProtection="0"/>
    <xf numFmtId="5" fontId="81" fillId="0" borderId="0" applyBorder="0"/>
    <xf numFmtId="202" fontId="81" fillId="0" borderId="0" applyBorder="0"/>
    <xf numFmtId="7" fontId="81" fillId="0" borderId="0" applyBorder="0"/>
    <xf numFmtId="37" fontId="81" fillId="0" borderId="0" applyBorder="0"/>
    <xf numFmtId="183" fontId="81" fillId="0" borderId="0" applyBorder="0"/>
    <xf numFmtId="212" fontId="81" fillId="0" borderId="0" applyBorder="0"/>
    <xf numFmtId="39" fontId="81" fillId="0" borderId="0" applyBorder="0"/>
    <xf numFmtId="213" fontId="81" fillId="0" borderId="0" applyBorder="0"/>
    <xf numFmtId="0" fontId="72" fillId="0" borderId="14" applyNumberFormat="0" applyFont="0" applyFill="0" applyAlignment="0" applyProtection="0"/>
    <xf numFmtId="0" fontId="82" fillId="0" borderId="0"/>
    <xf numFmtId="222" fontId="12" fillId="0" borderId="0" applyFont="0" applyFill="0" applyBorder="0" applyAlignment="0" applyProtection="0"/>
    <xf numFmtId="223" fontId="12" fillId="0" borderId="0" applyFont="0" applyFill="0" applyBorder="0" applyAlignment="0" applyProtection="0"/>
    <xf numFmtId="224" fontId="12" fillId="0" borderId="0" applyFont="0" applyFill="0" applyBorder="0" applyAlignment="0" applyProtection="0"/>
    <xf numFmtId="225" fontId="12" fillId="0" borderId="0" applyFont="0" applyFill="0" applyBorder="0" applyAlignment="0" applyProtection="0"/>
    <xf numFmtId="0" fontId="12" fillId="0" borderId="0" applyFont="0" applyFill="0" applyBorder="0" applyAlignment="0" applyProtection="0">
      <alignment horizontal="right"/>
    </xf>
    <xf numFmtId="226" fontId="12" fillId="0" borderId="0" applyFont="0" applyFill="0" applyBorder="0" applyAlignment="0" applyProtection="0"/>
    <xf numFmtId="37" fontId="83" fillId="0" borderId="0"/>
    <xf numFmtId="0" fontId="49" fillId="0" borderId="0"/>
    <xf numFmtId="0" fontId="12" fillId="0" borderId="0"/>
    <xf numFmtId="0" fontId="12" fillId="0" borderId="0"/>
    <xf numFmtId="0" fontId="12" fillId="0" borderId="0"/>
    <xf numFmtId="0" fontId="12" fillId="0" borderId="0"/>
    <xf numFmtId="0" fontId="12" fillId="0" borderId="0"/>
    <xf numFmtId="0" fontId="6" fillId="0" borderId="0"/>
    <xf numFmtId="0" fontId="38" fillId="36" borderId="0" applyNumberFormat="0" applyFont="0" applyBorder="0" applyAlignment="0"/>
    <xf numFmtId="227" fontId="12" fillId="0" borderId="0" applyFont="0" applyFill="0" applyBorder="0" applyAlignment="0" applyProtection="0"/>
    <xf numFmtId="228" fontId="84" fillId="0" borderId="0"/>
    <xf numFmtId="227" fontId="12" fillId="0" borderId="0" applyFont="0" applyFill="0" applyBorder="0" applyAlignment="0" applyProtection="0"/>
    <xf numFmtId="227" fontId="12" fillId="0" borderId="0" applyFont="0" applyFill="0" applyBorder="0" applyAlignment="0" applyProtection="0"/>
    <xf numFmtId="227" fontId="12" fillId="0" borderId="0" applyFont="0" applyFill="0" applyBorder="0" applyAlignment="0" applyProtection="0"/>
    <xf numFmtId="229" fontId="12" fillId="0" borderId="0"/>
    <xf numFmtId="230" fontId="49" fillId="0" borderId="0"/>
    <xf numFmtId="230" fontId="49" fillId="0" borderId="0"/>
    <xf numFmtId="228" fontId="84" fillId="0" borderId="0"/>
    <xf numFmtId="0" fontId="49" fillId="0" borderId="0"/>
    <xf numFmtId="228" fontId="69" fillId="0" borderId="0"/>
    <xf numFmtId="229" fontId="12" fillId="0" borderId="0"/>
    <xf numFmtId="230" fontId="49" fillId="0" borderId="0"/>
    <xf numFmtId="230" fontId="49" fillId="0" borderId="0"/>
    <xf numFmtId="0" fontId="49" fillId="0" borderId="0"/>
    <xf numFmtId="0" fontId="49" fillId="0" borderId="0"/>
    <xf numFmtId="231" fontId="49" fillId="0" borderId="0"/>
    <xf numFmtId="166" fontId="49" fillId="0" borderId="0"/>
    <xf numFmtId="232" fontId="49" fillId="0" borderId="0"/>
    <xf numFmtId="231" fontId="49" fillId="0" borderId="0"/>
    <xf numFmtId="166" fontId="49" fillId="0" borderId="0"/>
    <xf numFmtId="233" fontId="49" fillId="0" borderId="0"/>
    <xf numFmtId="233" fontId="49" fillId="0" borderId="0"/>
    <xf numFmtId="234" fontId="49" fillId="0" borderId="0"/>
    <xf numFmtId="232" fontId="49" fillId="0" borderId="0"/>
    <xf numFmtId="235" fontId="49" fillId="0" borderId="0"/>
    <xf numFmtId="234" fontId="49" fillId="0" borderId="0"/>
    <xf numFmtId="234" fontId="49" fillId="0" borderId="0"/>
    <xf numFmtId="0" fontId="49" fillId="0" borderId="0"/>
    <xf numFmtId="227" fontId="12" fillId="0" borderId="0" applyFont="0" applyFill="0" applyBorder="0" applyAlignment="0" applyProtection="0"/>
    <xf numFmtId="227" fontId="12" fillId="0" borderId="0" applyFont="0" applyFill="0" applyBorder="0" applyAlignment="0" applyProtection="0"/>
    <xf numFmtId="227" fontId="12" fillId="0" borderId="0" applyFont="0" applyFill="0" applyBorder="0" applyAlignment="0" applyProtection="0"/>
    <xf numFmtId="228" fontId="84" fillId="0" borderId="0"/>
    <xf numFmtId="228" fontId="84" fillId="0" borderId="0"/>
    <xf numFmtId="227" fontId="12" fillId="0" borderId="0" applyFont="0" applyFill="0" applyBorder="0" applyAlignment="0" applyProtection="0"/>
    <xf numFmtId="228" fontId="84" fillId="0" borderId="0"/>
    <xf numFmtId="228" fontId="84" fillId="0" borderId="0"/>
    <xf numFmtId="231" fontId="49" fillId="0" borderId="0"/>
    <xf numFmtId="166" fontId="49" fillId="0" borderId="0"/>
    <xf numFmtId="232" fontId="49" fillId="0" borderId="0"/>
    <xf numFmtId="231" fontId="49" fillId="0" borderId="0"/>
    <xf numFmtId="166" fontId="49" fillId="0" borderId="0"/>
    <xf numFmtId="233" fontId="49" fillId="0" borderId="0"/>
    <xf numFmtId="233" fontId="49" fillId="0" borderId="0"/>
    <xf numFmtId="234" fontId="49" fillId="0" borderId="0"/>
    <xf numFmtId="232" fontId="49" fillId="0" borderId="0"/>
    <xf numFmtId="235" fontId="49" fillId="0" borderId="0"/>
    <xf numFmtId="234" fontId="49" fillId="0" borderId="0"/>
    <xf numFmtId="234" fontId="49" fillId="0" borderId="0"/>
    <xf numFmtId="236" fontId="46" fillId="27" borderId="0" applyFont="0" applyFill="0" applyBorder="0" applyAlignment="0" applyProtection="0"/>
    <xf numFmtId="237" fontId="46" fillId="27" borderId="0" applyFont="0" applyFill="0" applyBorder="0" applyAlignment="0" applyProtection="0"/>
    <xf numFmtId="238" fontId="12" fillId="0" borderId="0" applyFont="0" applyFill="0" applyBorder="0" applyAlignment="0" applyProtection="0"/>
    <xf numFmtId="239" fontId="68" fillId="0" borderId="0" applyFont="0" applyFill="0" applyBorder="0" applyAlignment="0" applyProtection="0"/>
    <xf numFmtId="240" fontId="67" fillId="0" borderId="0" applyFont="0" applyFill="0" applyBorder="0" applyAlignment="0" applyProtection="0"/>
    <xf numFmtId="241" fontId="12" fillId="0" borderId="0" applyFont="0" applyFill="0" applyBorder="0" applyAlignment="0" applyProtection="0"/>
    <xf numFmtId="242" fontId="45" fillId="0" borderId="0" applyFont="0" applyFill="0" applyBorder="0" applyAlignment="0" applyProtection="0"/>
    <xf numFmtId="243" fontId="45" fillId="0" borderId="0" applyFont="0" applyFill="0" applyBorder="0" applyAlignment="0" applyProtection="0"/>
    <xf numFmtId="244" fontId="45" fillId="0" borderId="0" applyFont="0" applyFill="0" applyBorder="0" applyAlignment="0" applyProtection="0"/>
    <xf numFmtId="245" fontId="45" fillId="0" borderId="0" applyFont="0" applyFill="0" applyBorder="0" applyAlignment="0" applyProtection="0"/>
    <xf numFmtId="246" fontId="68" fillId="0" borderId="0" applyFont="0" applyFill="0" applyBorder="0" applyAlignment="0" applyProtection="0"/>
    <xf numFmtId="247" fontId="67" fillId="0" borderId="0" applyFont="0" applyFill="0" applyBorder="0" applyAlignment="0" applyProtection="0"/>
    <xf numFmtId="248" fontId="68" fillId="0" borderId="0" applyFont="0" applyFill="0" applyBorder="0" applyAlignment="0" applyProtection="0"/>
    <xf numFmtId="249" fontId="67" fillId="0" borderId="0" applyFont="0" applyFill="0" applyBorder="0" applyAlignment="0" applyProtection="0"/>
    <xf numFmtId="250" fontId="68" fillId="0" borderId="0" applyFont="0" applyFill="0" applyBorder="0" applyAlignment="0" applyProtection="0"/>
    <xf numFmtId="251" fontId="67" fillId="0" borderId="0" applyFont="0" applyFill="0" applyBorder="0" applyAlignment="0" applyProtection="0"/>
    <xf numFmtId="252" fontId="53" fillId="0" borderId="0" applyFont="0" applyFill="0" applyBorder="0" applyAlignment="0" applyProtection="0">
      <protection locked="0"/>
    </xf>
    <xf numFmtId="253" fontId="6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7" fontId="69" fillId="0" borderId="0" applyFill="0" applyBorder="0" applyAlignment="0" applyProtection="0"/>
    <xf numFmtId="9" fontId="73" fillId="0" borderId="0" applyBorder="0"/>
    <xf numFmtId="254" fontId="73" fillId="0" borderId="0" applyBorder="0"/>
    <xf numFmtId="10" fontId="73" fillId="0" borderId="0" applyBorder="0"/>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3" fontId="12" fillId="0" borderId="0">
      <alignment horizontal="left" vertical="top"/>
    </xf>
    <xf numFmtId="0" fontId="85" fillId="0" borderId="18">
      <alignment horizontal="center"/>
    </xf>
    <xf numFmtId="3" fontId="13" fillId="0" borderId="0" applyFont="0" applyFill="0" applyBorder="0" applyAlignment="0" applyProtection="0"/>
    <xf numFmtId="0" fontId="13" fillId="37" borderId="0" applyNumberFormat="0" applyFont="0" applyBorder="0" applyAlignment="0" applyProtection="0"/>
    <xf numFmtId="3" fontId="12" fillId="0" borderId="0">
      <alignment horizontal="right" vertical="top"/>
    </xf>
    <xf numFmtId="41" fontId="28" fillId="38" borderId="15" applyFill="0"/>
    <xf numFmtId="0" fontId="86" fillId="0" borderId="0">
      <alignment horizontal="left" indent="7"/>
    </xf>
    <xf numFmtId="41" fontId="28" fillId="0" borderId="15" applyFill="0">
      <alignment horizontal="left" indent="2"/>
    </xf>
    <xf numFmtId="167" fontId="65" fillId="0" borderId="10" applyFill="0">
      <alignment horizontal="right"/>
    </xf>
    <xf numFmtId="0" fontId="41" fillId="0" borderId="13" applyNumberFormat="0" applyFont="0" applyBorder="0">
      <alignment horizontal="right"/>
    </xf>
    <xf numFmtId="0" fontId="87" fillId="0" borderId="0" applyFill="0"/>
    <xf numFmtId="0" fontId="30" fillId="0" borderId="0" applyFill="0"/>
    <xf numFmtId="4" fontId="65" fillId="0" borderId="10" applyFill="0"/>
    <xf numFmtId="0" fontId="12" fillId="0" borderId="0" applyNumberFormat="0" applyFont="0" applyBorder="0" applyAlignment="0"/>
    <xf numFmtId="0" fontId="55" fillId="0" borderId="0" applyFill="0">
      <alignment horizontal="left" indent="1"/>
    </xf>
    <xf numFmtId="0" fontId="88" fillId="0" borderId="0" applyFill="0">
      <alignment horizontal="left" indent="1"/>
    </xf>
    <xf numFmtId="4" fontId="46" fillId="0" borderId="0" applyFill="0"/>
    <xf numFmtId="0" fontId="12" fillId="0" borderId="0" applyNumberFormat="0" applyFont="0" applyFill="0" applyBorder="0" applyAlignment="0"/>
    <xf numFmtId="0" fontId="55" fillId="0" borderId="0" applyFill="0">
      <alignment horizontal="left" indent="2"/>
    </xf>
    <xf numFmtId="0" fontId="30" fillId="0" borderId="0" applyFill="0">
      <alignment horizontal="left" indent="2"/>
    </xf>
    <xf numFmtId="4" fontId="46" fillId="0" borderId="0" applyFill="0"/>
    <xf numFmtId="0" fontId="12" fillId="0" borderId="0" applyNumberFormat="0" applyFont="0" applyBorder="0" applyAlignment="0"/>
    <xf numFmtId="0" fontId="89" fillId="0" borderId="0">
      <alignment horizontal="left" indent="3"/>
    </xf>
    <xf numFmtId="0" fontId="90" fillId="0" borderId="0" applyFill="0">
      <alignment horizontal="left" indent="3"/>
    </xf>
    <xf numFmtId="4" fontId="46" fillId="0" borderId="0" applyFill="0"/>
    <xf numFmtId="0" fontId="12" fillId="0" borderId="0" applyNumberFormat="0" applyFont="0" applyBorder="0" applyAlignment="0"/>
    <xf numFmtId="0" fontId="57" fillId="0" borderId="0">
      <alignment horizontal="left" indent="4"/>
    </xf>
    <xf numFmtId="0" fontId="12" fillId="0" borderId="0" applyFill="0">
      <alignment horizontal="left" indent="4"/>
    </xf>
    <xf numFmtId="4" fontId="58" fillId="0" borderId="0" applyFill="0"/>
    <xf numFmtId="0" fontId="12" fillId="0" borderId="0" applyNumberFormat="0" applyFont="0" applyBorder="0" applyAlignment="0"/>
    <xf numFmtId="0" fontId="59" fillId="0" borderId="0">
      <alignment horizontal="left" indent="5"/>
    </xf>
    <xf numFmtId="0" fontId="60" fillId="0" borderId="0" applyFill="0">
      <alignment horizontal="left" indent="5"/>
    </xf>
    <xf numFmtId="4" fontId="61" fillId="0" borderId="0" applyFill="0"/>
    <xf numFmtId="0" fontId="12" fillId="0" borderId="0" applyNumberFormat="0" applyFont="0" applyFill="0" applyBorder="0" applyAlignment="0"/>
    <xf numFmtId="0" fontId="62" fillId="0" borderId="0" applyFill="0">
      <alignment horizontal="left" indent="6"/>
    </xf>
    <xf numFmtId="0" fontId="58" fillId="0" borderId="0" applyFill="0">
      <alignment horizontal="left" indent="6"/>
    </xf>
    <xf numFmtId="0" fontId="72" fillId="0" borderId="23" applyNumberFormat="0" applyFont="0" applyFill="0" applyAlignment="0" applyProtection="0"/>
    <xf numFmtId="0" fontId="91" fillId="0" borderId="0" applyNumberFormat="0" applyFill="0" applyBorder="0" applyAlignment="0" applyProtection="0"/>
    <xf numFmtId="0" fontId="92" fillId="0" borderId="0"/>
    <xf numFmtId="0" fontId="92" fillId="0" borderId="0"/>
    <xf numFmtId="0" fontId="93" fillId="0" borderId="18">
      <alignment horizontal="right"/>
    </xf>
    <xf numFmtId="255" fontId="70" fillId="0" borderId="0">
      <alignment horizontal="center"/>
    </xf>
    <xf numFmtId="256" fontId="94" fillId="0" borderId="0">
      <alignment horizontal="center"/>
    </xf>
    <xf numFmtId="0" fontId="95" fillId="0" borderId="0" applyNumberFormat="0" applyFill="0" applyBorder="0" applyAlignment="0" applyProtection="0"/>
    <xf numFmtId="0" fontId="96" fillId="0" borderId="0" applyNumberFormat="0" applyBorder="0" applyAlignment="0"/>
    <xf numFmtId="0" fontId="97" fillId="0" borderId="0" applyNumberFormat="0" applyBorder="0" applyAlignment="0"/>
    <xf numFmtId="0" fontId="72" fillId="30" borderId="0" applyNumberFormat="0" applyFont="0" applyBorder="0" applyAlignment="0" applyProtection="0"/>
    <xf numFmtId="236" fontId="98" fillId="0" borderId="12" applyNumberFormat="0" applyFont="0" applyFill="0" applyAlignment="0" applyProtection="0"/>
    <xf numFmtId="0" fontId="99" fillId="0" borderId="0" applyFill="0" applyBorder="0" applyProtection="0">
      <alignment horizontal="left" vertical="top"/>
    </xf>
    <xf numFmtId="0" fontId="100" fillId="0" borderId="0" applyAlignment="0">
      <alignment horizontal="centerContinuous"/>
    </xf>
    <xf numFmtId="0" fontId="12" fillId="0" borderId="21" applyNumberFormat="0" applyFont="0" applyFill="0" applyAlignment="0" applyProtection="0"/>
    <xf numFmtId="0" fontId="101" fillId="0" borderId="0" applyNumberFormat="0" applyFill="0" applyBorder="0" applyAlignment="0" applyProtection="0"/>
    <xf numFmtId="257" fontId="67" fillId="0" borderId="0" applyFont="0" applyFill="0" applyBorder="0" applyAlignment="0" applyProtection="0"/>
    <xf numFmtId="258" fontId="67" fillId="0" borderId="0" applyFont="0" applyFill="0" applyBorder="0" applyAlignment="0" applyProtection="0"/>
    <xf numFmtId="259" fontId="67" fillId="0" borderId="0" applyFont="0" applyFill="0" applyBorder="0" applyAlignment="0" applyProtection="0"/>
    <xf numFmtId="260" fontId="67" fillId="0" borderId="0" applyFont="0" applyFill="0" applyBorder="0" applyAlignment="0" applyProtection="0"/>
    <xf numFmtId="261" fontId="67" fillId="0" borderId="0" applyFont="0" applyFill="0" applyBorder="0" applyAlignment="0" applyProtection="0"/>
    <xf numFmtId="262" fontId="67" fillId="0" borderId="0" applyFont="0" applyFill="0" applyBorder="0" applyAlignment="0" applyProtection="0"/>
    <xf numFmtId="263" fontId="67" fillId="0" borderId="0" applyFont="0" applyFill="0" applyBorder="0" applyAlignment="0" applyProtection="0"/>
    <xf numFmtId="264" fontId="67" fillId="0" borderId="0" applyFont="0" applyFill="0" applyBorder="0" applyAlignment="0" applyProtection="0"/>
    <xf numFmtId="265" fontId="102" fillId="30" borderId="28" applyFont="0" applyFill="0" applyBorder="0" applyAlignment="0" applyProtection="0"/>
    <xf numFmtId="265" fontId="49" fillId="0" borderId="0" applyFont="0" applyFill="0" applyBorder="0" applyAlignment="0" applyProtection="0"/>
    <xf numFmtId="266" fontId="64" fillId="0" borderId="0" applyFont="0" applyFill="0" applyBorder="0" applyAlignment="0" applyProtection="0"/>
    <xf numFmtId="267" fontId="70" fillId="0" borderId="12" applyFont="0" applyFill="0" applyBorder="0" applyAlignment="0" applyProtection="0">
      <alignment horizontal="right"/>
      <protection locked="0"/>
    </xf>
    <xf numFmtId="43" fontId="5" fillId="0" borderId="0" applyFont="0" applyFill="0" applyBorder="0" applyAlignment="0" applyProtection="0"/>
    <xf numFmtId="43" fontId="12" fillId="0" borderId="0" applyFont="0" applyFill="0" applyBorder="0" applyAlignment="0" applyProtection="0"/>
    <xf numFmtId="0" fontId="104" fillId="0" borderId="0"/>
    <xf numFmtId="0" fontId="13" fillId="0" borderId="0"/>
    <xf numFmtId="0" fontId="22" fillId="0" borderId="0">
      <alignment vertical="top"/>
    </xf>
    <xf numFmtId="268" fontId="41" fillId="39" borderId="32">
      <alignment horizontal="center" vertical="center"/>
    </xf>
    <xf numFmtId="43" fontId="12" fillId="0" borderId="0" applyFont="0" applyFill="0" applyBorder="0" applyAlignment="0" applyProtection="0"/>
    <xf numFmtId="43" fontId="104"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0" fontId="105"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96" fillId="0" borderId="0"/>
    <xf numFmtId="0" fontId="13" fillId="0" borderId="0"/>
    <xf numFmtId="0" fontId="106" fillId="0" borderId="0"/>
    <xf numFmtId="0" fontId="13" fillId="0" borderId="0"/>
    <xf numFmtId="0" fontId="13" fillId="0" borderId="0"/>
    <xf numFmtId="0" fontId="104" fillId="0" borderId="0"/>
    <xf numFmtId="0" fontId="4" fillId="0" borderId="0"/>
    <xf numFmtId="0" fontId="13" fillId="0" borderId="0"/>
    <xf numFmtId="0" fontId="4" fillId="0" borderId="0"/>
    <xf numFmtId="0" fontId="12" fillId="0" borderId="0"/>
    <xf numFmtId="0" fontId="106" fillId="0" borderId="0"/>
    <xf numFmtId="0" fontId="4" fillId="0" borderId="0"/>
    <xf numFmtId="0" fontId="106" fillId="0" borderId="0"/>
    <xf numFmtId="0" fontId="12" fillId="0" borderId="0"/>
    <xf numFmtId="0" fontId="106" fillId="0" borderId="0"/>
    <xf numFmtId="0" fontId="12" fillId="0" borderId="0"/>
    <xf numFmtId="0" fontId="106" fillId="0" borderId="0"/>
    <xf numFmtId="0" fontId="12" fillId="0" borderId="0"/>
    <xf numFmtId="9" fontId="12" fillId="0" borderId="0" applyFont="0" applyFill="0" applyBorder="0" applyAlignment="0" applyProtection="0"/>
    <xf numFmtId="0" fontId="107" fillId="0" borderId="33"/>
    <xf numFmtId="0" fontId="108" fillId="0" borderId="34"/>
    <xf numFmtId="0" fontId="12" fillId="0" borderId="0"/>
    <xf numFmtId="37" fontId="51" fillId="24" borderId="0" applyNumberFormat="0" applyBorder="0" applyAlignment="0" applyProtection="0"/>
    <xf numFmtId="37" fontId="51" fillId="0" borderId="0"/>
    <xf numFmtId="3" fontId="109" fillId="0" borderId="35"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96" fillId="0" borderId="0"/>
    <xf numFmtId="43" fontId="2" fillId="0" borderId="0" applyFont="0" applyFill="0" applyBorder="0" applyAlignment="0" applyProtection="0"/>
    <xf numFmtId="0" fontId="38" fillId="0" borderId="0"/>
    <xf numFmtId="43" fontId="1" fillId="0" borderId="0" applyFont="0" applyFill="0" applyBorder="0" applyAlignment="0" applyProtection="0"/>
    <xf numFmtId="44" fontId="38" fillId="0" borderId="0" applyFont="0" applyFill="0" applyBorder="0" applyAlignment="0" applyProtection="0"/>
    <xf numFmtId="9" fontId="1" fillId="0" borderId="0" applyFont="0" applyFill="0" applyBorder="0" applyAlignment="0" applyProtection="0"/>
  </cellStyleXfs>
  <cellXfs count="244">
    <xf numFmtId="167" fontId="0" fillId="0" borderId="0" xfId="0" applyAlignment="1"/>
    <xf numFmtId="3" fontId="28"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8" fillId="0" borderId="0" xfId="0" applyNumberFormat="1" applyFont="1" applyFill="1" applyBorder="1" applyAlignment="1" applyProtection="1">
      <alignment horizontal="right"/>
      <protection locked="0"/>
    </xf>
    <xf numFmtId="3" fontId="28" fillId="24" borderId="0" xfId="0" applyNumberFormat="1" applyFont="1" applyFill="1" applyBorder="1" applyAlignment="1"/>
    <xf numFmtId="168" fontId="0" fillId="24" borderId="0" xfId="30" applyNumberFormat="1" applyFont="1" applyFill="1" applyBorder="1" applyAlignment="1"/>
    <xf numFmtId="167" fontId="0" fillId="0" borderId="10" xfId="0" applyFill="1" applyBorder="1" applyAlignment="1"/>
    <xf numFmtId="164" fontId="28" fillId="0" borderId="0" xfId="0" applyNumberFormat="1" applyFont="1" applyFill="1" applyBorder="1" applyAlignment="1">
      <alignment horizontal="center"/>
    </xf>
    <xf numFmtId="3" fontId="28" fillId="0" borderId="0" xfId="0" applyNumberFormat="1" applyFont="1" applyFill="1" applyBorder="1" applyAlignment="1"/>
    <xf numFmtId="3" fontId="28" fillId="0" borderId="0" xfId="0" applyNumberFormat="1" applyFont="1" applyFill="1" applyBorder="1" applyAlignment="1">
      <alignment horizontal="center"/>
    </xf>
    <xf numFmtId="0" fontId="28" fillId="0" borderId="0" xfId="0" applyNumberFormat="1" applyFont="1" applyFill="1" applyBorder="1" applyAlignment="1"/>
    <xf numFmtId="0" fontId="30" fillId="0" borderId="0" xfId="0" applyNumberFormat="1" applyFont="1" applyFill="1" applyBorder="1" applyAlignment="1"/>
    <xf numFmtId="3" fontId="30" fillId="0" borderId="0" xfId="0" applyNumberFormat="1" applyFont="1" applyFill="1" applyBorder="1" applyAlignment="1">
      <alignment horizontal="center"/>
    </xf>
    <xf numFmtId="0" fontId="28" fillId="0" borderId="0" xfId="0" applyNumberFormat="1" applyFont="1" applyFill="1" applyBorder="1" applyAlignment="1" applyProtection="1">
      <protection locked="0"/>
    </xf>
    <xf numFmtId="0" fontId="28" fillId="0" borderId="0" xfId="0" applyNumberFormat="1" applyFont="1" applyFill="1" applyBorder="1" applyAlignment="1" applyProtection="1">
      <alignment horizontal="left"/>
      <protection locked="0"/>
    </xf>
    <xf numFmtId="0" fontId="28" fillId="0" borderId="0" xfId="0" applyNumberFormat="1" applyFont="1" applyFill="1" applyBorder="1" applyProtection="1">
      <protection locked="0"/>
    </xf>
    <xf numFmtId="0" fontId="28" fillId="0" borderId="0" xfId="0" applyNumberFormat="1" applyFont="1" applyFill="1" applyBorder="1"/>
    <xf numFmtId="0" fontId="0" fillId="0" borderId="0" xfId="0" applyNumberFormat="1" applyFont="1" applyFill="1" applyBorder="1"/>
    <xf numFmtId="0" fontId="29" fillId="0" borderId="0" xfId="0" applyNumberFormat="1" applyFont="1" applyFill="1" applyBorder="1"/>
    <xf numFmtId="167" fontId="0" fillId="0" borderId="0" xfId="0" applyFont="1" applyFill="1" applyBorder="1" applyAlignment="1"/>
    <xf numFmtId="0" fontId="29"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8" fillId="0" borderId="0" xfId="0" applyNumberFormat="1" applyFont="1" applyFill="1" applyBorder="1" applyAlignment="1">
      <alignment horizontal="center"/>
    </xf>
    <xf numFmtId="49" fontId="28" fillId="0" borderId="0" xfId="0" applyNumberFormat="1" applyFont="1" applyFill="1" applyBorder="1"/>
    <xf numFmtId="0" fontId="28"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30" fillId="0" borderId="0" xfId="0" applyFont="1" applyFill="1" applyBorder="1" applyAlignment="1">
      <alignment horizontal="center"/>
    </xf>
    <xf numFmtId="0" fontId="30" fillId="0" borderId="0" xfId="0" applyNumberFormat="1" applyFont="1" applyFill="1" applyBorder="1" applyAlignment="1" applyProtection="1">
      <alignment horizontal="center"/>
      <protection locked="0"/>
    </xf>
    <xf numFmtId="0" fontId="31" fillId="0" borderId="0" xfId="0" applyNumberFormat="1" applyFont="1" applyFill="1" applyBorder="1" applyAlignment="1">
      <alignment horizontal="center"/>
    </xf>
    <xf numFmtId="0" fontId="34"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8" fillId="0" borderId="0" xfId="0" applyNumberFormat="1" applyFont="1" applyFill="1" applyBorder="1" applyAlignment="1"/>
    <xf numFmtId="10" fontId="0" fillId="0" borderId="0" xfId="44" applyNumberFormat="1" applyFont="1" applyFill="1" applyBorder="1" applyAlignment="1"/>
    <xf numFmtId="10" fontId="30" fillId="0" borderId="0" xfId="0" applyNumberFormat="1" applyFont="1" applyFill="1" applyBorder="1" applyAlignment="1"/>
    <xf numFmtId="3" fontId="31" fillId="0" borderId="0" xfId="0" applyNumberFormat="1" applyFont="1" applyFill="1" applyBorder="1" applyAlignment="1"/>
    <xf numFmtId="165" fontId="30" fillId="0" borderId="0" xfId="0" applyNumberFormat="1" applyFont="1" applyFill="1" applyBorder="1" applyAlignment="1"/>
    <xf numFmtId="49" fontId="0" fillId="0" borderId="0" xfId="0" applyNumberFormat="1" applyFill="1" applyBorder="1" applyAlignment="1">
      <alignment horizontal="center"/>
    </xf>
    <xf numFmtId="167" fontId="28" fillId="0" borderId="0" xfId="0" applyFont="1" applyFill="1" applyBorder="1" applyAlignment="1">
      <alignment horizontal="center"/>
    </xf>
    <xf numFmtId="0" fontId="3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31" fillId="0" borderId="0" xfId="0" applyFont="1" applyFill="1" applyBorder="1" applyAlignment="1"/>
    <xf numFmtId="3" fontId="30" fillId="0" borderId="0" xfId="0" applyNumberFormat="1" applyFont="1" applyFill="1" applyBorder="1" applyAlignment="1"/>
    <xf numFmtId="10" fontId="30" fillId="0" borderId="0" xfId="44"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5" fillId="0" borderId="0" xfId="0" applyFont="1" applyFill="1" applyBorder="1" applyAlignment="1"/>
    <xf numFmtId="3" fontId="32" fillId="0" borderId="0" xfId="0" applyNumberFormat="1" applyFont="1" applyFill="1" applyBorder="1" applyAlignment="1"/>
    <xf numFmtId="10" fontId="28" fillId="0" borderId="0" xfId="44" applyNumberFormat="1" applyFont="1" applyFill="1" applyBorder="1" applyAlignment="1"/>
    <xf numFmtId="166" fontId="0" fillId="0" borderId="0" xfId="0" applyNumberFormat="1" applyFill="1" applyBorder="1" applyAlignment="1"/>
    <xf numFmtId="0" fontId="32" fillId="0" borderId="0" xfId="0" applyNumberFormat="1" applyFont="1" applyFill="1" applyBorder="1"/>
    <xf numFmtId="167" fontId="28" fillId="0" borderId="0" xfId="0"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8" fillId="0" borderId="0" xfId="0" applyFont="1" applyFill="1" applyBorder="1" applyAlignment="1">
      <alignment horizontal="right"/>
    </xf>
    <xf numFmtId="169" fontId="30" fillId="0" borderId="0" xfId="0" applyNumberFormat="1" applyFont="1" applyFill="1" applyBorder="1" applyAlignment="1">
      <alignment horizontal="center"/>
    </xf>
    <xf numFmtId="167" fontId="31" fillId="0" borderId="11" xfId="0" applyFont="1" applyFill="1" applyBorder="1" applyAlignment="1">
      <alignment horizontal="center" wrapText="1"/>
    </xf>
    <xf numFmtId="167" fontId="31" fillId="0" borderId="12" xfId="0" applyFont="1" applyFill="1" applyBorder="1" applyAlignment="1"/>
    <xf numFmtId="167" fontId="31" fillId="0" borderId="12" xfId="0" applyFont="1" applyFill="1" applyBorder="1" applyAlignment="1">
      <alignment horizontal="center" wrapText="1"/>
    </xf>
    <xf numFmtId="0" fontId="30" fillId="0" borderId="12" xfId="0" applyNumberFormat="1" applyFont="1" applyFill="1" applyBorder="1" applyAlignment="1">
      <alignment horizontal="center" wrapText="1"/>
    </xf>
    <xf numFmtId="167" fontId="31" fillId="0" borderId="13" xfId="0" applyFont="1" applyFill="1" applyBorder="1" applyAlignment="1">
      <alignment horizontal="center" wrapText="1"/>
    </xf>
    <xf numFmtId="3" fontId="30" fillId="0" borderId="13" xfId="0" applyNumberFormat="1" applyFont="1" applyFill="1" applyBorder="1" applyAlignment="1">
      <alignment horizontal="center" wrapText="1"/>
    </xf>
    <xf numFmtId="3" fontId="30" fillId="0" borderId="12" xfId="0" applyNumberFormat="1" applyFont="1" applyFill="1" applyBorder="1" applyAlignment="1">
      <alignment horizontal="center" wrapText="1"/>
    </xf>
    <xf numFmtId="0" fontId="28" fillId="0" borderId="14" xfId="0" applyNumberFormat="1" applyFont="1" applyFill="1" applyBorder="1"/>
    <xf numFmtId="0" fontId="28" fillId="0" borderId="15" xfId="0" applyNumberFormat="1" applyFont="1" applyFill="1" applyBorder="1"/>
    <xf numFmtId="3" fontId="28"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33" fillId="0" borderId="0" xfId="0" applyFont="1" applyFill="1" applyBorder="1" applyAlignment="1"/>
    <xf numFmtId="167" fontId="33" fillId="0" borderId="15" xfId="0" applyFont="1" applyFill="1" applyBorder="1" applyAlignment="1"/>
    <xf numFmtId="167" fontId="0" fillId="0" borderId="16" xfId="0" applyFill="1" applyBorder="1" applyAlignment="1"/>
    <xf numFmtId="167" fontId="33" fillId="0" borderId="10" xfId="0" applyFont="1" applyFill="1" applyBorder="1" applyAlignment="1"/>
    <xf numFmtId="167" fontId="33" fillId="0" borderId="17" xfId="0" applyFont="1" applyFill="1" applyBorder="1" applyAlignment="1"/>
    <xf numFmtId="166" fontId="33" fillId="0" borderId="0" xfId="0" applyNumberFormat="1" applyFont="1" applyFill="1" applyBorder="1" applyAlignment="1"/>
    <xf numFmtId="167" fontId="33" fillId="0" borderId="18" xfId="0" applyFont="1" applyFill="1" applyBorder="1" applyAlignment="1"/>
    <xf numFmtId="3" fontId="28" fillId="0" borderId="13" xfId="0" applyNumberFormat="1" applyFont="1" applyFill="1" applyBorder="1" applyAlignment="1">
      <alignment horizontal="center" wrapText="1"/>
    </xf>
    <xf numFmtId="49" fontId="28" fillId="24" borderId="0" xfId="0" applyNumberFormat="1" applyFont="1" applyFill="1" applyBorder="1" applyAlignment="1">
      <alignment horizontal="center"/>
    </xf>
    <xf numFmtId="0" fontId="28" fillId="0" borderId="11" xfId="0" applyNumberFormat="1" applyFont="1" applyFill="1" applyBorder="1" applyAlignment="1">
      <alignment wrapText="1"/>
    </xf>
    <xf numFmtId="0" fontId="28" fillId="0" borderId="12" xfId="0" applyNumberFormat="1" applyFont="1" applyFill="1" applyBorder="1" applyAlignment="1">
      <alignment wrapText="1"/>
    </xf>
    <xf numFmtId="0" fontId="28" fillId="0" borderId="12" xfId="0" applyNumberFormat="1" applyFont="1" applyFill="1" applyBorder="1" applyAlignment="1">
      <alignment horizontal="center" wrapText="1"/>
    </xf>
    <xf numFmtId="0" fontId="28" fillId="0" borderId="13" xfId="0" applyNumberFormat="1" applyFont="1" applyFill="1" applyBorder="1" applyAlignment="1">
      <alignment horizontal="center" wrapText="1"/>
    </xf>
    <xf numFmtId="3" fontId="28" fillId="0" borderId="12" xfId="0" applyNumberFormat="1"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NumberFormat="1" applyFont="1" applyFill="1" applyBorder="1" applyAlignment="1">
      <alignment wrapText="1"/>
    </xf>
    <xf numFmtId="167" fontId="0" fillId="0" borderId="0" xfId="0" applyFont="1" applyFill="1" applyBorder="1" applyAlignment="1">
      <alignment wrapText="1"/>
    </xf>
    <xf numFmtId="167" fontId="0" fillId="0" borderId="0" xfId="0" applyFill="1" applyBorder="1" applyAlignment="1">
      <alignment wrapText="1"/>
    </xf>
    <xf numFmtId="167" fontId="33" fillId="0" borderId="0" xfId="0" applyFont="1" applyFill="1" applyBorder="1" applyAlignment="1">
      <alignment horizontal="left"/>
    </xf>
    <xf numFmtId="167" fontId="33" fillId="0" borderId="0" xfId="0" applyFont="1" applyFill="1" applyBorder="1" applyAlignment="1">
      <alignment horizontal="left" wrapText="1"/>
    </xf>
    <xf numFmtId="1" fontId="28" fillId="0" borderId="0" xfId="28" applyNumberFormat="1" applyFont="1" applyFill="1" applyBorder="1" applyAlignment="1">
      <alignment horizontal="center"/>
    </xf>
    <xf numFmtId="10" fontId="33" fillId="0" borderId="15" xfId="0" applyNumberFormat="1" applyFont="1" applyFill="1" applyBorder="1" applyAlignment="1"/>
    <xf numFmtId="10" fontId="33" fillId="0" borderId="17" xfId="0" applyNumberFormat="1" applyFont="1" applyFill="1" applyBorder="1" applyAlignment="1"/>
    <xf numFmtId="166" fontId="37" fillId="0" borderId="15" xfId="0" applyNumberFormat="1" applyFont="1" applyFill="1" applyBorder="1" applyAlignment="1"/>
    <xf numFmtId="166" fontId="37" fillId="0" borderId="17" xfId="0" applyNumberFormat="1" applyFont="1" applyFill="1" applyBorder="1" applyAlignment="1"/>
    <xf numFmtId="166" fontId="0" fillId="0" borderId="15" xfId="0" applyNumberFormat="1" applyFill="1" applyBorder="1" applyAlignment="1"/>
    <xf numFmtId="166" fontId="33" fillId="0" borderId="15" xfId="0" applyNumberFormat="1" applyFont="1" applyFill="1" applyBorder="1" applyAlignment="1"/>
    <xf numFmtId="166" fontId="33" fillId="0" borderId="17" xfId="0" applyNumberFormat="1" applyFont="1" applyFill="1" applyBorder="1" applyAlignment="1"/>
    <xf numFmtId="166" fontId="33" fillId="0" borderId="10" xfId="0" applyNumberFormat="1" applyFont="1" applyFill="1" applyBorder="1" applyAlignment="1"/>
    <xf numFmtId="166" fontId="28" fillId="0" borderId="15" xfId="30" applyNumberFormat="1" applyFont="1" applyFill="1" applyBorder="1" applyAlignment="1"/>
    <xf numFmtId="166" fontId="28" fillId="24" borderId="0" xfId="30" applyNumberFormat="1" applyFont="1" applyFill="1" applyBorder="1" applyAlignment="1"/>
    <xf numFmtId="166" fontId="0" fillId="24" borderId="0" xfId="30" applyNumberFormat="1" applyFont="1" applyFill="1" applyBorder="1" applyAlignment="1"/>
    <xf numFmtId="167" fontId="36" fillId="0" borderId="0" xfId="0" applyFont="1" applyFill="1" applyBorder="1" applyAlignment="1"/>
    <xf numFmtId="10" fontId="31" fillId="0" borderId="0" xfId="0" applyNumberFormat="1" applyFont="1" applyFill="1" applyBorder="1" applyAlignment="1"/>
    <xf numFmtId="10" fontId="0" fillId="0" borderId="15" xfId="44"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23" fillId="0" borderId="0" xfId="0" applyFont="1" applyFill="1" applyBorder="1" applyAlignment="1"/>
    <xf numFmtId="166" fontId="28" fillId="0" borderId="0" xfId="0" applyNumberFormat="1" applyFont="1" applyFill="1" applyBorder="1" applyAlignment="1"/>
    <xf numFmtId="167" fontId="38" fillId="0" borderId="0" xfId="0" applyFont="1" applyFill="1" applyBorder="1" applyAlignment="1"/>
    <xf numFmtId="167" fontId="38" fillId="0" borderId="0" xfId="0" applyFont="1" applyFill="1" applyBorder="1" applyAlignment="1">
      <alignment horizontal="right"/>
    </xf>
    <xf numFmtId="49" fontId="38" fillId="0" borderId="0" xfId="0" applyNumberFormat="1" applyFont="1" applyFill="1" applyBorder="1" applyAlignment="1">
      <alignment horizontal="left"/>
    </xf>
    <xf numFmtId="167" fontId="23" fillId="0" borderId="0" xfId="0" applyFont="1" applyFill="1" applyBorder="1" applyAlignment="1">
      <alignment horizontal="center"/>
    </xf>
    <xf numFmtId="167" fontId="23" fillId="0" borderId="0" xfId="0" applyFont="1" applyFill="1" applyBorder="1" applyAlignment="1">
      <alignment horizontal="center" vertical="top"/>
    </xf>
    <xf numFmtId="167" fontId="0" fillId="0" borderId="0" xfId="0" applyFont="1" applyFill="1" applyBorder="1" applyAlignment="1">
      <alignment horizontal="center"/>
    </xf>
    <xf numFmtId="49" fontId="31" fillId="0" borderId="0" xfId="0" applyNumberFormat="1" applyFont="1" applyFill="1" applyBorder="1" applyAlignment="1">
      <alignment horizontal="center"/>
    </xf>
    <xf numFmtId="0" fontId="31" fillId="0" borderId="0" xfId="28" applyNumberFormat="1" applyFont="1" applyFill="1" applyBorder="1" applyAlignment="1">
      <alignment horizontal="center"/>
    </xf>
    <xf numFmtId="0" fontId="38" fillId="0" borderId="0" xfId="0" applyNumberFormat="1" applyFont="1" applyFill="1" applyBorder="1" applyAlignment="1">
      <alignment horizontal="right"/>
    </xf>
    <xf numFmtId="167" fontId="0" fillId="0" borderId="13" xfId="0" applyFill="1" applyBorder="1" applyAlignment="1">
      <alignment horizontal="center" wrapText="1"/>
    </xf>
    <xf numFmtId="166" fontId="28" fillId="0" borderId="0" xfId="30" applyNumberFormat="1" applyFont="1" applyFill="1" applyBorder="1" applyAlignment="1"/>
    <xf numFmtId="0" fontId="0" fillId="0" borderId="0" xfId="0" applyNumberFormat="1" applyFont="1" applyFill="1"/>
    <xf numFmtId="0" fontId="39" fillId="0" borderId="0" xfId="48" applyFont="1">
      <alignment vertical="top"/>
    </xf>
    <xf numFmtId="0" fontId="41" fillId="0" borderId="0" xfId="48" applyFont="1">
      <alignment vertical="top"/>
    </xf>
    <xf numFmtId="0" fontId="12" fillId="0" borderId="0" xfId="48" applyFont="1">
      <alignment vertical="top"/>
    </xf>
    <xf numFmtId="0" fontId="22" fillId="0" borderId="0" xfId="48">
      <alignment vertical="top"/>
    </xf>
    <xf numFmtId="0" fontId="43" fillId="26" borderId="0" xfId="50" applyFont="1" applyFill="1" applyAlignment="1"/>
    <xf numFmtId="0" fontId="44" fillId="26" borderId="0" xfId="51" applyNumberFormat="1" applyFont="1" applyFill="1" applyAlignment="1">
      <alignment horizontal="center" wrapText="1"/>
    </xf>
    <xf numFmtId="166" fontId="33" fillId="0" borderId="0" xfId="51" applyNumberFormat="1" applyFont="1" applyFill="1" applyAlignment="1">
      <alignment horizontal="center" wrapText="1"/>
    </xf>
    <xf numFmtId="166" fontId="44" fillId="26" borderId="0" xfId="51" applyNumberFormat="1" applyFont="1" applyFill="1" applyAlignment="1">
      <alignment horizontal="center" wrapText="1"/>
    </xf>
    <xf numFmtId="0" fontId="41" fillId="27" borderId="19" xfId="48" applyFont="1" applyFill="1" applyBorder="1">
      <alignment vertical="top"/>
    </xf>
    <xf numFmtId="0" fontId="12" fillId="0" borderId="19" xfId="50" quotePrefix="1" applyFont="1" applyFill="1" applyBorder="1" applyAlignment="1">
      <alignment horizontal="left"/>
    </xf>
    <xf numFmtId="0" fontId="41" fillId="27" borderId="15" xfId="48" applyFont="1" applyFill="1" applyBorder="1">
      <alignment vertical="top"/>
    </xf>
    <xf numFmtId="0" fontId="12" fillId="0" borderId="15" xfId="50" quotePrefix="1" applyFont="1" applyFill="1" applyBorder="1" applyAlignment="1">
      <alignment horizontal="left"/>
    </xf>
    <xf numFmtId="42" fontId="42" fillId="0" borderId="0" xfId="48" applyNumberFormat="1" applyFont="1" applyBorder="1" applyAlignment="1">
      <alignment horizontal="right" vertical="top"/>
    </xf>
    <xf numFmtId="0" fontId="12" fillId="0" borderId="15" xfId="50" applyFont="1" applyFill="1" applyBorder="1"/>
    <xf numFmtId="0" fontId="41" fillId="27" borderId="17" xfId="48" applyFont="1" applyFill="1" applyBorder="1">
      <alignment vertical="top"/>
    </xf>
    <xf numFmtId="0" fontId="12" fillId="0" borderId="17" xfId="50" applyFont="1" applyFill="1" applyBorder="1"/>
    <xf numFmtId="0" fontId="41" fillId="27" borderId="0" xfId="48" applyFont="1" applyFill="1">
      <alignment vertical="top"/>
    </xf>
    <xf numFmtId="0" fontId="41" fillId="0" borderId="0" xfId="50" applyFont="1" applyAlignment="1">
      <alignment horizontal="right"/>
    </xf>
    <xf numFmtId="42" fontId="12" fillId="28" borderId="11" xfId="48" applyNumberFormat="1" applyFont="1" applyFill="1" applyBorder="1" applyAlignment="1">
      <alignment horizontal="right" vertical="top"/>
    </xf>
    <xf numFmtId="42" fontId="12" fillId="0" borderId="12" xfId="48" applyNumberFormat="1" applyFont="1" applyBorder="1" applyAlignment="1">
      <alignment horizontal="right" vertical="top"/>
    </xf>
    <xf numFmtId="0" fontId="12" fillId="0" borderId="0" xfId="48" applyFont="1" applyBorder="1" applyAlignment="1">
      <alignment horizontal="right" vertical="top"/>
    </xf>
    <xf numFmtId="42" fontId="12" fillId="0" borderId="10" xfId="48" applyNumberFormat="1" applyFont="1" applyBorder="1" applyAlignment="1">
      <alignment horizontal="right" vertical="top"/>
    </xf>
    <xf numFmtId="42" fontId="12" fillId="28" borderId="16" xfId="48" applyNumberFormat="1" applyFont="1" applyFill="1" applyBorder="1" applyAlignment="1">
      <alignment horizontal="right" vertical="top"/>
    </xf>
    <xf numFmtId="42" fontId="12" fillId="0" borderId="0" xfId="48" applyNumberFormat="1" applyFont="1" applyBorder="1" applyAlignment="1">
      <alignment horizontal="right" vertical="top"/>
    </xf>
    <xf numFmtId="0" fontId="41" fillId="0" borderId="0" xfId="48" applyFont="1" applyFill="1">
      <alignment vertical="top"/>
    </xf>
    <xf numFmtId="0" fontId="41" fillId="0" borderId="0" xfId="50" applyFont="1" applyFill="1" applyAlignment="1">
      <alignment horizontal="right"/>
    </xf>
    <xf numFmtId="0" fontId="12" fillId="0" borderId="0" xfId="48" applyFont="1" applyFill="1" applyBorder="1" applyAlignment="1">
      <alignment horizontal="right" vertical="top"/>
    </xf>
    <xf numFmtId="0" fontId="12" fillId="27" borderId="0" xfId="50" applyFont="1" applyFill="1" applyAlignment="1">
      <alignment horizontal="right"/>
    </xf>
    <xf numFmtId="37" fontId="12" fillId="27" borderId="0" xfId="50" applyNumberFormat="1" applyFont="1" applyFill="1" applyBorder="1" applyAlignment="1">
      <alignment horizontal="right"/>
    </xf>
    <xf numFmtId="0" fontId="12" fillId="27" borderId="0" xfId="50" applyFont="1" applyFill="1"/>
    <xf numFmtId="0" fontId="12" fillId="27" borderId="0" xfId="48" applyFont="1" applyFill="1" applyBorder="1" applyAlignment="1">
      <alignment horizontal="right" vertical="top"/>
    </xf>
    <xf numFmtId="0" fontId="12" fillId="0" borderId="17" xfId="48" applyFont="1" applyBorder="1">
      <alignment vertical="top"/>
    </xf>
    <xf numFmtId="0" fontId="41" fillId="0" borderId="0" xfId="41" applyFont="1"/>
    <xf numFmtId="0" fontId="12" fillId="0" borderId="0" xfId="41"/>
    <xf numFmtId="0" fontId="103" fillId="0" borderId="13" xfId="41" applyFont="1" applyBorder="1" applyAlignment="1">
      <alignment wrapText="1"/>
    </xf>
    <xf numFmtId="0" fontId="103" fillId="0" borderId="13" xfId="41" applyFont="1" applyBorder="1"/>
    <xf numFmtId="0" fontId="12" fillId="0" borderId="29" xfId="41" applyBorder="1" applyAlignment="1">
      <alignment horizontal="center" vertical="top"/>
    </xf>
    <xf numFmtId="14" fontId="12" fillId="0" borderId="29" xfId="41" applyNumberFormat="1" applyBorder="1" applyAlignment="1">
      <alignment vertical="top"/>
    </xf>
    <xf numFmtId="0" fontId="12" fillId="0" borderId="29" xfId="41" applyFont="1" applyBorder="1" applyAlignment="1">
      <alignment vertical="top"/>
    </xf>
    <xf numFmtId="0" fontId="12" fillId="0" borderId="7" xfId="41" applyBorder="1" applyAlignment="1">
      <alignment horizontal="center" vertical="top"/>
    </xf>
    <xf numFmtId="0" fontId="12" fillId="0" borderId="7" xfId="0" quotePrefix="1" applyNumberFormat="1" applyFont="1" applyFill="1" applyBorder="1" applyAlignment="1">
      <alignment vertical="top" wrapText="1"/>
    </xf>
    <xf numFmtId="0" fontId="12" fillId="0" borderId="7" xfId="0" applyNumberFormat="1" applyFont="1" applyFill="1" applyBorder="1" applyAlignment="1">
      <alignment vertical="top" wrapText="1"/>
    </xf>
    <xf numFmtId="0" fontId="12" fillId="0" borderId="7" xfId="41" applyBorder="1" applyAlignment="1">
      <alignment vertical="top"/>
    </xf>
    <xf numFmtId="0" fontId="12" fillId="0" borderId="30" xfId="40" applyFont="1" applyFill="1" applyBorder="1" applyAlignment="1">
      <alignment horizontal="left" wrapText="1"/>
    </xf>
    <xf numFmtId="0" fontId="12" fillId="0" borderId="31" xfId="41" applyFill="1" applyBorder="1" applyAlignment="1">
      <alignment horizontal="center" vertical="top"/>
    </xf>
    <xf numFmtId="0" fontId="12" fillId="0" borderId="30" xfId="40" applyFont="1" applyFill="1" applyBorder="1" applyAlignment="1">
      <alignment horizontal="left" vertical="center" wrapText="1"/>
    </xf>
    <xf numFmtId="0" fontId="12" fillId="0" borderId="7" xfId="41" applyFill="1" applyBorder="1" applyAlignment="1">
      <alignment horizontal="center" vertical="top"/>
    </xf>
    <xf numFmtId="0" fontId="12" fillId="0" borderId="7" xfId="41" applyFill="1" applyBorder="1" applyAlignment="1">
      <alignment vertical="top" wrapText="1"/>
    </xf>
    <xf numFmtId="0" fontId="12" fillId="0" borderId="0" xfId="41" applyFill="1"/>
    <xf numFmtId="0" fontId="12" fillId="0" borderId="7" xfId="41" applyBorder="1" applyAlignment="1">
      <alignment vertical="top" wrapText="1"/>
    </xf>
    <xf numFmtId="0" fontId="12" fillId="25" borderId="7" xfId="41" applyFill="1" applyBorder="1" applyAlignment="1">
      <alignment horizontal="center" vertical="top"/>
    </xf>
    <xf numFmtId="0" fontId="12" fillId="25" borderId="7" xfId="41" applyFill="1" applyBorder="1" applyAlignment="1">
      <alignment horizontal="center" vertical="top" wrapText="1"/>
    </xf>
    <xf numFmtId="0" fontId="12" fillId="25" borderId="31" xfId="41" applyFill="1" applyBorder="1" applyAlignment="1">
      <alignment horizontal="center" vertical="top"/>
    </xf>
    <xf numFmtId="0" fontId="12" fillId="25" borderId="29" xfId="41" applyFill="1" applyBorder="1" applyAlignment="1">
      <alignment horizontal="center" vertical="top"/>
    </xf>
    <xf numFmtId="1" fontId="28" fillId="0" borderId="0" xfId="0" applyNumberFormat="1" applyFont="1" applyFill="1" applyBorder="1" applyAlignment="1"/>
    <xf numFmtId="167" fontId="28" fillId="0" borderId="0" xfId="0" applyNumberFormat="1" applyFont="1" applyFill="1" applyBorder="1"/>
    <xf numFmtId="167" fontId="28" fillId="0" borderId="0" xfId="0" applyNumberFormat="1" applyFont="1" applyFill="1" applyBorder="1" applyAlignment="1"/>
    <xf numFmtId="167" fontId="28" fillId="0" borderId="0" xfId="0" applyNumberFormat="1" applyFont="1" applyFill="1" applyBorder="1" applyAlignment="1">
      <alignment wrapText="1"/>
    </xf>
    <xf numFmtId="167" fontId="0" fillId="0" borderId="0" xfId="0" applyNumberFormat="1" applyFont="1" applyFill="1" applyBorder="1" applyAlignment="1"/>
    <xf numFmtId="0" fontId="12" fillId="0" borderId="16" xfId="50" applyFont="1" applyFill="1" applyBorder="1"/>
    <xf numFmtId="42" fontId="12" fillId="0" borderId="0" xfId="52" applyNumberFormat="1" applyFont="1" applyFill="1" applyBorder="1" applyAlignment="1">
      <alignment horizontal="right" vertical="top"/>
    </xf>
    <xf numFmtId="42" fontId="12" fillId="0" borderId="10" xfId="52" applyNumberFormat="1" applyFont="1" applyFill="1" applyBorder="1" applyAlignment="1">
      <alignment horizontal="right" vertical="top"/>
    </xf>
    <xf numFmtId="42" fontId="12" fillId="28" borderId="14" xfId="52" applyNumberFormat="1" applyFont="1" applyFill="1" applyBorder="1" applyAlignment="1">
      <alignment horizontal="right" vertical="top"/>
    </xf>
    <xf numFmtId="42" fontId="12" fillId="0" borderId="21" xfId="52" applyNumberFormat="1" applyFont="1" applyBorder="1" applyAlignment="1">
      <alignment horizontal="right" vertical="top"/>
    </xf>
    <xf numFmtId="42" fontId="12" fillId="28" borderId="20" xfId="48" applyNumberFormat="1" applyFont="1" applyFill="1" applyBorder="1" applyAlignment="1">
      <alignment horizontal="right" vertical="top"/>
    </xf>
    <xf numFmtId="42" fontId="12" fillId="0" borderId="21" xfId="48" applyNumberFormat="1" applyFont="1" applyBorder="1" applyAlignment="1">
      <alignment horizontal="right" vertical="top"/>
    </xf>
    <xf numFmtId="42" fontId="12" fillId="28" borderId="21" xfId="48" applyNumberFormat="1" applyFont="1" applyFill="1" applyBorder="1" applyAlignment="1">
      <alignment horizontal="right" vertical="top"/>
    </xf>
    <xf numFmtId="42" fontId="12" fillId="28" borderId="20" xfId="52" applyNumberFormat="1" applyFont="1" applyFill="1" applyBorder="1" applyAlignment="1">
      <alignment horizontal="right" vertical="top"/>
    </xf>
    <xf numFmtId="42" fontId="12" fillId="28" borderId="16" xfId="52" applyNumberFormat="1" applyFont="1" applyFill="1" applyBorder="1" applyAlignment="1">
      <alignment horizontal="right" vertical="top"/>
    </xf>
    <xf numFmtId="42" fontId="12" fillId="0" borderId="22" xfId="52" applyNumberFormat="1" applyFont="1" applyFill="1" applyBorder="1" applyAlignment="1">
      <alignment horizontal="right" vertical="top"/>
    </xf>
    <xf numFmtId="42" fontId="12" fillId="0" borderId="23" xfId="52" applyNumberFormat="1" applyFont="1" applyFill="1" applyBorder="1" applyAlignment="1">
      <alignment horizontal="right" vertical="top"/>
    </xf>
    <xf numFmtId="42" fontId="12" fillId="0" borderId="24" xfId="52" applyNumberFormat="1" applyFont="1" applyFill="1" applyBorder="1" applyAlignment="1">
      <alignment horizontal="right" vertical="top"/>
    </xf>
    <xf numFmtId="42" fontId="12" fillId="28" borderId="0" xfId="48" applyNumberFormat="1" applyFont="1" applyFill="1" applyBorder="1" applyAlignment="1">
      <alignment horizontal="right" vertical="top"/>
    </xf>
    <xf numFmtId="42" fontId="12" fillId="28" borderId="14" xfId="48" applyNumberFormat="1" applyFont="1" applyFill="1" applyBorder="1" applyAlignment="1">
      <alignment horizontal="right" vertical="top"/>
    </xf>
    <xf numFmtId="10" fontId="33" fillId="0" borderId="15" xfId="0" applyNumberFormat="1" applyFont="1" applyFill="1" applyBorder="1" applyAlignment="1">
      <alignment horizontal="center"/>
    </xf>
    <xf numFmtId="0" fontId="40" fillId="0" borderId="0" xfId="41" applyFont="1"/>
    <xf numFmtId="170" fontId="12" fillId="0" borderId="0" xfId="41" applyNumberFormat="1"/>
    <xf numFmtId="0" fontId="41" fillId="0" borderId="0" xfId="367" applyFont="1" applyFill="1" applyBorder="1">
      <alignment vertical="top"/>
    </xf>
    <xf numFmtId="0" fontId="42" fillId="25" borderId="10" xfId="41" applyFont="1" applyFill="1" applyBorder="1" applyAlignment="1">
      <alignment horizontal="center"/>
    </xf>
    <xf numFmtId="49" fontId="41" fillId="0" borderId="10" xfId="367" applyNumberFormat="1" applyFont="1" applyFill="1" applyBorder="1">
      <alignment vertical="top"/>
    </xf>
    <xf numFmtId="0" fontId="12" fillId="0" borderId="0" xfId="41" applyFont="1"/>
    <xf numFmtId="42" fontId="12" fillId="0" borderId="22" xfId="52" applyNumberFormat="1" applyFont="1" applyBorder="1" applyAlignment="1">
      <alignment horizontal="right" vertical="top"/>
    </xf>
    <xf numFmtId="42" fontId="23" fillId="0" borderId="0" xfId="126" applyNumberFormat="1" applyFont="1"/>
    <xf numFmtId="42" fontId="12" fillId="28" borderId="21" xfId="52" applyNumberFormat="1" applyFont="1" applyFill="1" applyBorder="1" applyAlignment="1">
      <alignment horizontal="right" vertical="top"/>
    </xf>
    <xf numFmtId="42" fontId="12" fillId="0" borderId="21" xfId="52" applyNumberFormat="1" applyFont="1" applyFill="1" applyBorder="1" applyAlignment="1">
      <alignment horizontal="right" vertical="top"/>
    </xf>
    <xf numFmtId="0" fontId="12" fillId="0" borderId="15" xfId="50" applyFont="1" applyBorder="1"/>
    <xf numFmtId="42" fontId="12" fillId="28" borderId="11" xfId="52" applyNumberFormat="1" applyFont="1" applyFill="1" applyBorder="1" applyAlignment="1">
      <alignment horizontal="right" vertical="top"/>
    </xf>
    <xf numFmtId="0" fontId="12" fillId="0" borderId="0" xfId="41" applyFont="1" applyFill="1"/>
    <xf numFmtId="0" fontId="12" fillId="0" borderId="19" xfId="50" quotePrefix="1" applyFont="1" applyBorder="1" applyAlignment="1">
      <alignment horizontal="left"/>
    </xf>
    <xf numFmtId="0" fontId="12" fillId="0" borderId="15" xfId="50" quotePrefix="1" applyFont="1" applyBorder="1" applyAlignment="1">
      <alignment horizontal="left"/>
    </xf>
    <xf numFmtId="0" fontId="12" fillId="0" borderId="17" xfId="50" applyFont="1" applyBorder="1"/>
    <xf numFmtId="0" fontId="12" fillId="27" borderId="0" xfId="41" applyFill="1"/>
    <xf numFmtId="0" fontId="12" fillId="27" borderId="0" xfId="41" applyFill="1" applyAlignment="1">
      <alignment horizontal="right"/>
    </xf>
    <xf numFmtId="0" fontId="41" fillId="0" borderId="19" xfId="41" applyFont="1" applyBorder="1"/>
    <xf numFmtId="0" fontId="12" fillId="0" borderId="19" xfId="48" applyFont="1" applyBorder="1">
      <alignment vertical="top"/>
    </xf>
    <xf numFmtId="42" fontId="12" fillId="0" borderId="22" xfId="48" applyNumberFormat="1" applyFont="1" applyBorder="1" applyAlignment="1">
      <alignment horizontal="right" vertical="top"/>
    </xf>
    <xf numFmtId="0" fontId="12" fillId="0" borderId="0" xfId="41" applyBorder="1"/>
    <xf numFmtId="167" fontId="0" fillId="0" borderId="14" xfId="0" applyFont="1" applyFill="1" applyBorder="1" applyAlignment="1"/>
    <xf numFmtId="167" fontId="0" fillId="0" borderId="0" xfId="0" applyFill="1" applyBorder="1" applyAlignment="1"/>
    <xf numFmtId="0" fontId="110" fillId="0" borderId="7" xfId="410" applyFont="1" applyFill="1" applyBorder="1" applyAlignment="1">
      <alignment vertical="top"/>
    </xf>
    <xf numFmtId="0" fontId="12" fillId="0" borderId="0" xfId="41" applyFill="1" applyAlignment="1">
      <alignment horizontal="right"/>
    </xf>
    <xf numFmtId="37" fontId="12" fillId="0" borderId="0" xfId="50" applyNumberFormat="1" applyFont="1" applyFill="1" applyBorder="1" applyAlignment="1">
      <alignment horizontal="right"/>
    </xf>
    <xf numFmtId="0" fontId="12" fillId="0" borderId="0" xfId="50" applyFont="1" applyFill="1" applyAlignment="1">
      <alignment horizontal="right"/>
    </xf>
    <xf numFmtId="42" fontId="12" fillId="0" borderId="36" xfId="48" applyNumberFormat="1" applyFont="1" applyFill="1" applyBorder="1" applyAlignment="1">
      <alignment horizontal="right" vertical="top"/>
    </xf>
    <xf numFmtId="42" fontId="12" fillId="0" borderId="12" xfId="48" applyNumberFormat="1" applyFont="1" applyFill="1" applyBorder="1" applyAlignment="1">
      <alignment horizontal="right" vertical="top"/>
    </xf>
    <xf numFmtId="42" fontId="12" fillId="0" borderId="36" xfId="48" applyNumberFormat="1" applyFont="1" applyBorder="1" applyAlignment="1">
      <alignment horizontal="right" vertical="top"/>
    </xf>
    <xf numFmtId="42" fontId="12" fillId="0" borderId="24" xfId="48" applyNumberFormat="1" applyFont="1" applyBorder="1" applyAlignment="1">
      <alignment horizontal="right" vertical="top"/>
    </xf>
    <xf numFmtId="170" fontId="41" fillId="0" borderId="0" xfId="41" applyNumberFormat="1" applyFont="1" applyAlignment="1">
      <alignment horizontal="center" wrapText="1"/>
    </xf>
    <xf numFmtId="0" fontId="12" fillId="27" borderId="0" xfId="41" applyFill="1" applyBorder="1" applyAlignment="1">
      <alignment horizontal="right"/>
    </xf>
    <xf numFmtId="0" fontId="41" fillId="0" borderId="0" xfId="48" applyFont="1" applyAlignment="1">
      <alignment horizontal="center" wrapText="1"/>
    </xf>
    <xf numFmtId="42" fontId="12" fillId="0" borderId="12" xfId="52" applyNumberFormat="1" applyFont="1" applyFill="1" applyBorder="1" applyAlignment="1">
      <alignment horizontal="right" vertical="top"/>
    </xf>
    <xf numFmtId="42" fontId="41" fillId="0" borderId="0" xfId="126" applyNumberFormat="1" applyFont="1" applyAlignment="1">
      <alignment horizontal="center" wrapText="1"/>
    </xf>
    <xf numFmtId="42" fontId="12" fillId="0" borderId="36" xfId="52" applyNumberFormat="1" applyFont="1" applyFill="1" applyBorder="1" applyAlignment="1">
      <alignment horizontal="right" vertical="top"/>
    </xf>
    <xf numFmtId="0" fontId="12" fillId="0" borderId="0" xfId="41" applyFont="1" applyFill="1" applyBorder="1"/>
    <xf numFmtId="42" fontId="12" fillId="0" borderId="0" xfId="41" applyNumberFormat="1" applyFont="1" applyFill="1" applyBorder="1"/>
    <xf numFmtId="42" fontId="12" fillId="0" borderId="0" xfId="48" applyNumberFormat="1" applyFont="1" applyFill="1" applyBorder="1" applyAlignment="1">
      <alignment horizontal="right" vertical="top"/>
    </xf>
    <xf numFmtId="0" fontId="12" fillId="27" borderId="10" xfId="50" applyFont="1" applyFill="1" applyBorder="1" applyAlignment="1">
      <alignment horizontal="right"/>
    </xf>
    <xf numFmtId="0" fontId="12" fillId="27" borderId="10" xfId="41" applyFill="1" applyBorder="1" applyAlignment="1">
      <alignment horizontal="right"/>
    </xf>
    <xf numFmtId="0" fontId="12" fillId="0" borderId="10" xfId="48" applyFont="1" applyFill="1" applyBorder="1" applyAlignment="1">
      <alignment horizontal="right" vertical="top"/>
    </xf>
    <xf numFmtId="164" fontId="0" fillId="24" borderId="0" xfId="44" applyNumberFormat="1" applyFont="1" applyFill="1" applyBorder="1" applyAlignment="1"/>
    <xf numFmtId="167" fontId="0" fillId="0" borderId="0" xfId="0" applyFont="1" applyFill="1" applyBorder="1" applyAlignment="1">
      <alignment horizontal="left"/>
    </xf>
    <xf numFmtId="167" fontId="0" fillId="0" borderId="0" xfId="0" applyFont="1" applyFill="1" applyBorder="1" applyAlignment="1">
      <alignment horizontal="left" wrapText="1"/>
    </xf>
  </cellXfs>
  <cellStyles count="416">
    <cellStyle name="¢ Currency [1]" xfId="55"/>
    <cellStyle name="¢ Currency [2]" xfId="56"/>
    <cellStyle name="¢ Currency [3]" xfId="57"/>
    <cellStyle name="£ Currency [0]" xfId="58"/>
    <cellStyle name="£ Currency [1]" xfId="59"/>
    <cellStyle name="£ Currency [2]" xfId="60"/>
    <cellStyle name="=C:\WINNT35\SYSTEM32\COMMAND.COM" xfId="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368"/>
    <cellStyle name="Bad" xfId="25" builtinId="27" customBuiltin="1"/>
    <cellStyle name="Basic" xfId="61"/>
    <cellStyle name="black" xfId="62"/>
    <cellStyle name="blu" xfId="63"/>
    <cellStyle name="bot" xfId="64"/>
    <cellStyle name="Bullet" xfId="65"/>
    <cellStyle name="Bullet [0]" xfId="66"/>
    <cellStyle name="Bullet [2]" xfId="67"/>
    <cellStyle name="Bullet [4]" xfId="68"/>
    <cellStyle name="c" xfId="69"/>
    <cellStyle name="c," xfId="70"/>
    <cellStyle name="c_HardInc " xfId="71"/>
    <cellStyle name="c_HardInc _ITC Great Plains Formula 1-12-09a" xfId="72"/>
    <cellStyle name="C00A" xfId="73"/>
    <cellStyle name="C00B" xfId="74"/>
    <cellStyle name="C00L" xfId="75"/>
    <cellStyle name="C01A" xfId="76"/>
    <cellStyle name="C01B" xfId="77"/>
    <cellStyle name="C01H" xfId="78"/>
    <cellStyle name="C01L" xfId="79"/>
    <cellStyle name="C02A" xfId="80"/>
    <cellStyle name="C02B" xfId="81"/>
    <cellStyle name="C02H" xfId="82"/>
    <cellStyle name="C02L" xfId="83"/>
    <cellStyle name="C03A" xfId="84"/>
    <cellStyle name="C03B" xfId="85"/>
    <cellStyle name="C03H" xfId="86"/>
    <cellStyle name="C03L" xfId="87"/>
    <cellStyle name="C04A" xfId="88"/>
    <cellStyle name="C04B" xfId="89"/>
    <cellStyle name="C04H" xfId="90"/>
    <cellStyle name="C04L" xfId="91"/>
    <cellStyle name="C05A" xfId="92"/>
    <cellStyle name="C05B" xfId="93"/>
    <cellStyle name="C05H" xfId="94"/>
    <cellStyle name="C05L" xfId="95"/>
    <cellStyle name="C06A" xfId="96"/>
    <cellStyle name="C06B" xfId="97"/>
    <cellStyle name="C06H" xfId="98"/>
    <cellStyle name="C06L" xfId="99"/>
    <cellStyle name="C07A" xfId="100"/>
    <cellStyle name="C07B" xfId="101"/>
    <cellStyle name="C07H" xfId="102"/>
    <cellStyle name="C07L" xfId="103"/>
    <cellStyle name="c1" xfId="104"/>
    <cellStyle name="c1," xfId="105"/>
    <cellStyle name="c2" xfId="106"/>
    <cellStyle name="c2," xfId="107"/>
    <cellStyle name="c3" xfId="108"/>
    <cellStyle name="Calculation" xfId="26" builtinId="22" customBuiltin="1"/>
    <cellStyle name="cas" xfId="109"/>
    <cellStyle name="Centered Heading" xfId="110"/>
    <cellStyle name="Check Cell" xfId="27" builtinId="23" customBuiltin="1"/>
    <cellStyle name="Comma" xfId="28" builtinId="3"/>
    <cellStyle name="Comma  - Style1" xfId="111"/>
    <cellStyle name="Comma  - Style2" xfId="112"/>
    <cellStyle name="Comma  - Style3" xfId="113"/>
    <cellStyle name="Comma  - Style4" xfId="114"/>
    <cellStyle name="Comma  - Style5" xfId="115"/>
    <cellStyle name="Comma  - Style6" xfId="116"/>
    <cellStyle name="Comma  - Style7" xfId="117"/>
    <cellStyle name="Comma  - Style8" xfId="118"/>
    <cellStyle name="Comma [1]" xfId="119"/>
    <cellStyle name="Comma [2]" xfId="120"/>
    <cellStyle name="Comma [3]" xfId="121"/>
    <cellStyle name="Comma 0.0" xfId="122"/>
    <cellStyle name="Comma 0.00" xfId="123"/>
    <cellStyle name="Comma 0.000" xfId="124"/>
    <cellStyle name="Comma 0.0000" xfId="125"/>
    <cellStyle name="Comma 2" xfId="29"/>
    <cellStyle name="Comma 2 2" xfId="126"/>
    <cellStyle name="Comma 2 3" xfId="364"/>
    <cellStyle name="Comma 2 4" xfId="369"/>
    <cellStyle name="Comma 3" xfId="53"/>
    <cellStyle name="Comma 3 2" xfId="127"/>
    <cellStyle name="Comma 3 3" xfId="370"/>
    <cellStyle name="Comma 4" xfId="128"/>
    <cellStyle name="Comma 4 2" xfId="363"/>
    <cellStyle name="Comma 4 3" xfId="407"/>
    <cellStyle name="Comma 4 3 2" xfId="411"/>
    <cellStyle name="Comma 5" xfId="371"/>
    <cellStyle name="Comma 6" xfId="372"/>
    <cellStyle name="Comma 7" xfId="413"/>
    <cellStyle name="Comma Input" xfId="129"/>
    <cellStyle name="Comma0" xfId="130"/>
    <cellStyle name="Company Name" xfId="131"/>
    <cellStyle name="Currency" xfId="30" builtinId="4"/>
    <cellStyle name="Currency [1]" xfId="132"/>
    <cellStyle name="Currency [2]" xfId="133"/>
    <cellStyle name="Currency [3]" xfId="134"/>
    <cellStyle name="Currency 0.0" xfId="135"/>
    <cellStyle name="Currency 0.00" xfId="136"/>
    <cellStyle name="Currency 0.000" xfId="137"/>
    <cellStyle name="Currency 0.0000" xfId="138"/>
    <cellStyle name="Currency 2" xfId="52"/>
    <cellStyle name="Currency 2 2" xfId="139"/>
    <cellStyle name="Currency 2 2 2" xfId="414"/>
    <cellStyle name="Currency 3" xfId="140"/>
    <cellStyle name="Currency 3 2" xfId="141"/>
    <cellStyle name="Currency 4" xfId="142"/>
    <cellStyle name="Currency 4 2" xfId="408"/>
    <cellStyle name="Currency Input" xfId="143"/>
    <cellStyle name="Currency0" xfId="144"/>
    <cellStyle name="d" xfId="145"/>
    <cellStyle name="d," xfId="146"/>
    <cellStyle name="d1" xfId="147"/>
    <cellStyle name="d1," xfId="148"/>
    <cellStyle name="d2" xfId="149"/>
    <cellStyle name="d2," xfId="150"/>
    <cellStyle name="d3" xfId="151"/>
    <cellStyle name="Dash" xfId="152"/>
    <cellStyle name="Date" xfId="153"/>
    <cellStyle name="Date [Abbreviated]" xfId="154"/>
    <cellStyle name="Date [Long Europe]" xfId="155"/>
    <cellStyle name="Date [Long U.S.]" xfId="156"/>
    <cellStyle name="Date [Short Europe]" xfId="157"/>
    <cellStyle name="Date [Short U.S.]" xfId="158"/>
    <cellStyle name="Date_ITCM 2010 Template" xfId="159"/>
    <cellStyle name="Define$0" xfId="160"/>
    <cellStyle name="Define$1" xfId="161"/>
    <cellStyle name="Define$2" xfId="162"/>
    <cellStyle name="Define0" xfId="163"/>
    <cellStyle name="Define1" xfId="164"/>
    <cellStyle name="Define1x" xfId="165"/>
    <cellStyle name="Define2" xfId="166"/>
    <cellStyle name="Define2x" xfId="167"/>
    <cellStyle name="Dollar" xfId="168"/>
    <cellStyle name="e" xfId="169"/>
    <cellStyle name="e1" xfId="170"/>
    <cellStyle name="e2" xfId="171"/>
    <cellStyle name="Euro" xfId="172"/>
    <cellStyle name="Explanatory Text" xfId="31" builtinId="53" customBuiltin="1"/>
    <cellStyle name="Fixed" xfId="173"/>
    <cellStyle name="FOOTER - Style1" xfId="174"/>
    <cellStyle name="g" xfId="175"/>
    <cellStyle name="general" xfId="176"/>
    <cellStyle name="General [C]" xfId="177"/>
    <cellStyle name="General [R]" xfId="178"/>
    <cellStyle name="Good" xfId="32" builtinId="26" customBuiltin="1"/>
    <cellStyle name="Green" xfId="179"/>
    <cellStyle name="grey" xfId="180"/>
    <cellStyle name="HEADER" xfId="373"/>
    <cellStyle name="Header1" xfId="181"/>
    <cellStyle name="Header2" xfId="182"/>
    <cellStyle name="Heading" xfId="183"/>
    <cellStyle name="Heading 1" xfId="33" builtinId="16" customBuiltin="1"/>
    <cellStyle name="Heading 2" xfId="34" builtinId="17" customBuiltin="1"/>
    <cellStyle name="Heading 3" xfId="35" builtinId="18" customBuiltin="1"/>
    <cellStyle name="Heading 4" xfId="36" builtinId="19" customBuiltin="1"/>
    <cellStyle name="Heading No Underline" xfId="184"/>
    <cellStyle name="Heading With Underline" xfId="185"/>
    <cellStyle name="Heading1" xfId="186"/>
    <cellStyle name="Heading2" xfId="187"/>
    <cellStyle name="Headline" xfId="188"/>
    <cellStyle name="Highlight" xfId="189"/>
    <cellStyle name="in" xfId="190"/>
    <cellStyle name="Indented [0]" xfId="191"/>
    <cellStyle name="Indented [2]" xfId="192"/>
    <cellStyle name="Indented [4]" xfId="193"/>
    <cellStyle name="Indented [6]" xfId="194"/>
    <cellStyle name="Input" xfId="37" builtinId="20" customBuiltin="1"/>
    <cellStyle name="Input [yellow]" xfId="195"/>
    <cellStyle name="Input$0" xfId="196"/>
    <cellStyle name="Input$1" xfId="197"/>
    <cellStyle name="Input$2" xfId="198"/>
    <cellStyle name="Input0" xfId="199"/>
    <cellStyle name="Input1" xfId="200"/>
    <cellStyle name="Input1x" xfId="201"/>
    <cellStyle name="Input2" xfId="202"/>
    <cellStyle name="Input2x" xfId="203"/>
    <cellStyle name="lborder" xfId="204"/>
    <cellStyle name="LeftSubtitle" xfId="205"/>
    <cellStyle name="Linked Cell" xfId="38" builtinId="24" customBuiltin="1"/>
    <cellStyle name="m" xfId="206"/>
    <cellStyle name="m1" xfId="207"/>
    <cellStyle name="m2" xfId="208"/>
    <cellStyle name="m3" xfId="209"/>
    <cellStyle name="Multiple" xfId="210"/>
    <cellStyle name="Negative" xfId="211"/>
    <cellStyle name="Neutral" xfId="39" builtinId="28" customBuiltin="1"/>
    <cellStyle name="no dec" xfId="212"/>
    <cellStyle name="Normal" xfId="0" builtinId="0"/>
    <cellStyle name="Normal - Style1" xfId="213"/>
    <cellStyle name="Normal 10" xfId="374"/>
    <cellStyle name="Normal 11" xfId="375"/>
    <cellStyle name="Normal 12" xfId="376"/>
    <cellStyle name="Normal 13" xfId="377"/>
    <cellStyle name="Normal 14" xfId="378"/>
    <cellStyle name="Normal 15" xfId="379"/>
    <cellStyle name="Normal 16" xfId="380"/>
    <cellStyle name="Normal 17" xfId="381"/>
    <cellStyle name="Normal 18" xfId="382"/>
    <cellStyle name="Normal 19" xfId="383"/>
    <cellStyle name="Normal 2" xfId="40"/>
    <cellStyle name="Normal 2 2" xfId="365"/>
    <cellStyle name="Normal 2 2 2" xfId="384"/>
    <cellStyle name="Normal 2 2 3" xfId="385"/>
    <cellStyle name="Normal 2 2 4" xfId="412"/>
    <cellStyle name="Normal 2 3" xfId="386"/>
    <cellStyle name="Normal 2 3 2" xfId="387"/>
    <cellStyle name="Normal 2 4" xfId="388"/>
    <cellStyle name="Normal 20" xfId="389"/>
    <cellStyle name="Normal 21" xfId="390"/>
    <cellStyle name="Normal 3" xfId="41"/>
    <cellStyle name="Normal 3 2" xfId="214"/>
    <cellStyle name="Normal 3 3" xfId="391"/>
    <cellStyle name="Normal 3_ITC-Great Plains Heintz 6-24-08a" xfId="215"/>
    <cellStyle name="Normal 4" xfId="49"/>
    <cellStyle name="Normal 4 2" xfId="216"/>
    <cellStyle name="Normal 4 3" xfId="392"/>
    <cellStyle name="Normal 4 4" xfId="393"/>
    <cellStyle name="Normal 4_ITC-Great Plains Heintz 6-24-08a" xfId="217"/>
    <cellStyle name="Normal 5" xfId="218"/>
    <cellStyle name="Normal 5 2" xfId="394"/>
    <cellStyle name="Normal 5 3" xfId="395"/>
    <cellStyle name="Normal 6" xfId="219"/>
    <cellStyle name="Normal 6 2" xfId="396"/>
    <cellStyle name="Normal 6 3" xfId="409"/>
    <cellStyle name="Normal 7" xfId="366"/>
    <cellStyle name="Normal 8" xfId="397"/>
    <cellStyle name="Normal 8 2" xfId="398"/>
    <cellStyle name="Normal 9" xfId="399"/>
    <cellStyle name="Normal_Attachment GG (2)" xfId="51"/>
    <cellStyle name="Normal_MTEP12_AppA_Status" xfId="410"/>
    <cellStyle name="Normal_Schedule O Info for Mike" xfId="50"/>
    <cellStyle name="Normal_Sheet1 2" xfId="367"/>
    <cellStyle name="Normal_Sheet3" xfId="48"/>
    <cellStyle name="Note" xfId="42" builtinId="10" customBuiltin="1"/>
    <cellStyle name="Output" xfId="43" builtinId="21" customBuiltin="1"/>
    <cellStyle name="Output1_Back" xfId="220"/>
    <cellStyle name="p" xfId="221"/>
    <cellStyle name="p_2010 Attachment O  GG_082709" xfId="222"/>
    <cellStyle name="p_2010 Attachment O Template Supporting Work Papers_ITC Midwest" xfId="223"/>
    <cellStyle name="p_2010 Attachment O Template Supporting Work Papers_ITCTransmission" xfId="224"/>
    <cellStyle name="p_2010 Attachment O Template Supporting Work Papers_METC" xfId="225"/>
    <cellStyle name="p_2Mod11" xfId="226"/>
    <cellStyle name="p_aavidmod11.xls Chart 1" xfId="227"/>
    <cellStyle name="p_aavidmod11.xls Chart 2" xfId="228"/>
    <cellStyle name="p_Attachment O &amp; GG" xfId="229"/>
    <cellStyle name="p_charts for capm" xfId="230"/>
    <cellStyle name="p_DCF" xfId="231"/>
    <cellStyle name="p_DCF_2Mod11" xfId="232"/>
    <cellStyle name="p_DCF_aavidmod11.xls Chart 1" xfId="233"/>
    <cellStyle name="p_DCF_aavidmod11.xls Chart 2" xfId="234"/>
    <cellStyle name="p_DCF_charts for capm" xfId="235"/>
    <cellStyle name="p_DCF_DCF5" xfId="236"/>
    <cellStyle name="p_DCF_Template2" xfId="237"/>
    <cellStyle name="p_DCF_Template2_1" xfId="238"/>
    <cellStyle name="p_DCF_VERA" xfId="239"/>
    <cellStyle name="p_DCF_VERA_1" xfId="240"/>
    <cellStyle name="p_DCF_VERA_1_Template2" xfId="241"/>
    <cellStyle name="p_DCF_VERA_aavidmod11.xls Chart 2" xfId="242"/>
    <cellStyle name="p_DCF_VERA_Model02" xfId="243"/>
    <cellStyle name="p_DCF_VERA_Template2" xfId="244"/>
    <cellStyle name="p_DCF_VERA_VERA" xfId="245"/>
    <cellStyle name="p_DCF_VERA_VERA_1" xfId="246"/>
    <cellStyle name="p_DCF_VERA_VERA_2" xfId="247"/>
    <cellStyle name="p_DCF_VERA_VERA_Template2" xfId="248"/>
    <cellStyle name="p_DCF5" xfId="249"/>
    <cellStyle name="p_ITC Great Plains Formula 1-12-09a" xfId="250"/>
    <cellStyle name="p_ITCM 2010 Template" xfId="251"/>
    <cellStyle name="p_ITCMW 2009 Rate" xfId="252"/>
    <cellStyle name="p_ITCMW 2010 Rate_083109" xfId="253"/>
    <cellStyle name="p_ITCOP 2010 Rate_083109" xfId="254"/>
    <cellStyle name="p_ITCT 2009 Rate" xfId="255"/>
    <cellStyle name="p_ITCT New 2010 Attachment O &amp; GG_111209NL" xfId="256"/>
    <cellStyle name="p_METC 2010 Rate_083109" xfId="257"/>
    <cellStyle name="p_Template2" xfId="258"/>
    <cellStyle name="p_Template2_1" xfId="259"/>
    <cellStyle name="p_VERA" xfId="260"/>
    <cellStyle name="p_VERA_1" xfId="261"/>
    <cellStyle name="p_VERA_1_Template2" xfId="262"/>
    <cellStyle name="p_VERA_aavidmod11.xls Chart 2" xfId="263"/>
    <cellStyle name="p_VERA_Model02" xfId="264"/>
    <cellStyle name="p_VERA_Template2" xfId="265"/>
    <cellStyle name="p_VERA_VERA" xfId="266"/>
    <cellStyle name="p_VERA_VERA_1" xfId="267"/>
    <cellStyle name="p_VERA_VERA_2" xfId="268"/>
    <cellStyle name="p_VERA_VERA_Template2" xfId="269"/>
    <cellStyle name="p1" xfId="270"/>
    <cellStyle name="p2" xfId="271"/>
    <cellStyle name="p3" xfId="272"/>
    <cellStyle name="Percent" xfId="44" builtinId="5"/>
    <cellStyle name="Percent %" xfId="273"/>
    <cellStyle name="Percent % Long Underline" xfId="274"/>
    <cellStyle name="Percent (0)" xfId="275"/>
    <cellStyle name="Percent [0]" xfId="276"/>
    <cellStyle name="Percent [1]" xfId="277"/>
    <cellStyle name="Percent [2]" xfId="278"/>
    <cellStyle name="Percent [3]" xfId="279"/>
    <cellStyle name="Percent 0.0%" xfId="280"/>
    <cellStyle name="Percent 0.0% Long Underline" xfId="281"/>
    <cellStyle name="Percent 0.00%" xfId="282"/>
    <cellStyle name="Percent 0.00% Long Underline" xfId="283"/>
    <cellStyle name="Percent 0.000%" xfId="284"/>
    <cellStyle name="Percent 0.000% Long Underline" xfId="285"/>
    <cellStyle name="Percent 0.0000%" xfId="286"/>
    <cellStyle name="Percent 0.0000% Long Underline" xfId="287"/>
    <cellStyle name="Percent 2" xfId="288"/>
    <cellStyle name="Percent 2 2" xfId="289"/>
    <cellStyle name="Percent 3" xfId="290"/>
    <cellStyle name="Percent 3 2" xfId="291"/>
    <cellStyle name="Percent 4" xfId="400"/>
    <cellStyle name="Percent 5" xfId="415"/>
    <cellStyle name="Percent Input" xfId="292"/>
    <cellStyle name="Percent0" xfId="293"/>
    <cellStyle name="Percent1" xfId="294"/>
    <cellStyle name="Percent2" xfId="295"/>
    <cellStyle name="PSChar" xfId="296"/>
    <cellStyle name="PSDate" xfId="297"/>
    <cellStyle name="PSDec" xfId="298"/>
    <cellStyle name="PSdesc" xfId="299"/>
    <cellStyle name="PSHeading" xfId="300"/>
    <cellStyle name="PSInt" xfId="301"/>
    <cellStyle name="PSSpacer" xfId="302"/>
    <cellStyle name="PStest" xfId="303"/>
    <cellStyle name="R00A" xfId="304"/>
    <cellStyle name="R00B" xfId="305"/>
    <cellStyle name="R00L" xfId="306"/>
    <cellStyle name="R01A" xfId="307"/>
    <cellStyle name="R01B" xfId="308"/>
    <cellStyle name="R01H" xfId="309"/>
    <cellStyle name="R01L" xfId="310"/>
    <cellStyle name="R02A" xfId="311"/>
    <cellStyle name="R02B" xfId="312"/>
    <cellStyle name="R02H" xfId="313"/>
    <cellStyle name="R02L" xfId="314"/>
    <cellStyle name="R03A" xfId="315"/>
    <cellStyle name="R03B" xfId="316"/>
    <cellStyle name="R03H" xfId="317"/>
    <cellStyle name="R03L" xfId="318"/>
    <cellStyle name="R04A" xfId="319"/>
    <cellStyle name="R04B" xfId="320"/>
    <cellStyle name="R04H" xfId="321"/>
    <cellStyle name="R04L" xfId="322"/>
    <cellStyle name="R05A" xfId="323"/>
    <cellStyle name="R05B" xfId="324"/>
    <cellStyle name="R05H" xfId="325"/>
    <cellStyle name="R05L" xfId="326"/>
    <cellStyle name="R06A" xfId="327"/>
    <cellStyle name="R06B" xfId="328"/>
    <cellStyle name="R06H" xfId="329"/>
    <cellStyle name="R06L" xfId="330"/>
    <cellStyle name="R07A" xfId="331"/>
    <cellStyle name="R07B" xfId="332"/>
    <cellStyle name="R07H" xfId="333"/>
    <cellStyle name="R07L" xfId="334"/>
    <cellStyle name="RangeBelow" xfId="401"/>
    <cellStyle name="rborder" xfId="335"/>
    <cellStyle name="red" xfId="336"/>
    <cellStyle name="s_HardInc " xfId="337"/>
    <cellStyle name="s_HardInc _ITC Great Plains Formula 1-12-09a" xfId="338"/>
    <cellStyle name="scenario" xfId="339"/>
    <cellStyle name="Sheetmult" xfId="340"/>
    <cellStyle name="Shtmultx" xfId="341"/>
    <cellStyle name="Style 1" xfId="342"/>
    <cellStyle name="STYLE1" xfId="343"/>
    <cellStyle name="STYLE2" xfId="344"/>
    <cellStyle name="SubRoutine" xfId="402"/>
    <cellStyle name="TableHeading" xfId="345"/>
    <cellStyle name="tb" xfId="346"/>
    <cellStyle name="þ(Î'_x000c_ïþ÷_x000c_âþÖ_x0006__x0002_Þ”_x0013__x0007__x0001__x0001_" xfId="403"/>
    <cellStyle name="Tickmark" xfId="347"/>
    <cellStyle name="Title" xfId="45" builtinId="15" customBuiltin="1"/>
    <cellStyle name="Title1" xfId="348"/>
    <cellStyle name="top" xfId="349"/>
    <cellStyle name="Total" xfId="46" builtinId="25" customBuiltin="1"/>
    <cellStyle name="Unprot" xfId="404"/>
    <cellStyle name="Unprot$" xfId="405"/>
    <cellStyle name="Unprotect" xfId="406"/>
    <cellStyle name="w" xfId="350"/>
    <cellStyle name="Warning Text" xfId="47" builtinId="11" customBuiltin="1"/>
    <cellStyle name="XComma" xfId="351"/>
    <cellStyle name="XComma 0.0" xfId="352"/>
    <cellStyle name="XComma 0.00" xfId="353"/>
    <cellStyle name="XComma 0.000" xfId="354"/>
    <cellStyle name="XCurrency" xfId="355"/>
    <cellStyle name="XCurrency 0.0" xfId="356"/>
    <cellStyle name="XCurrency 0.00" xfId="357"/>
    <cellStyle name="XCurrency 0.000" xfId="358"/>
    <cellStyle name="yra" xfId="359"/>
    <cellStyle name="yrActual" xfId="360"/>
    <cellStyle name="yre" xfId="361"/>
    <cellStyle name="yrExpect" xfId="3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0\Budget%202017%20LRCP%2030%20Year%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RE 2016-2046 Mo &amp; Yr"/>
      <sheetName val="CWIP 6-30-2016"/>
      <sheetName val="Purpose, Driver, "/>
      <sheetName val="Control Zone"/>
      <sheetName val="Voltage"/>
      <sheetName val="In Service Date"/>
      <sheetName val="Lookup Project Info"/>
      <sheetName val="MCR Lookup"/>
      <sheetName val="Cashflow &lt;2016"/>
      <sheetName val="Summary for Rating Agency"/>
      <sheetName val="Falkirk Summary 2"/>
      <sheetName val="proj status"/>
      <sheetName val="Capex cash flow summary - Tim F"/>
    </sheetNames>
    <sheetDataSet>
      <sheetData sheetId="0" refreshError="1"/>
      <sheetData sheetId="1">
        <row r="1">
          <cell r="G1" t="str">
            <v>Project ID</v>
          </cell>
          <cell r="H1" t="str">
            <v>Responsible Division</v>
          </cell>
          <cell r="I1" t="str">
            <v>PROJECT_NAME</v>
          </cell>
          <cell r="J1" t="str">
            <v>GL CWIP Balance</v>
          </cell>
        </row>
        <row r="2">
          <cell r="G2">
            <v>203331</v>
          </cell>
          <cell r="H2" t="str">
            <v>Business Operations</v>
          </cell>
          <cell r="I2" t="str">
            <v>ER Campus Misc Improvements 2015</v>
          </cell>
          <cell r="J2">
            <v>15749.45</v>
          </cell>
        </row>
        <row r="3">
          <cell r="G3">
            <v>203345</v>
          </cell>
          <cell r="H3" t="str">
            <v>Business Operations</v>
          </cell>
          <cell r="I3" t="str">
            <v>Cloquet Cold Storage Building with Lean-To</v>
          </cell>
          <cell r="J3">
            <v>2782.57</v>
          </cell>
        </row>
        <row r="4">
          <cell r="G4">
            <v>203346</v>
          </cell>
          <cell r="H4" t="str">
            <v>Business Operations</v>
          </cell>
          <cell r="I4" t="str">
            <v>New Prague Shop Addition</v>
          </cell>
          <cell r="J4">
            <v>51166.62</v>
          </cell>
        </row>
        <row r="5">
          <cell r="G5">
            <v>204019</v>
          </cell>
          <cell r="H5" t="str">
            <v>Business Operations</v>
          </cell>
          <cell r="I5" t="str">
            <v>MG HQ Misc Improvements 2016</v>
          </cell>
          <cell r="J5">
            <v>128124.8</v>
          </cell>
        </row>
        <row r="6">
          <cell r="G6">
            <v>204020</v>
          </cell>
          <cell r="H6" t="str">
            <v>Business Operations</v>
          </cell>
          <cell r="I6" t="str">
            <v>ER Campus Misc Improvements 2016</v>
          </cell>
          <cell r="J6">
            <v>23759.52</v>
          </cell>
        </row>
        <row r="7">
          <cell r="G7">
            <v>204513</v>
          </cell>
          <cell r="H7" t="str">
            <v>Business Operations</v>
          </cell>
          <cell r="I7" t="str">
            <v>Elk River UPS Battery System</v>
          </cell>
          <cell r="J7">
            <v>88673.82</v>
          </cell>
        </row>
        <row r="8">
          <cell r="G8">
            <v>64811</v>
          </cell>
          <cell r="H8" t="str">
            <v>Business Operations</v>
          </cell>
          <cell r="I8" t="str">
            <v>MGSF - Building Cost</v>
          </cell>
          <cell r="J8">
            <v>-10098.1</v>
          </cell>
        </row>
        <row r="9">
          <cell r="G9">
            <v>64811</v>
          </cell>
          <cell r="H9" t="str">
            <v>Business Operations</v>
          </cell>
          <cell r="I9" t="str">
            <v>MGSF - Building Cost</v>
          </cell>
          <cell r="J9">
            <v>10098.1</v>
          </cell>
        </row>
        <row r="10">
          <cell r="G10">
            <v>70841</v>
          </cell>
          <cell r="H10" t="str">
            <v>Business Operations</v>
          </cell>
          <cell r="I10" t="str">
            <v>Building Improvements</v>
          </cell>
          <cell r="J10">
            <v>-8395.76</v>
          </cell>
        </row>
        <row r="11">
          <cell r="G11">
            <v>70841</v>
          </cell>
          <cell r="H11" t="str">
            <v>Business Operations</v>
          </cell>
          <cell r="I11" t="str">
            <v>Building Improvements</v>
          </cell>
          <cell r="J11">
            <v>8395.76</v>
          </cell>
        </row>
        <row r="12">
          <cell r="G12">
            <v>73231</v>
          </cell>
          <cell r="H12" t="str">
            <v>Business Operations</v>
          </cell>
          <cell r="I12" t="str">
            <v>Wadena Line and Field Tech Building</v>
          </cell>
          <cell r="J12">
            <v>299656.03000000003</v>
          </cell>
        </row>
        <row r="13">
          <cell r="G13">
            <v>73231</v>
          </cell>
          <cell r="H13" t="str">
            <v>Business Operations</v>
          </cell>
          <cell r="I13" t="str">
            <v>Wadena Line and Field Tech Building</v>
          </cell>
          <cell r="J13">
            <v>-299656.03000000003</v>
          </cell>
        </row>
        <row r="14">
          <cell r="G14">
            <v>73261</v>
          </cell>
          <cell r="H14" t="str">
            <v>Business Operations</v>
          </cell>
          <cell r="I14" t="str">
            <v>Cambridge Backup SYSOPS Control Center Building</v>
          </cell>
          <cell r="J14">
            <v>1802.93</v>
          </cell>
        </row>
        <row r="15">
          <cell r="G15">
            <v>73261</v>
          </cell>
          <cell r="H15" t="str">
            <v>Business Operations</v>
          </cell>
          <cell r="I15" t="str">
            <v>Cambridge Backup SYSOPS Control Center Building</v>
          </cell>
          <cell r="J15">
            <v>-1802.93</v>
          </cell>
        </row>
        <row r="16">
          <cell r="G16">
            <v>52331</v>
          </cell>
          <cell r="H16" t="str">
            <v>Generation</v>
          </cell>
          <cell r="I16" t="str">
            <v>Unit 2 Scrubber:  Absorber LDR's/Nozzles/ME's, Slakers, and Lime Handling</v>
          </cell>
          <cell r="J16">
            <v>-3331347.27</v>
          </cell>
        </row>
        <row r="17">
          <cell r="G17">
            <v>55911</v>
          </cell>
          <cell r="H17" t="str">
            <v>Generation</v>
          </cell>
          <cell r="I17" t="str">
            <v>Unit 5 Outage &amp; Hot Gas Path Inspection</v>
          </cell>
          <cell r="J17">
            <v>-1869389.09</v>
          </cell>
        </row>
        <row r="18">
          <cell r="G18">
            <v>55921</v>
          </cell>
          <cell r="H18" t="str">
            <v>Generation</v>
          </cell>
          <cell r="I18" t="str">
            <v>Unit 6 Outage &amp; Hot Gas Path Inspection</v>
          </cell>
          <cell r="J18">
            <v>-1547925.01</v>
          </cell>
        </row>
        <row r="19">
          <cell r="G19">
            <v>52691</v>
          </cell>
          <cell r="H19" t="str">
            <v>Generation</v>
          </cell>
          <cell r="I19" t="str">
            <v>Training Simulator Revision</v>
          </cell>
          <cell r="J19">
            <v>-967638.04</v>
          </cell>
        </row>
        <row r="20">
          <cell r="G20">
            <v>52361</v>
          </cell>
          <cell r="H20" t="str">
            <v>Generation</v>
          </cell>
          <cell r="I20" t="str">
            <v>Unit 2 Scrubber Upgrades</v>
          </cell>
          <cell r="J20">
            <v>-588914.49</v>
          </cell>
        </row>
        <row r="21">
          <cell r="G21">
            <v>71411</v>
          </cell>
          <cell r="H21" t="str">
            <v>Generation</v>
          </cell>
          <cell r="I21" t="str">
            <v>E&amp;I Shop</v>
          </cell>
          <cell r="J21">
            <v>-561931.96</v>
          </cell>
        </row>
        <row r="22">
          <cell r="G22">
            <v>49571</v>
          </cell>
          <cell r="H22" t="str">
            <v>Generation</v>
          </cell>
          <cell r="I22" t="str">
            <v>Office Area HVAC Improvements</v>
          </cell>
          <cell r="J22">
            <v>-193894.8</v>
          </cell>
        </row>
        <row r="23">
          <cell r="G23">
            <v>55661</v>
          </cell>
          <cell r="H23" t="str">
            <v>Generation</v>
          </cell>
          <cell r="I23" t="str">
            <v>ERS - Boiler 3 Control Panel Upgrade</v>
          </cell>
          <cell r="J23">
            <v>-181791.87</v>
          </cell>
        </row>
        <row r="24">
          <cell r="G24">
            <v>38631</v>
          </cell>
          <cell r="H24" t="str">
            <v>Generation</v>
          </cell>
          <cell r="I24" t="str">
            <v>Generator Wedge Repair Rock Lake Station</v>
          </cell>
          <cell r="J24">
            <v>-149166.12</v>
          </cell>
        </row>
        <row r="25">
          <cell r="G25">
            <v>80421</v>
          </cell>
          <cell r="H25" t="str">
            <v>Generation</v>
          </cell>
          <cell r="I25" t="str">
            <v>Prototype Static Dryer</v>
          </cell>
          <cell r="J25">
            <v>-140565.1</v>
          </cell>
        </row>
        <row r="26">
          <cell r="G26">
            <v>66791</v>
          </cell>
          <cell r="H26" t="str">
            <v>Generation</v>
          </cell>
          <cell r="I26" t="str">
            <v>Modify Accessory Compartments</v>
          </cell>
          <cell r="J26">
            <v>-91401.34</v>
          </cell>
        </row>
        <row r="27">
          <cell r="G27">
            <v>50601</v>
          </cell>
          <cell r="H27" t="str">
            <v>Generation</v>
          </cell>
          <cell r="I27" t="str">
            <v>Coal Dryer Patent</v>
          </cell>
          <cell r="J27">
            <v>-74039.87</v>
          </cell>
        </row>
        <row r="28">
          <cell r="G28">
            <v>66511</v>
          </cell>
          <cell r="H28" t="str">
            <v>Generation</v>
          </cell>
          <cell r="I28" t="str">
            <v>Cooling Water Make-up Pumps</v>
          </cell>
          <cell r="J28">
            <v>-70830.05</v>
          </cell>
        </row>
        <row r="29">
          <cell r="G29">
            <v>71121</v>
          </cell>
          <cell r="H29" t="str">
            <v>Generation</v>
          </cell>
          <cell r="I29" t="str">
            <v>Common Fire Panel/Detection Replacement</v>
          </cell>
          <cell r="J29">
            <v>-41633.06</v>
          </cell>
        </row>
        <row r="30">
          <cell r="G30">
            <v>52081</v>
          </cell>
          <cell r="H30" t="str">
            <v>Generation</v>
          </cell>
          <cell r="I30" t="str">
            <v>Continuous Vibration Monitoring Replacement</v>
          </cell>
          <cell r="J30">
            <v>-40781.269999999997</v>
          </cell>
        </row>
        <row r="31">
          <cell r="G31">
            <v>71401</v>
          </cell>
          <cell r="H31" t="str">
            <v>Generation</v>
          </cell>
          <cell r="I31" t="str">
            <v>Fire Protection For Admin Building, Security, &amp; HR Offices</v>
          </cell>
          <cell r="J31">
            <v>-32866.69</v>
          </cell>
        </row>
        <row r="32">
          <cell r="G32">
            <v>71611</v>
          </cell>
          <cell r="H32" t="str">
            <v>Generation</v>
          </cell>
          <cell r="I32" t="str">
            <v>Replacement Generator Excitation</v>
          </cell>
          <cell r="J32">
            <v>-20917.78</v>
          </cell>
        </row>
        <row r="33">
          <cell r="G33">
            <v>71621</v>
          </cell>
          <cell r="H33" t="str">
            <v>Generation</v>
          </cell>
          <cell r="I33" t="str">
            <v>Replacement Turbine Controls</v>
          </cell>
          <cell r="J33">
            <v>-18331.45</v>
          </cell>
        </row>
        <row r="34">
          <cell r="G34">
            <v>20481</v>
          </cell>
          <cell r="H34" t="str">
            <v>Generation</v>
          </cell>
          <cell r="I34" t="str">
            <v>LJS 1x1 Combined Cycle Conversion - Parent Project</v>
          </cell>
          <cell r="J34">
            <v>-12885.77</v>
          </cell>
        </row>
        <row r="35">
          <cell r="G35">
            <v>70751</v>
          </cell>
          <cell r="H35" t="str">
            <v>Generation</v>
          </cell>
          <cell r="I35" t="str">
            <v>Great American Energy - Static Dryer Pilot Project</v>
          </cell>
          <cell r="J35">
            <v>-6981.87</v>
          </cell>
        </row>
        <row r="36">
          <cell r="G36">
            <v>203183</v>
          </cell>
          <cell r="H36" t="str">
            <v>Generation</v>
          </cell>
          <cell r="I36" t="str">
            <v>Coal Pit Pump Access</v>
          </cell>
          <cell r="J36">
            <v>-2879.83</v>
          </cell>
        </row>
        <row r="37">
          <cell r="G37">
            <v>57331</v>
          </cell>
          <cell r="H37" t="str">
            <v>Generation</v>
          </cell>
          <cell r="I37" t="str">
            <v>Power System Stabilizer</v>
          </cell>
          <cell r="J37">
            <v>-676.14</v>
          </cell>
        </row>
        <row r="38">
          <cell r="G38">
            <v>71101</v>
          </cell>
          <cell r="H38" t="str">
            <v>Generation</v>
          </cell>
          <cell r="I38" t="str">
            <v>Demin System Improvements</v>
          </cell>
          <cell r="J38">
            <v>-53.27</v>
          </cell>
        </row>
        <row r="39">
          <cell r="G39">
            <v>203230</v>
          </cell>
          <cell r="H39" t="str">
            <v>Generation</v>
          </cell>
          <cell r="I39" t="str">
            <v>CFB Stack CEMS Weather Enclosure</v>
          </cell>
          <cell r="J39">
            <v>-5</v>
          </cell>
        </row>
        <row r="40">
          <cell r="G40">
            <v>203208</v>
          </cell>
          <cell r="H40" t="str">
            <v>Generation</v>
          </cell>
          <cell r="I40" t="str">
            <v>Large Equipment Storage Building</v>
          </cell>
          <cell r="J40">
            <v>13</v>
          </cell>
        </row>
        <row r="41">
          <cell r="G41">
            <v>71101</v>
          </cell>
          <cell r="H41" t="str">
            <v>Generation</v>
          </cell>
          <cell r="I41" t="str">
            <v>Demin System Improvements</v>
          </cell>
          <cell r="J41">
            <v>53.27</v>
          </cell>
        </row>
        <row r="42">
          <cell r="G42">
            <v>203749</v>
          </cell>
          <cell r="H42" t="str">
            <v>Generation</v>
          </cell>
          <cell r="I42" t="str">
            <v>MW Meter Replacement</v>
          </cell>
          <cell r="J42">
            <v>124.49</v>
          </cell>
        </row>
        <row r="43">
          <cell r="G43">
            <v>203234</v>
          </cell>
          <cell r="H43" t="str">
            <v>Generation</v>
          </cell>
          <cell r="I43" t="str">
            <v>Replace existing EEG</v>
          </cell>
          <cell r="J43">
            <v>234</v>
          </cell>
        </row>
        <row r="44">
          <cell r="G44">
            <v>203853</v>
          </cell>
          <cell r="H44" t="str">
            <v>Generation</v>
          </cell>
          <cell r="I44" t="str">
            <v>Nexxus Revenue Meter Upgrades</v>
          </cell>
          <cell r="J44">
            <v>450</v>
          </cell>
        </row>
        <row r="45">
          <cell r="G45">
            <v>57331</v>
          </cell>
          <cell r="H45" t="str">
            <v>Generation</v>
          </cell>
          <cell r="I45" t="str">
            <v>Power System Stabilizer</v>
          </cell>
          <cell r="J45">
            <v>676.14</v>
          </cell>
        </row>
        <row r="46">
          <cell r="G46">
            <v>203859</v>
          </cell>
          <cell r="H46" t="str">
            <v>Generation</v>
          </cell>
          <cell r="I46" t="str">
            <v>ERS Unit 1 Secondary Superheater Inconel Weld Overlay Pendants</v>
          </cell>
          <cell r="J46">
            <v>770.6</v>
          </cell>
        </row>
        <row r="47">
          <cell r="G47">
            <v>51961</v>
          </cell>
          <cell r="H47" t="str">
            <v>Generation</v>
          </cell>
          <cell r="I47" t="str">
            <v>Unit #1 GE MCC Replacement - 1st Phase</v>
          </cell>
          <cell r="J47">
            <v>800</v>
          </cell>
        </row>
        <row r="48">
          <cell r="G48">
            <v>203313</v>
          </cell>
          <cell r="H48" t="str">
            <v>Generation</v>
          </cell>
          <cell r="I48" t="str">
            <v>Water Treatment System Upgrade - Phase 2</v>
          </cell>
          <cell r="J48">
            <v>825</v>
          </cell>
        </row>
        <row r="49">
          <cell r="G49">
            <v>202400</v>
          </cell>
          <cell r="H49" t="str">
            <v>Generation</v>
          </cell>
          <cell r="I49" t="str">
            <v>MCC and Panelboard Replacements - Phase 2</v>
          </cell>
          <cell r="J49">
            <v>850</v>
          </cell>
        </row>
        <row r="50">
          <cell r="G50">
            <v>201266</v>
          </cell>
          <cell r="H50" t="str">
            <v>Generation</v>
          </cell>
          <cell r="I50" t="str">
            <v>Deep Well Injection</v>
          </cell>
          <cell r="J50">
            <v>1008</v>
          </cell>
        </row>
        <row r="51">
          <cell r="G51">
            <v>203261</v>
          </cell>
          <cell r="H51" t="str">
            <v>Generation</v>
          </cell>
          <cell r="I51" t="str">
            <v>U11 SFC/SES Control Cabinet Modernization &amp; Spare Parts</v>
          </cell>
          <cell r="J51">
            <v>1500</v>
          </cell>
        </row>
        <row r="52">
          <cell r="G52">
            <v>203304</v>
          </cell>
          <cell r="H52" t="str">
            <v>Generation</v>
          </cell>
          <cell r="I52" t="str">
            <v>U12 SFC/SES Control Cabinet Modernization</v>
          </cell>
          <cell r="J52">
            <v>1500</v>
          </cell>
        </row>
        <row r="53">
          <cell r="G53">
            <v>203305</v>
          </cell>
          <cell r="H53" t="str">
            <v>Generation</v>
          </cell>
          <cell r="I53" t="str">
            <v>U13 SFC/SES Control Cabinet Modernization</v>
          </cell>
          <cell r="J53">
            <v>1500</v>
          </cell>
        </row>
        <row r="54">
          <cell r="G54">
            <v>204307</v>
          </cell>
          <cell r="H54" t="str">
            <v>Generation</v>
          </cell>
          <cell r="I54" t="str">
            <v>Meeker Cooperative Solar Installation</v>
          </cell>
          <cell r="J54">
            <v>1843.69</v>
          </cell>
        </row>
        <row r="55">
          <cell r="G55">
            <v>203880</v>
          </cell>
          <cell r="H55" t="str">
            <v>Generation</v>
          </cell>
          <cell r="I55" t="str">
            <v>CD 26 Power Outlets and Gaitronics</v>
          </cell>
          <cell r="J55">
            <v>1872.31</v>
          </cell>
        </row>
        <row r="56">
          <cell r="G56">
            <v>204207</v>
          </cell>
          <cell r="H56" t="str">
            <v>Generation</v>
          </cell>
          <cell r="I56" t="str">
            <v>ERS - Unit 3 Cable Replacement</v>
          </cell>
          <cell r="J56">
            <v>2049.63</v>
          </cell>
        </row>
        <row r="57">
          <cell r="G57">
            <v>204001</v>
          </cell>
          <cell r="H57" t="str">
            <v>Generation</v>
          </cell>
          <cell r="I57" t="str">
            <v>ERS - Switchboard Annunciator Replacement</v>
          </cell>
          <cell r="J57">
            <v>2403.5100000000002</v>
          </cell>
        </row>
        <row r="58">
          <cell r="G58">
            <v>203992</v>
          </cell>
          <cell r="H58" t="str">
            <v>Generation</v>
          </cell>
          <cell r="I58" t="str">
            <v>Boiler 1 Roof Fan Replacement</v>
          </cell>
          <cell r="J58">
            <v>2985.74</v>
          </cell>
        </row>
        <row r="59">
          <cell r="G59">
            <v>202592</v>
          </cell>
          <cell r="H59" t="str">
            <v>Generation</v>
          </cell>
          <cell r="I59" t="str">
            <v>CD 26 and GAE Loadout Safety Upgrades</v>
          </cell>
          <cell r="J59">
            <v>3288</v>
          </cell>
        </row>
        <row r="60">
          <cell r="G60">
            <v>201957</v>
          </cell>
          <cell r="H60" t="str">
            <v>Generation</v>
          </cell>
          <cell r="I60" t="str">
            <v>Saint Bonifacius Generator Replacement</v>
          </cell>
          <cell r="J60">
            <v>3562.83</v>
          </cell>
        </row>
        <row r="61">
          <cell r="G61">
            <v>202576</v>
          </cell>
          <cell r="H61" t="str">
            <v>Generation</v>
          </cell>
          <cell r="I61" t="str">
            <v>Electrical Safety Replacements - Phase 3</v>
          </cell>
          <cell r="J61">
            <v>4847.53</v>
          </cell>
        </row>
        <row r="62">
          <cell r="G62">
            <v>204532</v>
          </cell>
          <cell r="H62" t="str">
            <v>Generation</v>
          </cell>
          <cell r="I62" t="str">
            <v>Network 1 Fire Alarm Addition</v>
          </cell>
          <cell r="J62">
            <v>5535.54</v>
          </cell>
        </row>
        <row r="63">
          <cell r="G63">
            <v>70751</v>
          </cell>
          <cell r="H63" t="str">
            <v>Generation</v>
          </cell>
          <cell r="I63" t="str">
            <v>Great American Energy - Static Dryer Pilot Project</v>
          </cell>
          <cell r="J63">
            <v>6981.87</v>
          </cell>
        </row>
        <row r="64">
          <cell r="G64">
            <v>201949</v>
          </cell>
          <cell r="H64" t="str">
            <v>Generation</v>
          </cell>
          <cell r="I64" t="str">
            <v>RPP - Clean-Up Air Classifier (C-10)</v>
          </cell>
          <cell r="J64">
            <v>10183.6</v>
          </cell>
        </row>
        <row r="65">
          <cell r="G65">
            <v>203476</v>
          </cell>
          <cell r="H65" t="str">
            <v>Generation</v>
          </cell>
          <cell r="I65" t="str">
            <v>ERS - MW Meter Upgrade</v>
          </cell>
          <cell r="J65">
            <v>10228.69</v>
          </cell>
        </row>
        <row r="66">
          <cell r="G66">
            <v>204474</v>
          </cell>
          <cell r="H66" t="str">
            <v>Generation</v>
          </cell>
          <cell r="I66" t="str">
            <v>Hoop Tent Impoundment Expansion</v>
          </cell>
          <cell r="J66">
            <v>11617.2</v>
          </cell>
        </row>
        <row r="67">
          <cell r="G67">
            <v>200528</v>
          </cell>
          <cell r="H67" t="str">
            <v>Generation</v>
          </cell>
          <cell r="I67" t="str">
            <v>ERS - Compressed Air System Upgrade</v>
          </cell>
          <cell r="J67">
            <v>11974.58</v>
          </cell>
        </row>
        <row r="68">
          <cell r="G68">
            <v>202535</v>
          </cell>
          <cell r="H68" t="str">
            <v>Generation</v>
          </cell>
          <cell r="I68" t="str">
            <v>Chiller replacement for existing E&amp;I area, relay rooms and battery room</v>
          </cell>
          <cell r="J68">
            <v>13396.78</v>
          </cell>
        </row>
        <row r="69">
          <cell r="G69">
            <v>203207</v>
          </cell>
          <cell r="H69" t="str">
            <v>Generation</v>
          </cell>
          <cell r="I69" t="str">
            <v>Stacker Reclaimer Hydraulics Replacement</v>
          </cell>
          <cell r="J69">
            <v>14600</v>
          </cell>
        </row>
        <row r="70">
          <cell r="G70">
            <v>204480</v>
          </cell>
          <cell r="H70" t="str">
            <v>Generation</v>
          </cell>
          <cell r="I70" t="str">
            <v>DSA Process Steam Safety Valve Capacity Increase</v>
          </cell>
          <cell r="J70">
            <v>15362.01</v>
          </cell>
        </row>
        <row r="71">
          <cell r="G71">
            <v>204678</v>
          </cell>
          <cell r="H71" t="str">
            <v>Generation</v>
          </cell>
          <cell r="I71" t="str">
            <v>Online Acoustic Leak Detection System</v>
          </cell>
          <cell r="J71">
            <v>15476.16</v>
          </cell>
        </row>
        <row r="72">
          <cell r="G72">
            <v>203922</v>
          </cell>
          <cell r="H72" t="str">
            <v>Generation</v>
          </cell>
          <cell r="I72" t="str">
            <v>Boiler 1 FD Fan Motor Replacement &amp; Duct Modifications</v>
          </cell>
          <cell r="J72">
            <v>16499.310000000001</v>
          </cell>
        </row>
        <row r="73">
          <cell r="G73">
            <v>200696</v>
          </cell>
          <cell r="H73" t="str">
            <v>Generation</v>
          </cell>
          <cell r="I73" t="str">
            <v>U1 MATS Compliance</v>
          </cell>
          <cell r="J73">
            <v>16527.310000000001</v>
          </cell>
        </row>
        <row r="74">
          <cell r="G74">
            <v>204531</v>
          </cell>
          <cell r="H74" t="str">
            <v>Generation</v>
          </cell>
          <cell r="I74" t="str">
            <v>RTU Upgrade</v>
          </cell>
          <cell r="J74">
            <v>16533.82</v>
          </cell>
        </row>
        <row r="75">
          <cell r="G75">
            <v>204555</v>
          </cell>
          <cell r="H75" t="str">
            <v>Generation</v>
          </cell>
          <cell r="I75" t="str">
            <v>SDA Nuclear Density Analyzer Removal</v>
          </cell>
          <cell r="J75">
            <v>16631.34</v>
          </cell>
        </row>
        <row r="76">
          <cell r="G76">
            <v>71621</v>
          </cell>
          <cell r="H76" t="str">
            <v>Generation</v>
          </cell>
          <cell r="I76" t="str">
            <v>Replacement Turbine Controls</v>
          </cell>
          <cell r="J76">
            <v>18331.45</v>
          </cell>
        </row>
        <row r="77">
          <cell r="G77">
            <v>71611</v>
          </cell>
          <cell r="H77" t="str">
            <v>Generation</v>
          </cell>
          <cell r="I77" t="str">
            <v>Replacement Generator Excitation</v>
          </cell>
          <cell r="J77">
            <v>20917.78</v>
          </cell>
        </row>
        <row r="78">
          <cell r="G78">
            <v>203349</v>
          </cell>
          <cell r="H78" t="str">
            <v>Generation</v>
          </cell>
          <cell r="I78" t="str">
            <v>DryFining Mobile Demonstration Unit</v>
          </cell>
          <cell r="J78">
            <v>24378.240000000002</v>
          </cell>
        </row>
        <row r="79">
          <cell r="G79">
            <v>76591</v>
          </cell>
          <cell r="H79" t="str">
            <v>Generation</v>
          </cell>
          <cell r="I79" t="str">
            <v>ERS - Unit 3 Turbine Control System</v>
          </cell>
          <cell r="J79">
            <v>25784.36</v>
          </cell>
        </row>
        <row r="80">
          <cell r="G80">
            <v>203238</v>
          </cell>
          <cell r="H80" t="str">
            <v>Generation</v>
          </cell>
          <cell r="I80" t="str">
            <v>ERS - CEMS UPGRADE - PHASE 2</v>
          </cell>
          <cell r="J80">
            <v>26500</v>
          </cell>
        </row>
        <row r="81">
          <cell r="G81">
            <v>203854</v>
          </cell>
          <cell r="H81" t="str">
            <v>Generation</v>
          </cell>
          <cell r="I81" t="str">
            <v>Unit 5 Fire Protection System Panel Replacement</v>
          </cell>
          <cell r="J81">
            <v>26900.720000000001</v>
          </cell>
        </row>
        <row r="82">
          <cell r="G82">
            <v>203855</v>
          </cell>
          <cell r="H82" t="str">
            <v>Generation</v>
          </cell>
          <cell r="I82" t="str">
            <v>Unit 6 Fire Protection System Panel Replacement</v>
          </cell>
          <cell r="J82">
            <v>26900.720000000001</v>
          </cell>
        </row>
        <row r="83">
          <cell r="G83">
            <v>203944</v>
          </cell>
          <cell r="H83" t="str">
            <v>Generation</v>
          </cell>
          <cell r="I83" t="str">
            <v>Multipurpose/Warehouse Building Bathroom</v>
          </cell>
          <cell r="J83">
            <v>28638.73</v>
          </cell>
        </row>
        <row r="84">
          <cell r="G84">
            <v>204187</v>
          </cell>
          <cell r="H84" t="str">
            <v>Generation</v>
          </cell>
          <cell r="I84" t="str">
            <v>Cooling Tower Staircase Enclosure</v>
          </cell>
          <cell r="J84">
            <v>29091.599999999999</v>
          </cell>
        </row>
        <row r="85">
          <cell r="G85">
            <v>203309</v>
          </cell>
          <cell r="H85" t="str">
            <v>Generation</v>
          </cell>
          <cell r="I85" t="str">
            <v>Fly Ash Silo 93 Spiral Access Stairs</v>
          </cell>
          <cell r="J85">
            <v>29181.37</v>
          </cell>
        </row>
        <row r="86">
          <cell r="G86">
            <v>66811</v>
          </cell>
          <cell r="H86" t="str">
            <v>Generation</v>
          </cell>
          <cell r="I86" t="str">
            <v>ERS - Unit 1 Turbine Controls &amp; Auxiliaries Upgrade</v>
          </cell>
          <cell r="J86">
            <v>29278.65</v>
          </cell>
        </row>
        <row r="87">
          <cell r="G87">
            <v>203120</v>
          </cell>
          <cell r="H87" t="str">
            <v>Generation</v>
          </cell>
          <cell r="I87" t="str">
            <v>Unit 5 Exhaust Diffuser Upgrade</v>
          </cell>
          <cell r="J87">
            <v>29817.49</v>
          </cell>
        </row>
        <row r="88">
          <cell r="G88">
            <v>203262</v>
          </cell>
          <cell r="H88" t="str">
            <v>Generation</v>
          </cell>
          <cell r="I88" t="str">
            <v>U2 SFC/SES Control Cabinet Modernization</v>
          </cell>
          <cell r="J88">
            <v>29921.55</v>
          </cell>
        </row>
        <row r="89">
          <cell r="G89">
            <v>204194</v>
          </cell>
          <cell r="H89" t="str">
            <v>Generation</v>
          </cell>
          <cell r="I89" t="str">
            <v>Fly Ash Silo Load Out Dust Collector</v>
          </cell>
          <cell r="J89">
            <v>30914.04</v>
          </cell>
        </row>
        <row r="90">
          <cell r="G90">
            <v>203265</v>
          </cell>
          <cell r="H90" t="str">
            <v>Generation</v>
          </cell>
          <cell r="I90" t="str">
            <v>Unit 6 Exhaust Diffuser Upgrade</v>
          </cell>
          <cell r="J90">
            <v>31000.03</v>
          </cell>
        </row>
        <row r="91">
          <cell r="G91">
            <v>201953</v>
          </cell>
          <cell r="H91" t="str">
            <v>Generation</v>
          </cell>
          <cell r="I91" t="str">
            <v>Generator Partial Discharge Monitoring</v>
          </cell>
          <cell r="J91">
            <v>31508.59</v>
          </cell>
        </row>
        <row r="92">
          <cell r="G92">
            <v>203858</v>
          </cell>
          <cell r="H92" t="str">
            <v>Generation</v>
          </cell>
          <cell r="I92" t="str">
            <v>ERS Unit 1 Boiler Access Door</v>
          </cell>
          <cell r="J92">
            <v>32582.11</v>
          </cell>
        </row>
        <row r="93">
          <cell r="G93">
            <v>71401</v>
          </cell>
          <cell r="H93" t="str">
            <v>Generation</v>
          </cell>
          <cell r="I93" t="str">
            <v>Fire Protection For Admin Building, Security, &amp; HR Offices</v>
          </cell>
          <cell r="J93">
            <v>32866.69</v>
          </cell>
        </row>
        <row r="94">
          <cell r="G94">
            <v>201237</v>
          </cell>
          <cell r="H94" t="str">
            <v>Generation</v>
          </cell>
          <cell r="I94" t="str">
            <v>RPP - Dust Collection Ductwork Upgrade</v>
          </cell>
          <cell r="J94">
            <v>33924.5</v>
          </cell>
        </row>
        <row r="95">
          <cell r="G95">
            <v>200695</v>
          </cell>
          <cell r="H95" t="str">
            <v>Generation</v>
          </cell>
          <cell r="I95" t="str">
            <v>U2 MATS Compliance</v>
          </cell>
          <cell r="J95">
            <v>34935.39</v>
          </cell>
        </row>
        <row r="96">
          <cell r="G96">
            <v>203224</v>
          </cell>
          <cell r="H96" t="str">
            <v>Generation</v>
          </cell>
          <cell r="I96" t="str">
            <v>Site Grading and Drainage</v>
          </cell>
          <cell r="J96">
            <v>35215.1</v>
          </cell>
        </row>
        <row r="97">
          <cell r="G97">
            <v>203686</v>
          </cell>
          <cell r="H97" t="str">
            <v>Generation</v>
          </cell>
          <cell r="I97" t="str">
            <v>Ash Line Replacement</v>
          </cell>
          <cell r="J97">
            <v>35227.25</v>
          </cell>
        </row>
        <row r="98">
          <cell r="G98">
            <v>203681</v>
          </cell>
          <cell r="H98" t="str">
            <v>Generation</v>
          </cell>
          <cell r="I98" t="str">
            <v>DPTP 91 Transformer Replacement</v>
          </cell>
          <cell r="J98">
            <v>35842.21</v>
          </cell>
        </row>
        <row r="99">
          <cell r="G99">
            <v>51961</v>
          </cell>
          <cell r="H99" t="str">
            <v>Generation</v>
          </cell>
          <cell r="I99" t="str">
            <v>Unit #1 GE MCC Replacement - 1st Phase</v>
          </cell>
          <cell r="J99">
            <v>35979.79</v>
          </cell>
        </row>
        <row r="100">
          <cell r="G100">
            <v>203860</v>
          </cell>
          <cell r="H100" t="str">
            <v>Generation</v>
          </cell>
          <cell r="I100" t="str">
            <v>ERS Unit 2 Boiler Access Door</v>
          </cell>
          <cell r="J100">
            <v>38344.559999999998</v>
          </cell>
        </row>
        <row r="101">
          <cell r="G101">
            <v>200527</v>
          </cell>
          <cell r="H101" t="str">
            <v>Generation</v>
          </cell>
          <cell r="I101" t="str">
            <v>ERS - New Unit 3 Boiler Ductwork System</v>
          </cell>
          <cell r="J101">
            <v>39161.519999999997</v>
          </cell>
        </row>
        <row r="102">
          <cell r="G102">
            <v>201289</v>
          </cell>
          <cell r="H102" t="str">
            <v>Generation</v>
          </cell>
          <cell r="I102" t="str">
            <v>Compressor Upgrade</v>
          </cell>
          <cell r="J102">
            <v>39577.599999999999</v>
          </cell>
        </row>
        <row r="103">
          <cell r="G103">
            <v>52081</v>
          </cell>
          <cell r="H103" t="str">
            <v>Generation</v>
          </cell>
          <cell r="I103" t="str">
            <v>Continuous Vibration Monitoring Replacement</v>
          </cell>
          <cell r="J103">
            <v>40781.269999999997</v>
          </cell>
        </row>
        <row r="104">
          <cell r="G104">
            <v>203229</v>
          </cell>
          <cell r="H104" t="str">
            <v>Generation</v>
          </cell>
          <cell r="I104" t="str">
            <v>ID Fan VFD</v>
          </cell>
          <cell r="J104">
            <v>41383.300000000003</v>
          </cell>
        </row>
        <row r="105">
          <cell r="G105">
            <v>71121</v>
          </cell>
          <cell r="H105" t="str">
            <v>Generation</v>
          </cell>
          <cell r="I105" t="str">
            <v>Common Fire Panel/Detection Replacement</v>
          </cell>
          <cell r="J105">
            <v>41633.06</v>
          </cell>
        </row>
        <row r="106">
          <cell r="G106">
            <v>203997</v>
          </cell>
          <cell r="H106" t="str">
            <v>Generation</v>
          </cell>
          <cell r="I106" t="str">
            <v>CCR Groundwater Monitoring Well Installation</v>
          </cell>
          <cell r="J106">
            <v>43733.45</v>
          </cell>
        </row>
        <row r="107">
          <cell r="G107">
            <v>66731</v>
          </cell>
          <cell r="H107" t="str">
            <v>Generation</v>
          </cell>
          <cell r="I107" t="str">
            <v>ERS -  Boiler 1 Control Panel Upgrade</v>
          </cell>
          <cell r="J107">
            <v>47746.2</v>
          </cell>
        </row>
        <row r="108">
          <cell r="G108">
            <v>203226</v>
          </cell>
          <cell r="H108" t="str">
            <v>Generation</v>
          </cell>
          <cell r="I108" t="str">
            <v>Platform Additions - Phase 1</v>
          </cell>
          <cell r="J108">
            <v>49075.54</v>
          </cell>
        </row>
        <row r="109">
          <cell r="G109">
            <v>204174</v>
          </cell>
          <cell r="H109" t="str">
            <v>Generation</v>
          </cell>
          <cell r="I109" t="str">
            <v>Dickinson Solar Installation</v>
          </cell>
          <cell r="J109">
            <v>49135.56</v>
          </cell>
        </row>
        <row r="110">
          <cell r="G110">
            <v>202543</v>
          </cell>
          <cell r="H110" t="str">
            <v>Generation</v>
          </cell>
          <cell r="I110" t="str">
            <v>U1 Spray Pump Hoist Installation</v>
          </cell>
          <cell r="J110">
            <v>56355.55</v>
          </cell>
        </row>
        <row r="111">
          <cell r="G111">
            <v>202542</v>
          </cell>
          <cell r="H111" t="str">
            <v>Generation</v>
          </cell>
          <cell r="I111" t="str">
            <v>U2 Spray Pump Hoist Installation</v>
          </cell>
          <cell r="J111">
            <v>66805.09</v>
          </cell>
        </row>
        <row r="112">
          <cell r="G112">
            <v>202401</v>
          </cell>
          <cell r="H112" t="str">
            <v>Generation</v>
          </cell>
          <cell r="I112" t="str">
            <v>MCC and Panelboard Replacements - Phase 3</v>
          </cell>
          <cell r="J112">
            <v>67635.83</v>
          </cell>
        </row>
        <row r="113">
          <cell r="G113">
            <v>204468</v>
          </cell>
          <cell r="H113" t="str">
            <v>Generation</v>
          </cell>
          <cell r="I113" t="str">
            <v>RTU Upgrade</v>
          </cell>
          <cell r="J113">
            <v>68257.259999999995</v>
          </cell>
        </row>
        <row r="114">
          <cell r="G114">
            <v>203559</v>
          </cell>
          <cell r="H114" t="str">
            <v>Generation</v>
          </cell>
          <cell r="I114" t="str">
            <v>Primary Air Fan Balancing Damper</v>
          </cell>
          <cell r="J114">
            <v>68746.98</v>
          </cell>
        </row>
        <row r="115">
          <cell r="G115">
            <v>66511</v>
          </cell>
          <cell r="H115" t="str">
            <v>Generation</v>
          </cell>
          <cell r="I115" t="str">
            <v>Cooling Water Make-up Pumps</v>
          </cell>
          <cell r="J115">
            <v>70830.05</v>
          </cell>
        </row>
        <row r="116">
          <cell r="G116">
            <v>204152</v>
          </cell>
          <cell r="H116" t="str">
            <v>Generation</v>
          </cell>
          <cell r="I116" t="str">
            <v>Boiler Outage Power Distribution</v>
          </cell>
          <cell r="J116">
            <v>72770.850000000006</v>
          </cell>
        </row>
        <row r="117">
          <cell r="G117">
            <v>50601</v>
          </cell>
          <cell r="H117" t="str">
            <v>Generation</v>
          </cell>
          <cell r="I117" t="str">
            <v>Coal Dryer Patent</v>
          </cell>
          <cell r="J117">
            <v>74039.87</v>
          </cell>
        </row>
        <row r="118">
          <cell r="G118">
            <v>204160</v>
          </cell>
          <cell r="H118" t="str">
            <v>Generation</v>
          </cell>
          <cell r="I118" t="str">
            <v>U2 Honeywell Data Acquisition System (DAS) Upgrade</v>
          </cell>
          <cell r="J118">
            <v>76881.5</v>
          </cell>
        </row>
        <row r="119">
          <cell r="G119">
            <v>202660</v>
          </cell>
          <cell r="H119" t="str">
            <v>Generation</v>
          </cell>
          <cell r="I119" t="str">
            <v>Generator Protection Relay Upgrades</v>
          </cell>
          <cell r="J119">
            <v>77561.08</v>
          </cell>
        </row>
        <row r="120">
          <cell r="G120">
            <v>203856</v>
          </cell>
          <cell r="H120" t="str">
            <v>Generation</v>
          </cell>
          <cell r="I120" t="str">
            <v>U1 &amp; U2 Dust Collector 11 &amp; 21 Screw Conveyor</v>
          </cell>
          <cell r="J120">
            <v>79455.11</v>
          </cell>
        </row>
        <row r="121">
          <cell r="G121">
            <v>203206</v>
          </cell>
          <cell r="H121" t="str">
            <v>Generation</v>
          </cell>
          <cell r="I121" t="str">
            <v>Physical Security Upgrades - Phase 3</v>
          </cell>
          <cell r="J121">
            <v>81013.59</v>
          </cell>
        </row>
        <row r="122">
          <cell r="G122">
            <v>66791</v>
          </cell>
          <cell r="H122" t="str">
            <v>Generation</v>
          </cell>
          <cell r="I122" t="str">
            <v>Modify Accessory Compartments</v>
          </cell>
          <cell r="J122">
            <v>91401.34</v>
          </cell>
        </row>
        <row r="123">
          <cell r="G123">
            <v>202577</v>
          </cell>
          <cell r="H123" t="str">
            <v>Generation</v>
          </cell>
          <cell r="I123" t="str">
            <v>Electrical Safety Replacements - Phase 4</v>
          </cell>
          <cell r="J123">
            <v>99210.72</v>
          </cell>
        </row>
        <row r="124">
          <cell r="G124">
            <v>204308</v>
          </cell>
          <cell r="H124" t="str">
            <v>Generation</v>
          </cell>
          <cell r="I124" t="str">
            <v>Building Damper Upgrades</v>
          </cell>
          <cell r="J124">
            <v>105844.13</v>
          </cell>
        </row>
        <row r="125">
          <cell r="G125">
            <v>200377</v>
          </cell>
          <cell r="H125" t="str">
            <v>Generation</v>
          </cell>
          <cell r="I125" t="str">
            <v>Lakefield - install test switches for lockouts (86G1, 86G2, 86N, 86BF)</v>
          </cell>
          <cell r="J125">
            <v>123929.06</v>
          </cell>
        </row>
        <row r="126">
          <cell r="G126">
            <v>202394</v>
          </cell>
          <cell r="H126" t="str">
            <v>Generation</v>
          </cell>
          <cell r="I126" t="str">
            <v>6.9kV Breaker Upgrades - Phase 3</v>
          </cell>
          <cell r="J126">
            <v>138406.78</v>
          </cell>
        </row>
        <row r="127">
          <cell r="G127">
            <v>80421</v>
          </cell>
          <cell r="H127" t="str">
            <v>Generation</v>
          </cell>
          <cell r="I127" t="str">
            <v>Prototype Static Dryer</v>
          </cell>
          <cell r="J127">
            <v>140565.1</v>
          </cell>
        </row>
        <row r="128">
          <cell r="G128">
            <v>38631</v>
          </cell>
          <cell r="H128" t="str">
            <v>Generation</v>
          </cell>
          <cell r="I128" t="str">
            <v>Generator Wedge Repair Rock Lake Station</v>
          </cell>
          <cell r="J128">
            <v>149166.12</v>
          </cell>
        </row>
        <row r="129">
          <cell r="G129">
            <v>203231</v>
          </cell>
          <cell r="H129" t="str">
            <v>Generation</v>
          </cell>
          <cell r="I129" t="str">
            <v>Replace Automatic Recirculation Valve</v>
          </cell>
          <cell r="J129">
            <v>152206.64000000001</v>
          </cell>
        </row>
        <row r="130">
          <cell r="G130">
            <v>202412</v>
          </cell>
          <cell r="H130" t="str">
            <v>Generation</v>
          </cell>
          <cell r="I130" t="str">
            <v>Unit 2 Flue Gas Coil Rupture Disc Access Platform</v>
          </cell>
          <cell r="J130">
            <v>165427.57999999999</v>
          </cell>
        </row>
        <row r="131">
          <cell r="G131">
            <v>202555</v>
          </cell>
          <cell r="H131" t="str">
            <v>Generation</v>
          </cell>
          <cell r="I131" t="str">
            <v>ERS - Unit 3 Gen Bank Powerwave Cleaning System</v>
          </cell>
          <cell r="J131">
            <v>165504.44</v>
          </cell>
        </row>
        <row r="132">
          <cell r="G132">
            <v>204204</v>
          </cell>
          <cell r="H132" t="str">
            <v>Generation</v>
          </cell>
          <cell r="I132" t="str">
            <v>COAL DRYER TRANSFER HOUSE BRIDGE HOIST</v>
          </cell>
          <cell r="J132">
            <v>165656.94</v>
          </cell>
        </row>
        <row r="133">
          <cell r="G133">
            <v>55661</v>
          </cell>
          <cell r="H133" t="str">
            <v>Generation</v>
          </cell>
          <cell r="I133" t="str">
            <v>ERS - Boiler 3 Control Panel Upgrade</v>
          </cell>
          <cell r="J133">
            <v>181791.87</v>
          </cell>
        </row>
        <row r="134">
          <cell r="G134">
            <v>203715</v>
          </cell>
          <cell r="H134" t="str">
            <v>Generation</v>
          </cell>
          <cell r="I134" t="str">
            <v>Backup Generator</v>
          </cell>
          <cell r="J134">
            <v>191030.62</v>
          </cell>
        </row>
        <row r="135">
          <cell r="G135">
            <v>202536</v>
          </cell>
          <cell r="H135" t="str">
            <v>Generation</v>
          </cell>
          <cell r="I135" t="str">
            <v>Air handler replacement for existing E&amp;I area, relay rooms and battery room</v>
          </cell>
          <cell r="J135">
            <v>192410.46</v>
          </cell>
        </row>
        <row r="136">
          <cell r="G136">
            <v>49571</v>
          </cell>
          <cell r="H136" t="str">
            <v>Generation</v>
          </cell>
          <cell r="I136" t="str">
            <v>Office Area HVAC Improvements</v>
          </cell>
          <cell r="J136">
            <v>193894.8</v>
          </cell>
        </row>
        <row r="137">
          <cell r="G137">
            <v>202411</v>
          </cell>
          <cell r="H137" t="str">
            <v>Generation</v>
          </cell>
          <cell r="I137" t="str">
            <v>Unit 1 Flue Gas Coil Rupture Disc Access Platform</v>
          </cell>
          <cell r="J137">
            <v>218778.8</v>
          </cell>
        </row>
        <row r="138">
          <cell r="G138">
            <v>201271</v>
          </cell>
          <cell r="H138" t="str">
            <v>Generation</v>
          </cell>
          <cell r="I138" t="str">
            <v>316B Study</v>
          </cell>
          <cell r="J138">
            <v>252835.91</v>
          </cell>
        </row>
        <row r="139">
          <cell r="G139">
            <v>204076</v>
          </cell>
          <cell r="H139" t="str">
            <v>Generation</v>
          </cell>
          <cell r="I139" t="str">
            <v>MDC Screw Conveyor Replacement</v>
          </cell>
          <cell r="J139">
            <v>260442.99</v>
          </cell>
        </row>
        <row r="140">
          <cell r="G140">
            <v>202214</v>
          </cell>
          <cell r="H140" t="str">
            <v>Generation</v>
          </cell>
          <cell r="I140" t="str">
            <v>Lighting Replacement - Phase 3</v>
          </cell>
          <cell r="J140">
            <v>260607.08</v>
          </cell>
        </row>
        <row r="141">
          <cell r="G141">
            <v>204005</v>
          </cell>
          <cell r="H141" t="str">
            <v>Generation</v>
          </cell>
          <cell r="I141" t="str">
            <v>U2 Absorber Inlet Upgrade</v>
          </cell>
          <cell r="J141">
            <v>298619.15000000002</v>
          </cell>
        </row>
        <row r="142">
          <cell r="G142">
            <v>203688</v>
          </cell>
          <cell r="H142" t="str">
            <v>Generation</v>
          </cell>
          <cell r="I142" t="str">
            <v>Boiler 10 Elevator Controls Replacement</v>
          </cell>
          <cell r="J142">
            <v>337303.53</v>
          </cell>
        </row>
        <row r="143">
          <cell r="G143">
            <v>204295</v>
          </cell>
          <cell r="H143" t="str">
            <v>Generation</v>
          </cell>
          <cell r="I143" t="str">
            <v>U2 Stack Boot Seal Extension</v>
          </cell>
          <cell r="J143">
            <v>377493.46</v>
          </cell>
        </row>
        <row r="144">
          <cell r="G144">
            <v>200632</v>
          </cell>
          <cell r="H144" t="str">
            <v>Generation</v>
          </cell>
          <cell r="I144" t="str">
            <v>Alternate Conveyor from Silo to Bunkers</v>
          </cell>
          <cell r="J144">
            <v>427982.06</v>
          </cell>
        </row>
        <row r="145">
          <cell r="G145">
            <v>203692</v>
          </cell>
          <cell r="H145" t="str">
            <v>Generation</v>
          </cell>
          <cell r="I145" t="str">
            <v>Boiler 1 IK Sootblower Replacement - Phase 1 &amp; 2</v>
          </cell>
          <cell r="J145">
            <v>544404.77</v>
          </cell>
        </row>
        <row r="146">
          <cell r="G146">
            <v>71411</v>
          </cell>
          <cell r="H146" t="str">
            <v>Generation</v>
          </cell>
          <cell r="I146" t="str">
            <v>E&amp;I Shop</v>
          </cell>
          <cell r="J146">
            <v>561931.96</v>
          </cell>
        </row>
        <row r="147">
          <cell r="G147">
            <v>52361</v>
          </cell>
          <cell r="H147" t="str">
            <v>Generation</v>
          </cell>
          <cell r="I147" t="str">
            <v>Unit 2 Scrubber Upgrades</v>
          </cell>
          <cell r="J147">
            <v>588914.49</v>
          </cell>
        </row>
        <row r="148">
          <cell r="G148">
            <v>200734</v>
          </cell>
          <cell r="H148" t="str">
            <v>Generation</v>
          </cell>
          <cell r="I148" t="str">
            <v>Future CCP Facility - Phase 1 (Engineering)</v>
          </cell>
          <cell r="J148">
            <v>787365.36</v>
          </cell>
        </row>
        <row r="149">
          <cell r="G149">
            <v>52691</v>
          </cell>
          <cell r="H149" t="str">
            <v>Generation</v>
          </cell>
          <cell r="I149" t="str">
            <v>Training Simulator Revision</v>
          </cell>
          <cell r="J149">
            <v>967638.04</v>
          </cell>
        </row>
        <row r="150">
          <cell r="G150">
            <v>203326</v>
          </cell>
          <cell r="H150" t="str">
            <v>Generation</v>
          </cell>
          <cell r="I150" t="str">
            <v>Site Remediation - Phase 2</v>
          </cell>
          <cell r="J150">
            <v>985000.93</v>
          </cell>
        </row>
        <row r="151">
          <cell r="G151">
            <v>201353</v>
          </cell>
          <cell r="H151" t="str">
            <v>Generation</v>
          </cell>
          <cell r="I151" t="str">
            <v>Plant Drainage Repair/Replacement - Phase 1</v>
          </cell>
          <cell r="J151">
            <v>1275450.79</v>
          </cell>
        </row>
        <row r="152">
          <cell r="G152">
            <v>55921</v>
          </cell>
          <cell r="H152" t="str">
            <v>Generation</v>
          </cell>
          <cell r="I152" t="str">
            <v>Unit 6 Outage &amp; Hot Gas Path Inspection</v>
          </cell>
          <cell r="J152">
            <v>1547925.01</v>
          </cell>
        </row>
        <row r="153">
          <cell r="G153">
            <v>55911</v>
          </cell>
          <cell r="H153" t="str">
            <v>Generation</v>
          </cell>
          <cell r="I153" t="str">
            <v>Unit 5 Outage &amp; Hot Gas Path Inspection</v>
          </cell>
          <cell r="J153">
            <v>1869643.68</v>
          </cell>
        </row>
        <row r="154">
          <cell r="G154">
            <v>200289</v>
          </cell>
          <cell r="H154" t="str">
            <v>Generation</v>
          </cell>
          <cell r="I154" t="str">
            <v>U2 Precipitator Upgrades</v>
          </cell>
          <cell r="J154">
            <v>2331772.5099999998</v>
          </cell>
        </row>
        <row r="155">
          <cell r="G155">
            <v>203995</v>
          </cell>
          <cell r="H155" t="str">
            <v>Generation</v>
          </cell>
          <cell r="I155" t="str">
            <v>U1 Reheat System Design Install</v>
          </cell>
          <cell r="J155">
            <v>2650234.58</v>
          </cell>
        </row>
        <row r="156">
          <cell r="G156">
            <v>52331</v>
          </cell>
          <cell r="H156" t="str">
            <v>Generation</v>
          </cell>
          <cell r="I156" t="str">
            <v>Unit 2 Scrubber:  Absorber LDR's/Nozzles/ME's, Slakers, and Lime Handling</v>
          </cell>
          <cell r="J156">
            <v>3331347.27</v>
          </cell>
        </row>
        <row r="157">
          <cell r="G157">
            <v>201557</v>
          </cell>
          <cell r="H157" t="str">
            <v>Generation</v>
          </cell>
          <cell r="I157" t="str">
            <v>Boiler #1 Dry Sorbent Injection System</v>
          </cell>
          <cell r="J157">
            <v>4008156.42</v>
          </cell>
        </row>
        <row r="158">
          <cell r="G158">
            <v>203227</v>
          </cell>
          <cell r="H158" t="str">
            <v>Generation</v>
          </cell>
          <cell r="I158" t="str">
            <v>Reject Handling Facility</v>
          </cell>
          <cell r="J158">
            <v>5450765.7400000002</v>
          </cell>
        </row>
        <row r="159">
          <cell r="G159">
            <v>203994</v>
          </cell>
          <cell r="H159" t="str">
            <v>Generation</v>
          </cell>
          <cell r="I159" t="str">
            <v>U2 Reheat System Design Install</v>
          </cell>
          <cell r="J159">
            <v>6913921.1799999997</v>
          </cell>
        </row>
        <row r="160">
          <cell r="G160">
            <v>200735</v>
          </cell>
          <cell r="H160" t="str">
            <v>Generation</v>
          </cell>
          <cell r="I160" t="str">
            <v>Future CCP Facility - Phase 2</v>
          </cell>
          <cell r="J160">
            <v>7154657.2999999998</v>
          </cell>
        </row>
        <row r="161">
          <cell r="G161">
            <v>71691</v>
          </cell>
          <cell r="H161" t="str">
            <v>Generation</v>
          </cell>
          <cell r="I161" t="str">
            <v>Unit 11 Major Turbine Inspection with De-stack Outage</v>
          </cell>
          <cell r="J161">
            <v>7155514.4900000002</v>
          </cell>
        </row>
        <row r="162">
          <cell r="G162">
            <v>100085</v>
          </cell>
          <cell r="H162" t="str">
            <v>Information Technology</v>
          </cell>
          <cell r="I162" t="str">
            <v>TOA Suite 2011 - System Operations Logging</v>
          </cell>
          <cell r="J162">
            <v>-60976.58</v>
          </cell>
        </row>
        <row r="163">
          <cell r="G163">
            <v>100085</v>
          </cell>
          <cell r="H163" t="str">
            <v>Information Technology</v>
          </cell>
          <cell r="I163" t="str">
            <v>TOA Suite 2011 - System Operations Logging</v>
          </cell>
          <cell r="J163">
            <v>60976.58</v>
          </cell>
        </row>
        <row r="164">
          <cell r="G164">
            <v>100135</v>
          </cell>
          <cell r="H164" t="str">
            <v>Information Technology</v>
          </cell>
          <cell r="I164" t="str">
            <v>Facility New - IT Infrastructure for Wadena</v>
          </cell>
          <cell r="J164">
            <v>102725.68</v>
          </cell>
        </row>
        <row r="165">
          <cell r="G165">
            <v>100135</v>
          </cell>
          <cell r="H165" t="str">
            <v>Information Technology</v>
          </cell>
          <cell r="I165" t="str">
            <v>Facility New - IT Infrastructure for Wadena</v>
          </cell>
          <cell r="J165">
            <v>-102725.68</v>
          </cell>
        </row>
        <row r="166">
          <cell r="G166">
            <v>100137</v>
          </cell>
          <cell r="H166" t="str">
            <v>Information Technology</v>
          </cell>
          <cell r="I166" t="str">
            <v>Project Estimating Tool Phase II - Implementation</v>
          </cell>
          <cell r="J166">
            <v>-174526.35</v>
          </cell>
        </row>
        <row r="167">
          <cell r="G167">
            <v>100137</v>
          </cell>
          <cell r="H167" t="str">
            <v>Information Technology</v>
          </cell>
          <cell r="I167" t="str">
            <v>Project Estimating Tool Phase II - Implementation</v>
          </cell>
          <cell r="J167">
            <v>174526.35</v>
          </cell>
        </row>
        <row r="168">
          <cell r="G168">
            <v>100140</v>
          </cell>
          <cell r="H168" t="str">
            <v>Information Technology</v>
          </cell>
          <cell r="I168" t="str">
            <v>Maximo 7.5 Upgrade</v>
          </cell>
          <cell r="J168">
            <v>242202.01</v>
          </cell>
        </row>
        <row r="169">
          <cell r="G169">
            <v>100140</v>
          </cell>
          <cell r="H169" t="str">
            <v>Information Technology</v>
          </cell>
          <cell r="I169" t="str">
            <v>Maximo 7.5 Upgrade</v>
          </cell>
          <cell r="J169">
            <v>17175.240000000002</v>
          </cell>
        </row>
        <row r="170">
          <cell r="G170">
            <v>100142</v>
          </cell>
          <cell r="H170" t="str">
            <v>Information Technology</v>
          </cell>
          <cell r="I170" t="str">
            <v>GIS - Mobile Field Crews</v>
          </cell>
          <cell r="J170">
            <v>54820.53</v>
          </cell>
        </row>
        <row r="171">
          <cell r="G171">
            <v>100142</v>
          </cell>
          <cell r="H171" t="str">
            <v>Information Technology</v>
          </cell>
          <cell r="I171" t="str">
            <v>GIS - Mobile Field Crews</v>
          </cell>
          <cell r="J171">
            <v>-54820.53</v>
          </cell>
        </row>
        <row r="172">
          <cell r="G172">
            <v>100148</v>
          </cell>
          <cell r="H172" t="str">
            <v>Information Technology</v>
          </cell>
          <cell r="I172" t="str">
            <v>Trunked Mobile Radio - Phase 1 Core Replacement</v>
          </cell>
          <cell r="J172">
            <v>4525341.54</v>
          </cell>
        </row>
        <row r="173">
          <cell r="G173">
            <v>100148</v>
          </cell>
          <cell r="H173" t="str">
            <v>Information Technology</v>
          </cell>
          <cell r="I173" t="str">
            <v>Trunked Mobile Radio - Phase 1 Core Replacement</v>
          </cell>
          <cell r="J173">
            <v>-4525341.54</v>
          </cell>
        </row>
        <row r="174">
          <cell r="G174">
            <v>200178</v>
          </cell>
          <cell r="H174" t="str">
            <v>Information Technology</v>
          </cell>
          <cell r="I174" t="str">
            <v>ND IPT Migration</v>
          </cell>
          <cell r="J174">
            <v>417266.99</v>
          </cell>
        </row>
        <row r="175">
          <cell r="G175">
            <v>200178</v>
          </cell>
          <cell r="H175" t="str">
            <v>Information Technology</v>
          </cell>
          <cell r="I175" t="str">
            <v>ND IPT Migration</v>
          </cell>
          <cell r="J175">
            <v>-417266.99</v>
          </cell>
        </row>
        <row r="176">
          <cell r="G176">
            <v>200191</v>
          </cell>
          <cell r="H176" t="str">
            <v>Information Technology</v>
          </cell>
          <cell r="I176" t="str">
            <v>Green Lake Ethernet for Coop</v>
          </cell>
          <cell r="J176">
            <v>-1868.9</v>
          </cell>
        </row>
        <row r="177">
          <cell r="G177">
            <v>200191</v>
          </cell>
          <cell r="H177" t="str">
            <v>Information Technology</v>
          </cell>
          <cell r="I177" t="str">
            <v>Green Lake Ethernet for Coop</v>
          </cell>
          <cell r="J177">
            <v>1868.9</v>
          </cell>
        </row>
        <row r="178">
          <cell r="G178">
            <v>200391</v>
          </cell>
          <cell r="H178" t="str">
            <v>Information Technology</v>
          </cell>
          <cell r="I178" t="str">
            <v>GIS - Corridor Management</v>
          </cell>
          <cell r="J178">
            <v>-469974.04</v>
          </cell>
        </row>
        <row r="179">
          <cell r="G179">
            <v>200391</v>
          </cell>
          <cell r="H179" t="str">
            <v>Information Technology</v>
          </cell>
          <cell r="I179" t="str">
            <v>GIS - Corridor Management</v>
          </cell>
          <cell r="J179">
            <v>469974.04</v>
          </cell>
        </row>
        <row r="180">
          <cell r="G180">
            <v>200433</v>
          </cell>
          <cell r="H180" t="str">
            <v>Information Technology</v>
          </cell>
          <cell r="I180" t="str">
            <v>Elk River Receptionist IPT Migration</v>
          </cell>
          <cell r="J180">
            <v>6232.42</v>
          </cell>
        </row>
        <row r="181">
          <cell r="G181">
            <v>200433</v>
          </cell>
          <cell r="H181" t="str">
            <v>Information Technology</v>
          </cell>
          <cell r="I181" t="str">
            <v>Elk River Receptionist IPT Migration</v>
          </cell>
          <cell r="J181">
            <v>-6232.42</v>
          </cell>
        </row>
        <row r="182">
          <cell r="G182">
            <v>200441</v>
          </cell>
          <cell r="H182" t="str">
            <v>Information Technology</v>
          </cell>
          <cell r="I182" t="str">
            <v>Mobile Device Management - Implementation</v>
          </cell>
          <cell r="J182">
            <v>-65137.35</v>
          </cell>
        </row>
        <row r="183">
          <cell r="G183">
            <v>200441</v>
          </cell>
          <cell r="H183" t="str">
            <v>Information Technology</v>
          </cell>
          <cell r="I183" t="str">
            <v>Mobile Device Management - Implementation</v>
          </cell>
          <cell r="J183">
            <v>65137.35</v>
          </cell>
        </row>
        <row r="184">
          <cell r="G184">
            <v>200446</v>
          </cell>
          <cell r="H184" t="str">
            <v>Information Technology</v>
          </cell>
          <cell r="I184" t="str">
            <v>GIS - ArcGIS Server</v>
          </cell>
          <cell r="J184">
            <v>795.37</v>
          </cell>
        </row>
        <row r="185">
          <cell r="G185">
            <v>200446</v>
          </cell>
          <cell r="H185" t="str">
            <v>Information Technology</v>
          </cell>
          <cell r="I185" t="str">
            <v>GIS - ArcGIS Server</v>
          </cell>
          <cell r="J185">
            <v>-795.37</v>
          </cell>
        </row>
        <row r="186">
          <cell r="G186">
            <v>200448</v>
          </cell>
          <cell r="H186" t="str">
            <v>Information Technology</v>
          </cell>
          <cell r="I186" t="str">
            <v>GIS Standard Web Viewer</v>
          </cell>
          <cell r="J186">
            <v>-31270.13</v>
          </cell>
        </row>
        <row r="187">
          <cell r="G187">
            <v>200448</v>
          </cell>
          <cell r="H187" t="str">
            <v>Information Technology</v>
          </cell>
          <cell r="I187" t="str">
            <v>GIS Standard Web Viewer</v>
          </cell>
          <cell r="J187">
            <v>31270.13</v>
          </cell>
        </row>
        <row r="188">
          <cell r="G188">
            <v>200852</v>
          </cell>
          <cell r="H188" t="str">
            <v>Information Technology</v>
          </cell>
          <cell r="I188" t="str">
            <v>PMU / Historian Synchophasor Installation</v>
          </cell>
          <cell r="J188">
            <v>-58340.89</v>
          </cell>
        </row>
        <row r="189">
          <cell r="G189">
            <v>200852</v>
          </cell>
          <cell r="H189" t="str">
            <v>Information Technology</v>
          </cell>
          <cell r="I189" t="str">
            <v>PMU / Historian Synchophasor Installation</v>
          </cell>
          <cell r="J189">
            <v>58340.89</v>
          </cell>
        </row>
        <row r="190">
          <cell r="G190">
            <v>201090</v>
          </cell>
          <cell r="H190" t="str">
            <v>Information Technology</v>
          </cell>
          <cell r="I190" t="str">
            <v>Verizon LTE Filters Remaining 700 MHz Sites</v>
          </cell>
          <cell r="J190">
            <v>-281360.28000000003</v>
          </cell>
        </row>
        <row r="191">
          <cell r="G191">
            <v>201090</v>
          </cell>
          <cell r="H191" t="str">
            <v>Information Technology</v>
          </cell>
          <cell r="I191" t="str">
            <v>Verizon LTE Filters Remaining 700 MHz Sites</v>
          </cell>
          <cell r="J191">
            <v>281360.28000000003</v>
          </cell>
        </row>
        <row r="192">
          <cell r="G192">
            <v>201096</v>
          </cell>
          <cell r="H192" t="str">
            <v>Information Technology</v>
          </cell>
          <cell r="I192" t="str">
            <v>BUCC Circuits Recoverable for Cambridge - Red Wing BTS</v>
          </cell>
          <cell r="J192">
            <v>4912.1400000000003</v>
          </cell>
        </row>
        <row r="193">
          <cell r="G193">
            <v>201096</v>
          </cell>
          <cell r="H193" t="str">
            <v>Information Technology</v>
          </cell>
          <cell r="I193" t="str">
            <v>BUCC Circuits Recoverable for Cambridge - Red Wing BTS</v>
          </cell>
          <cell r="J193">
            <v>-4912.1400000000003</v>
          </cell>
        </row>
        <row r="194">
          <cell r="G194">
            <v>201097</v>
          </cell>
          <cell r="H194" t="str">
            <v>Information Technology</v>
          </cell>
          <cell r="I194" t="str">
            <v>BUCC Circuits Recoverable for Cambridge - Plymouth</v>
          </cell>
          <cell r="J194">
            <v>-20643.080000000002</v>
          </cell>
        </row>
        <row r="195">
          <cell r="G195">
            <v>201097</v>
          </cell>
          <cell r="H195" t="str">
            <v>Information Technology</v>
          </cell>
          <cell r="I195" t="str">
            <v>BUCC Circuits Recoverable for Cambridge - Plymouth</v>
          </cell>
          <cell r="J195">
            <v>20643.080000000002</v>
          </cell>
        </row>
        <row r="196">
          <cell r="G196">
            <v>201098</v>
          </cell>
          <cell r="H196" t="str">
            <v>Information Technology</v>
          </cell>
          <cell r="I196" t="str">
            <v>BUCC Circuits Recoverable for Cambridge - N/ Fairbault BTS</v>
          </cell>
          <cell r="J196">
            <v>713.4</v>
          </cell>
        </row>
        <row r="197">
          <cell r="G197">
            <v>201098</v>
          </cell>
          <cell r="H197" t="str">
            <v>Information Technology</v>
          </cell>
          <cell r="I197" t="str">
            <v>BUCC Circuits Recoverable for Cambridge - N/ Fairbault BTS</v>
          </cell>
          <cell r="J197">
            <v>-713.4</v>
          </cell>
        </row>
        <row r="198">
          <cell r="G198">
            <v>201099</v>
          </cell>
          <cell r="H198" t="str">
            <v>Information Technology</v>
          </cell>
          <cell r="I198" t="str">
            <v>BUCC Circuits Recoverable for Cambridge - Little Elk BTS</v>
          </cell>
          <cell r="J198">
            <v>-16117.22</v>
          </cell>
        </row>
        <row r="199">
          <cell r="G199">
            <v>201099</v>
          </cell>
          <cell r="H199" t="str">
            <v>Information Technology</v>
          </cell>
          <cell r="I199" t="str">
            <v>BUCC Circuits Recoverable for Cambridge - Little Elk BTS</v>
          </cell>
          <cell r="J199">
            <v>16117.22</v>
          </cell>
        </row>
        <row r="200">
          <cell r="G200">
            <v>201100</v>
          </cell>
          <cell r="H200" t="str">
            <v>Information Technology</v>
          </cell>
          <cell r="I200" t="str">
            <v>BUCC Circuits Recoverable for Cambridge - Pilot Knob BTS</v>
          </cell>
          <cell r="J200">
            <v>17290.990000000002</v>
          </cell>
        </row>
        <row r="201">
          <cell r="G201">
            <v>201100</v>
          </cell>
          <cell r="H201" t="str">
            <v>Information Technology</v>
          </cell>
          <cell r="I201" t="str">
            <v>BUCC Circuits Recoverable for Cambridge - Pilot Knob BTS</v>
          </cell>
          <cell r="J201">
            <v>-17290.990000000002</v>
          </cell>
        </row>
        <row r="202">
          <cell r="G202">
            <v>201101</v>
          </cell>
          <cell r="H202" t="str">
            <v>Information Technology</v>
          </cell>
          <cell r="I202" t="str">
            <v>BUCC Circuits Recoverable for Cambridge - Minnetrista BTS</v>
          </cell>
          <cell r="J202">
            <v>-3820.58</v>
          </cell>
        </row>
        <row r="203">
          <cell r="G203">
            <v>201101</v>
          </cell>
          <cell r="H203" t="str">
            <v>Information Technology</v>
          </cell>
          <cell r="I203" t="str">
            <v>BUCC Circuits Recoverable for Cambridge - Minnetrista BTS</v>
          </cell>
          <cell r="J203">
            <v>3820.58</v>
          </cell>
        </row>
        <row r="204">
          <cell r="G204">
            <v>201102</v>
          </cell>
          <cell r="H204" t="str">
            <v>Information Technology</v>
          </cell>
          <cell r="I204" t="str">
            <v>BUCC Circuits Recoverable for Cambridge - Liberty</v>
          </cell>
          <cell r="J204">
            <v>-3855.61</v>
          </cell>
        </row>
        <row r="205">
          <cell r="G205">
            <v>201102</v>
          </cell>
          <cell r="H205" t="str">
            <v>Information Technology</v>
          </cell>
          <cell r="I205" t="str">
            <v>BUCC Circuits Recoverable for Cambridge - Liberty</v>
          </cell>
          <cell r="J205">
            <v>3855.61</v>
          </cell>
        </row>
        <row r="206">
          <cell r="G206">
            <v>201108</v>
          </cell>
          <cell r="H206" t="str">
            <v>Information Technology</v>
          </cell>
          <cell r="I206" t="str">
            <v>GIS - System One Line Integration</v>
          </cell>
          <cell r="J206">
            <v>158273.74</v>
          </cell>
        </row>
        <row r="207">
          <cell r="G207">
            <v>201108</v>
          </cell>
          <cell r="H207" t="str">
            <v>Information Technology</v>
          </cell>
          <cell r="I207" t="str">
            <v>GIS - System One Line Integration</v>
          </cell>
          <cell r="J207">
            <v>-158273.74</v>
          </cell>
        </row>
        <row r="208">
          <cell r="G208">
            <v>201148</v>
          </cell>
          <cell r="H208" t="str">
            <v>Information Technology</v>
          </cell>
          <cell r="I208" t="str">
            <v>Plant Performance App for Elk River Station</v>
          </cell>
          <cell r="J208">
            <v>31856.26</v>
          </cell>
        </row>
        <row r="209">
          <cell r="G209">
            <v>201162</v>
          </cell>
          <cell r="H209" t="str">
            <v>Information Technology</v>
          </cell>
          <cell r="I209" t="str">
            <v>LMS - RTU Controller Replacement - Common Cost</v>
          </cell>
          <cell r="J209">
            <v>155138.20000000001</v>
          </cell>
        </row>
        <row r="210">
          <cell r="G210">
            <v>201162</v>
          </cell>
          <cell r="H210" t="str">
            <v>Information Technology</v>
          </cell>
          <cell r="I210" t="str">
            <v>LMS - RTU Controller Replacement - Common Cost</v>
          </cell>
          <cell r="J210">
            <v>-155138.20000000001</v>
          </cell>
        </row>
        <row r="211">
          <cell r="G211">
            <v>201164</v>
          </cell>
          <cell r="H211" t="str">
            <v>Information Technology</v>
          </cell>
          <cell r="I211" t="str">
            <v>Benedict LM Tower Lease (or Replacement)</v>
          </cell>
          <cell r="J211">
            <v>134495.62</v>
          </cell>
        </row>
        <row r="212">
          <cell r="G212">
            <v>201164</v>
          </cell>
          <cell r="H212" t="str">
            <v>Information Technology</v>
          </cell>
          <cell r="I212" t="str">
            <v>Benedict LM Tower Lease (or Replacement)</v>
          </cell>
          <cell r="J212">
            <v>-134495.62</v>
          </cell>
        </row>
        <row r="213">
          <cell r="G213">
            <v>201168</v>
          </cell>
          <cell r="H213" t="str">
            <v>Information Technology</v>
          </cell>
          <cell r="I213" t="str">
            <v>LMS - Convert Communications to IP and Narrowband - Common Costs</v>
          </cell>
          <cell r="J213">
            <v>-60672.76</v>
          </cell>
        </row>
        <row r="214">
          <cell r="G214">
            <v>201168</v>
          </cell>
          <cell r="H214" t="str">
            <v>Information Technology</v>
          </cell>
          <cell r="I214" t="str">
            <v>LMS - Convert Communications to IP and Narrowband - Common Costs</v>
          </cell>
          <cell r="J214">
            <v>60672.76</v>
          </cell>
        </row>
        <row r="215">
          <cell r="G215">
            <v>201172</v>
          </cell>
          <cell r="H215" t="str">
            <v>Information Technology</v>
          </cell>
          <cell r="I215" t="str">
            <v>SecurID - Phase 2</v>
          </cell>
          <cell r="J215">
            <v>-88479.89</v>
          </cell>
        </row>
        <row r="216">
          <cell r="G216">
            <v>201172</v>
          </cell>
          <cell r="H216" t="str">
            <v>Information Technology</v>
          </cell>
          <cell r="I216" t="str">
            <v>SecurID - Phase 2</v>
          </cell>
          <cell r="J216">
            <v>77061.67</v>
          </cell>
        </row>
        <row r="217">
          <cell r="G217">
            <v>201172</v>
          </cell>
          <cell r="H217" t="str">
            <v>Information Technology</v>
          </cell>
          <cell r="I217" t="str">
            <v>SecurID - Phase 2</v>
          </cell>
          <cell r="J217">
            <v>11418.22</v>
          </cell>
        </row>
        <row r="218">
          <cell r="G218">
            <v>201181</v>
          </cell>
          <cell r="H218" t="str">
            <v>Information Technology</v>
          </cell>
          <cell r="I218" t="str">
            <v>Infoblox Upgrade</v>
          </cell>
          <cell r="J218">
            <v>-197727.99</v>
          </cell>
        </row>
        <row r="219">
          <cell r="G219">
            <v>201181</v>
          </cell>
          <cell r="H219" t="str">
            <v>Information Technology</v>
          </cell>
          <cell r="I219" t="str">
            <v>Infoblox Upgrade</v>
          </cell>
          <cell r="J219">
            <v>197727.99</v>
          </cell>
        </row>
        <row r="220">
          <cell r="G220">
            <v>201218</v>
          </cell>
          <cell r="H220" t="str">
            <v>Information Technology</v>
          </cell>
          <cell r="I220" t="str">
            <v>Intelligent Electronic Devices(IED) Crossbow Implementation</v>
          </cell>
          <cell r="J220">
            <v>8139.7</v>
          </cell>
        </row>
        <row r="221">
          <cell r="G221">
            <v>201636</v>
          </cell>
          <cell r="H221" t="str">
            <v>Information Technology</v>
          </cell>
          <cell r="I221" t="str">
            <v>Dot Com Refresh Portal Technology</v>
          </cell>
          <cell r="J221">
            <v>17275.37</v>
          </cell>
        </row>
        <row r="222">
          <cell r="G222">
            <v>201668</v>
          </cell>
          <cell r="H222" t="str">
            <v>Information Technology</v>
          </cell>
          <cell r="I222" t="str">
            <v>Implement Historian Class Hierarchy and SCADA Key Linking</v>
          </cell>
          <cell r="J222">
            <v>125216.24</v>
          </cell>
        </row>
        <row r="223">
          <cell r="G223">
            <v>201682</v>
          </cell>
          <cell r="H223" t="str">
            <v>Information Technology</v>
          </cell>
          <cell r="I223" t="str">
            <v>Wahkon Line Crew Building Comm Improvement</v>
          </cell>
          <cell r="J223">
            <v>-60.96</v>
          </cell>
        </row>
        <row r="224">
          <cell r="G224">
            <v>202298</v>
          </cell>
          <cell r="H224" t="str">
            <v>Information Technology</v>
          </cell>
          <cell r="I224" t="str">
            <v>Full Spectrum Pilot - Phase 2</v>
          </cell>
          <cell r="J224">
            <v>2827.69</v>
          </cell>
        </row>
        <row r="225">
          <cell r="G225">
            <v>202312</v>
          </cell>
          <cell r="H225" t="str">
            <v>Information Technology</v>
          </cell>
          <cell r="I225" t="str">
            <v>CapX2020 Marshall Communications Link</v>
          </cell>
          <cell r="J225">
            <v>212.48</v>
          </cell>
        </row>
        <row r="226">
          <cell r="G226">
            <v>202315</v>
          </cell>
          <cell r="H226" t="str">
            <v>Information Technology</v>
          </cell>
          <cell r="I226" t="str">
            <v>Add TMR base station at Minong, WI</v>
          </cell>
          <cell r="J226">
            <v>32489.360000000001</v>
          </cell>
        </row>
        <row r="227">
          <cell r="G227">
            <v>202605</v>
          </cell>
          <cell r="H227" t="str">
            <v>Information Technology</v>
          </cell>
          <cell r="I227" t="str">
            <v>Digital Signage</v>
          </cell>
          <cell r="J227">
            <v>10195.15</v>
          </cell>
        </row>
        <row r="228">
          <cell r="G228">
            <v>202712</v>
          </cell>
          <cell r="H228" t="str">
            <v>Information Technology</v>
          </cell>
          <cell r="I228" t="str">
            <v>TOA App Infrastructure Upgrade</v>
          </cell>
          <cell r="J228">
            <v>31400</v>
          </cell>
        </row>
        <row r="229">
          <cell r="G229">
            <v>202712</v>
          </cell>
          <cell r="H229" t="str">
            <v>Information Technology</v>
          </cell>
          <cell r="I229" t="str">
            <v>TOA App Infrastructure Upgrade</v>
          </cell>
          <cell r="J229">
            <v>-31400</v>
          </cell>
        </row>
        <row r="230">
          <cell r="G230">
            <v>202716</v>
          </cell>
          <cell r="H230" t="str">
            <v>Information Technology</v>
          </cell>
          <cell r="I230" t="str">
            <v>Dickinson - Install Inverter</v>
          </cell>
          <cell r="J230">
            <v>8641</v>
          </cell>
        </row>
        <row r="231">
          <cell r="G231">
            <v>203047</v>
          </cell>
          <cell r="H231" t="str">
            <v>Information Technology</v>
          </cell>
          <cell r="I231" t="str">
            <v>NetApp Refresh</v>
          </cell>
          <cell r="J231">
            <v>2000.06</v>
          </cell>
        </row>
        <row r="232">
          <cell r="G232">
            <v>203048</v>
          </cell>
          <cell r="H232" t="str">
            <v>Information Technology</v>
          </cell>
          <cell r="I232" t="str">
            <v>VM Upgrade</v>
          </cell>
          <cell r="J232">
            <v>27776.720000000001</v>
          </cell>
        </row>
        <row r="233">
          <cell r="G233">
            <v>203098</v>
          </cell>
          <cell r="H233" t="str">
            <v>Information Technology</v>
          </cell>
          <cell r="I233" t="str">
            <v>Meter Data Management System Implementation</v>
          </cell>
          <cell r="J233">
            <v>12286.28</v>
          </cell>
        </row>
        <row r="234">
          <cell r="G234">
            <v>203099</v>
          </cell>
          <cell r="H234" t="str">
            <v>Information Technology</v>
          </cell>
          <cell r="I234" t="str">
            <v>DRMS OATI webDistribute Implementation</v>
          </cell>
          <cell r="J234">
            <v>160690.25</v>
          </cell>
        </row>
        <row r="235">
          <cell r="G235">
            <v>203105</v>
          </cell>
          <cell r="H235" t="str">
            <v>Information Technology</v>
          </cell>
          <cell r="I235" t="str">
            <v>TOA TransDesk Logging Functions</v>
          </cell>
          <cell r="J235">
            <v>157764.81</v>
          </cell>
        </row>
        <row r="236">
          <cell r="G236">
            <v>203154</v>
          </cell>
          <cell r="H236" t="str">
            <v>Information Technology</v>
          </cell>
          <cell r="I236" t="str">
            <v>Audio Visual Refresh</v>
          </cell>
          <cell r="J236">
            <v>3958.1</v>
          </cell>
        </row>
        <row r="237">
          <cell r="G237">
            <v>203175</v>
          </cell>
          <cell r="H237" t="str">
            <v>Information Technology</v>
          </cell>
          <cell r="I237" t="str">
            <v>Truelogs Replacement Implementation - Phase 2</v>
          </cell>
          <cell r="J237">
            <v>389098.78</v>
          </cell>
        </row>
        <row r="238">
          <cell r="G238">
            <v>203339</v>
          </cell>
          <cell r="H238" t="str">
            <v>Information Technology</v>
          </cell>
          <cell r="I238" t="str">
            <v>Router Refresh 2014 - Common Cost</v>
          </cell>
          <cell r="J238">
            <v>3843.28</v>
          </cell>
        </row>
        <row r="239">
          <cell r="G239">
            <v>203359</v>
          </cell>
          <cell r="H239" t="str">
            <v>Information Technology</v>
          </cell>
          <cell r="I239" t="str">
            <v>Lakefield Junction Backup Communications</v>
          </cell>
          <cell r="J239">
            <v>-9</v>
          </cell>
        </row>
        <row r="240">
          <cell r="G240">
            <v>203372</v>
          </cell>
          <cell r="H240" t="str">
            <v>Information Technology</v>
          </cell>
          <cell r="I240" t="str">
            <v>Telecom Building and Equipment Retirement Project  - Common Cost</v>
          </cell>
          <cell r="J240">
            <v>171439.02</v>
          </cell>
        </row>
        <row r="241">
          <cell r="G241">
            <v>203373</v>
          </cell>
          <cell r="H241" t="str">
            <v>Information Technology</v>
          </cell>
          <cell r="I241" t="str">
            <v>Sandstone Telecom Site - Install 2nd Air Conditioner &amp; Economizers</v>
          </cell>
          <cell r="J241">
            <v>19857.45</v>
          </cell>
        </row>
        <row r="242">
          <cell r="G242">
            <v>203374</v>
          </cell>
          <cell r="H242" t="str">
            <v>Information Technology</v>
          </cell>
          <cell r="I242" t="str">
            <v>Cathodic Protection - Vergas</v>
          </cell>
          <cell r="J242">
            <v>31.15</v>
          </cell>
        </row>
        <row r="243">
          <cell r="G243">
            <v>203375</v>
          </cell>
          <cell r="H243" t="str">
            <v>Information Technology</v>
          </cell>
          <cell r="I243" t="str">
            <v>Cathodic Protection - Clements</v>
          </cell>
          <cell r="J243">
            <v>32.15</v>
          </cell>
        </row>
        <row r="244">
          <cell r="G244">
            <v>203376</v>
          </cell>
          <cell r="H244" t="str">
            <v>Information Technology</v>
          </cell>
          <cell r="I244" t="str">
            <v>Cathodic Protection - Folden</v>
          </cell>
          <cell r="J244">
            <v>33.15</v>
          </cell>
        </row>
        <row r="245">
          <cell r="G245">
            <v>203378</v>
          </cell>
          <cell r="H245" t="str">
            <v>Information Technology</v>
          </cell>
          <cell r="I245" t="str">
            <v>Cathodic Protection - Mankato</v>
          </cell>
          <cell r="J245">
            <v>376.27</v>
          </cell>
        </row>
        <row r="246">
          <cell r="G246">
            <v>203379</v>
          </cell>
          <cell r="H246" t="str">
            <v>Information Technology</v>
          </cell>
          <cell r="I246" t="str">
            <v>Cathodic Protection - Melrose</v>
          </cell>
          <cell r="J246">
            <v>33.15</v>
          </cell>
        </row>
        <row r="247">
          <cell r="G247">
            <v>203380</v>
          </cell>
          <cell r="H247" t="str">
            <v>Information Technology</v>
          </cell>
          <cell r="I247" t="str">
            <v>Cathodic Protection - Westwood</v>
          </cell>
          <cell r="J247">
            <v>33.15</v>
          </cell>
        </row>
        <row r="248">
          <cell r="G248">
            <v>203397</v>
          </cell>
          <cell r="H248" t="str">
            <v>Information Technology</v>
          </cell>
          <cell r="I248" t="str">
            <v>Telecom Building and Equipment Retirement Project 2014 - Benson</v>
          </cell>
          <cell r="J248">
            <v>3525.49</v>
          </cell>
        </row>
        <row r="249">
          <cell r="G249">
            <v>203398</v>
          </cell>
          <cell r="H249" t="str">
            <v>Information Technology</v>
          </cell>
          <cell r="I249" t="str">
            <v>Telecom Building and Equipment Retirement Project 2014 - Cannon Falls</v>
          </cell>
          <cell r="J249">
            <v>-4</v>
          </cell>
        </row>
        <row r="250">
          <cell r="G250">
            <v>203400</v>
          </cell>
          <cell r="H250" t="str">
            <v>Information Technology</v>
          </cell>
          <cell r="I250" t="str">
            <v>Telecom Building and Equipment Retirement Project 2014 - Geneseo</v>
          </cell>
          <cell r="J250">
            <v>4438.21</v>
          </cell>
        </row>
        <row r="251">
          <cell r="G251">
            <v>203404</v>
          </cell>
          <cell r="H251" t="str">
            <v>Information Technology</v>
          </cell>
          <cell r="I251" t="str">
            <v>Telecom Building and Equipment Retirement Project 2014 - Waseca MW</v>
          </cell>
          <cell r="J251">
            <v>3036.93</v>
          </cell>
        </row>
        <row r="252">
          <cell r="G252">
            <v>203408</v>
          </cell>
          <cell r="H252" t="str">
            <v>Information Technology</v>
          </cell>
          <cell r="I252" t="str">
            <v>Telecom Building and Equipment Retirement Project 2015 - Holmes City</v>
          </cell>
          <cell r="J252">
            <v>3833.67</v>
          </cell>
        </row>
        <row r="253">
          <cell r="G253">
            <v>203409</v>
          </cell>
          <cell r="H253" t="str">
            <v>Information Technology</v>
          </cell>
          <cell r="I253" t="str">
            <v>Telecom Building and Equipment Retirement Project 2015 - Jackson</v>
          </cell>
          <cell r="J253">
            <v>821.89</v>
          </cell>
        </row>
        <row r="254">
          <cell r="G254">
            <v>203410</v>
          </cell>
          <cell r="H254" t="str">
            <v>Information Technology</v>
          </cell>
          <cell r="I254" t="str">
            <v>Telecom Building and Equipment Retirement Project 2015 - Mankato</v>
          </cell>
          <cell r="J254">
            <v>1295.19</v>
          </cell>
        </row>
        <row r="255">
          <cell r="G255">
            <v>203411</v>
          </cell>
          <cell r="H255" t="str">
            <v>Information Technology</v>
          </cell>
          <cell r="I255" t="str">
            <v>Telecom Building and Equipment Retirement Project 2015 - Melrose</v>
          </cell>
          <cell r="J255">
            <v>8169.45</v>
          </cell>
        </row>
        <row r="256">
          <cell r="G256">
            <v>203413</v>
          </cell>
          <cell r="H256" t="str">
            <v>Information Technology</v>
          </cell>
          <cell r="I256" t="str">
            <v>Telecom Building and Equipment Retirement Project 2015 - Owatonna</v>
          </cell>
          <cell r="J256">
            <v>27098.54</v>
          </cell>
        </row>
        <row r="257">
          <cell r="G257">
            <v>203417</v>
          </cell>
          <cell r="H257" t="str">
            <v>Information Technology</v>
          </cell>
          <cell r="I257" t="str">
            <v>Telecom Building and Equipment Retirement Project 2015 - Worthington</v>
          </cell>
          <cell r="J257">
            <v>1550.07</v>
          </cell>
        </row>
        <row r="258">
          <cell r="G258">
            <v>203418</v>
          </cell>
          <cell r="H258" t="str">
            <v>Information Technology</v>
          </cell>
          <cell r="I258" t="str">
            <v>Telecom Building and Equipment Retirement Project 2015 - Wilmont</v>
          </cell>
          <cell r="J258">
            <v>4013.39</v>
          </cell>
        </row>
        <row r="259">
          <cell r="G259">
            <v>203420</v>
          </cell>
          <cell r="H259" t="str">
            <v>Information Technology</v>
          </cell>
          <cell r="I259" t="str">
            <v>Telecom Building and Equipment Retirement Project 2015 - Osakis</v>
          </cell>
          <cell r="J259">
            <v>5066.49</v>
          </cell>
        </row>
        <row r="260">
          <cell r="G260">
            <v>203421</v>
          </cell>
          <cell r="H260" t="str">
            <v>Information Technology</v>
          </cell>
          <cell r="I260" t="str">
            <v>Telecom Building and Equipment Retirement Project 2015 - Zumbrota</v>
          </cell>
          <cell r="J260">
            <v>2514.6799999999998</v>
          </cell>
        </row>
        <row r="261">
          <cell r="G261">
            <v>203422</v>
          </cell>
          <cell r="H261" t="str">
            <v>Information Technology</v>
          </cell>
          <cell r="I261" t="str">
            <v>Telecom Building and Equipment Retirement Project 2015 - Welcome</v>
          </cell>
          <cell r="J261">
            <v>1138.52</v>
          </cell>
        </row>
        <row r="262">
          <cell r="G262">
            <v>203423</v>
          </cell>
          <cell r="H262" t="str">
            <v>Information Technology</v>
          </cell>
          <cell r="I262" t="str">
            <v>Telecom Building and Equipment Retirement Project 2015 - Wilton</v>
          </cell>
          <cell r="J262">
            <v>5823.12</v>
          </cell>
        </row>
        <row r="263">
          <cell r="G263">
            <v>203437</v>
          </cell>
          <cell r="H263" t="str">
            <v>Information Technology</v>
          </cell>
          <cell r="I263" t="str">
            <v>Big Lake Linecrew Building Connection Upgrade</v>
          </cell>
          <cell r="J263">
            <v>2428.98</v>
          </cell>
        </row>
        <row r="264">
          <cell r="G264">
            <v>203438</v>
          </cell>
          <cell r="H264" t="str">
            <v>Information Technology</v>
          </cell>
          <cell r="I264" t="str">
            <v>Hawick Communication Upgrade</v>
          </cell>
          <cell r="J264">
            <v>10729.28</v>
          </cell>
        </row>
        <row r="265">
          <cell r="G265">
            <v>203466</v>
          </cell>
          <cell r="H265" t="str">
            <v>Information Technology</v>
          </cell>
          <cell r="I265" t="str">
            <v>Tripp Lake Distribution Sub CPE Replacement</v>
          </cell>
          <cell r="J265">
            <v>3766.65</v>
          </cell>
        </row>
        <row r="266">
          <cell r="G266">
            <v>203468</v>
          </cell>
          <cell r="H266" t="str">
            <v>Information Technology</v>
          </cell>
          <cell r="I266" t="str">
            <v>Hinckley Distribution Sub CPE Replacement</v>
          </cell>
          <cell r="J266">
            <v>-6</v>
          </cell>
        </row>
        <row r="267">
          <cell r="G267">
            <v>203469</v>
          </cell>
          <cell r="H267" t="str">
            <v>Information Technology</v>
          </cell>
          <cell r="I267" t="str">
            <v>Birch Lake Transmission Sub CPE Replacement</v>
          </cell>
          <cell r="J267">
            <v>2264.61</v>
          </cell>
        </row>
        <row r="268">
          <cell r="G268">
            <v>203492</v>
          </cell>
          <cell r="H268" t="str">
            <v>Information Technology</v>
          </cell>
          <cell r="I268" t="str">
            <v>Router Refresh 2014 - Phase 2 - Blaine</v>
          </cell>
          <cell r="J268">
            <v>4884.66</v>
          </cell>
        </row>
        <row r="269">
          <cell r="G269">
            <v>203500</v>
          </cell>
          <cell r="H269" t="str">
            <v>Information Technology</v>
          </cell>
          <cell r="I269" t="str">
            <v>Router Refresh 2014 - Phase 2 - Langola</v>
          </cell>
          <cell r="J269">
            <v>13370.74</v>
          </cell>
        </row>
        <row r="270">
          <cell r="G270">
            <v>203501</v>
          </cell>
          <cell r="H270" t="str">
            <v>Information Technology</v>
          </cell>
          <cell r="I270" t="str">
            <v>Router Refresh 2014 - Phase 2 - Liberty</v>
          </cell>
          <cell r="J270">
            <v>11313.66</v>
          </cell>
        </row>
        <row r="271">
          <cell r="G271">
            <v>203505</v>
          </cell>
          <cell r="H271" t="str">
            <v>Information Technology</v>
          </cell>
          <cell r="I271" t="str">
            <v>Router Refresh 2014 - Phase 2 - Welcome</v>
          </cell>
          <cell r="J271">
            <v>5292.66</v>
          </cell>
        </row>
        <row r="272">
          <cell r="G272">
            <v>203507</v>
          </cell>
          <cell r="H272" t="str">
            <v>Information Technology</v>
          </cell>
          <cell r="I272" t="str">
            <v>Router Refresh 2014 - Phase 2 - Rockford</v>
          </cell>
          <cell r="J272">
            <v>4624.71</v>
          </cell>
        </row>
        <row r="273">
          <cell r="G273">
            <v>203509</v>
          </cell>
          <cell r="H273" t="str">
            <v>Information Technology</v>
          </cell>
          <cell r="I273" t="str">
            <v>Router Refresh 2014 - Phase 2 - Sandstone</v>
          </cell>
          <cell r="J273">
            <v>6030.6</v>
          </cell>
        </row>
        <row r="274">
          <cell r="G274">
            <v>203510</v>
          </cell>
          <cell r="H274" t="str">
            <v>Information Technology</v>
          </cell>
          <cell r="I274" t="str">
            <v>Router Refresh 2014 - Phase 2 - Willmar</v>
          </cell>
          <cell r="J274">
            <v>7722.96</v>
          </cell>
        </row>
        <row r="275">
          <cell r="G275">
            <v>203627</v>
          </cell>
          <cell r="H275" t="str">
            <v>Information Technology</v>
          </cell>
          <cell r="I275" t="str">
            <v>Ball Bluff - New Telecommunications Building</v>
          </cell>
          <cell r="J275">
            <v>42561.87</v>
          </cell>
        </row>
        <row r="276">
          <cell r="G276">
            <v>203645</v>
          </cell>
          <cell r="H276" t="str">
            <v>Information Technology</v>
          </cell>
          <cell r="I276" t="str">
            <v>Elk Hill FirstNet LTE Project</v>
          </cell>
          <cell r="J276">
            <v>1971.39</v>
          </cell>
        </row>
        <row r="277">
          <cell r="G277">
            <v>203699</v>
          </cell>
          <cell r="H277" t="str">
            <v>Information Technology</v>
          </cell>
          <cell r="I277" t="str">
            <v>Brandon Road Fiber Conversion</v>
          </cell>
          <cell r="J277">
            <v>20119.64</v>
          </cell>
        </row>
        <row r="278">
          <cell r="G278">
            <v>203700</v>
          </cell>
          <cell r="H278" t="str">
            <v>Information Technology</v>
          </cell>
          <cell r="I278" t="str">
            <v>Brookston Fiber Conversion</v>
          </cell>
          <cell r="J278">
            <v>11628.82</v>
          </cell>
        </row>
        <row r="279">
          <cell r="G279">
            <v>203701</v>
          </cell>
          <cell r="H279" t="str">
            <v>Information Technology</v>
          </cell>
          <cell r="I279" t="str">
            <v>Cedar Valley Fiber Conversion</v>
          </cell>
          <cell r="J279">
            <v>6963.77</v>
          </cell>
        </row>
        <row r="280">
          <cell r="G280">
            <v>203702</v>
          </cell>
          <cell r="H280" t="str">
            <v>Information Technology</v>
          </cell>
          <cell r="I280" t="str">
            <v>Cromwell D Fiber Conversion</v>
          </cell>
          <cell r="J280">
            <v>-5215.03</v>
          </cell>
        </row>
        <row r="281">
          <cell r="G281">
            <v>203703</v>
          </cell>
          <cell r="H281" t="str">
            <v>Information Technology</v>
          </cell>
          <cell r="I281" t="str">
            <v>Gowan D Fiber Conversion</v>
          </cell>
          <cell r="J281">
            <v>8368.0300000000007</v>
          </cell>
        </row>
        <row r="282">
          <cell r="G282">
            <v>203704</v>
          </cell>
          <cell r="H282" t="str">
            <v>Information Technology</v>
          </cell>
          <cell r="I282" t="str">
            <v>Gowan T Fiber Conversion</v>
          </cell>
          <cell r="J282">
            <v>48057.21</v>
          </cell>
        </row>
        <row r="283">
          <cell r="G283">
            <v>203705</v>
          </cell>
          <cell r="H283" t="str">
            <v>Information Technology</v>
          </cell>
          <cell r="I283" t="str">
            <v>Kettle River Fiber Connection</v>
          </cell>
          <cell r="J283">
            <v>5068.12</v>
          </cell>
        </row>
        <row r="284">
          <cell r="G284">
            <v>203706</v>
          </cell>
          <cell r="H284" t="str">
            <v>Information Technology</v>
          </cell>
          <cell r="I284" t="str">
            <v>Apple Valley D Fiber Conversion</v>
          </cell>
          <cell r="J284">
            <v>177.99</v>
          </cell>
        </row>
        <row r="285">
          <cell r="G285">
            <v>203707</v>
          </cell>
          <cell r="H285" t="str">
            <v>Information Technology</v>
          </cell>
          <cell r="I285" t="str">
            <v>Blaine Microwave Building Fiber Connection</v>
          </cell>
          <cell r="J285">
            <v>47853.08</v>
          </cell>
        </row>
        <row r="286">
          <cell r="G286">
            <v>203708</v>
          </cell>
          <cell r="H286" t="str">
            <v>Information Technology</v>
          </cell>
          <cell r="I286" t="str">
            <v>Dodd Park D Fiber Conversion</v>
          </cell>
          <cell r="J286">
            <v>4994.59</v>
          </cell>
        </row>
        <row r="287">
          <cell r="G287">
            <v>203709</v>
          </cell>
          <cell r="H287" t="str">
            <v>Information Technology</v>
          </cell>
          <cell r="I287" t="str">
            <v>Eagan D Fiber Conversion</v>
          </cell>
          <cell r="J287">
            <v>7648.4</v>
          </cell>
        </row>
        <row r="288">
          <cell r="G288">
            <v>203710</v>
          </cell>
          <cell r="H288" t="str">
            <v>Information Technology</v>
          </cell>
          <cell r="I288" t="str">
            <v>Empire D Fiber Conversion</v>
          </cell>
          <cell r="J288">
            <v>5621.75</v>
          </cell>
        </row>
        <row r="289">
          <cell r="G289">
            <v>203711</v>
          </cell>
          <cell r="H289" t="str">
            <v>Information Technology</v>
          </cell>
          <cell r="I289" t="str">
            <v>Johnny Cake T Fiber Conversion</v>
          </cell>
          <cell r="J289">
            <v>5889.15</v>
          </cell>
        </row>
        <row r="290">
          <cell r="G290">
            <v>203712</v>
          </cell>
          <cell r="H290" t="str">
            <v>Information Technology</v>
          </cell>
          <cell r="I290" t="str">
            <v>Lakeville D Substation Fiber Conversion</v>
          </cell>
          <cell r="J290">
            <v>5291.28</v>
          </cell>
        </row>
        <row r="291">
          <cell r="G291">
            <v>203713</v>
          </cell>
          <cell r="H291" t="str">
            <v>Information Technology</v>
          </cell>
          <cell r="I291" t="str">
            <v>Pilot Knob T Fiber Conversion</v>
          </cell>
          <cell r="J291">
            <v>178.47</v>
          </cell>
        </row>
        <row r="292">
          <cell r="G292">
            <v>203714</v>
          </cell>
          <cell r="H292" t="str">
            <v>Information Technology</v>
          </cell>
          <cell r="I292" t="str">
            <v>Vermillion River D Fiber Conversion</v>
          </cell>
          <cell r="J292">
            <v>5143.53</v>
          </cell>
        </row>
        <row r="293">
          <cell r="G293">
            <v>203733</v>
          </cell>
          <cell r="H293" t="str">
            <v>Information Technology</v>
          </cell>
          <cell r="I293" t="str">
            <v>Yankee Doodle D Fiber Conversion</v>
          </cell>
          <cell r="J293">
            <v>6675.8</v>
          </cell>
        </row>
        <row r="294">
          <cell r="G294">
            <v>203751</v>
          </cell>
          <cell r="H294" t="str">
            <v>Information Technology</v>
          </cell>
          <cell r="I294" t="str">
            <v>Wescott Park D Fiber Conversion</v>
          </cell>
          <cell r="J294">
            <v>5829.21</v>
          </cell>
        </row>
        <row r="295">
          <cell r="G295">
            <v>203752</v>
          </cell>
          <cell r="H295" t="str">
            <v>Information Technology</v>
          </cell>
          <cell r="I295" t="str">
            <v>Max Comm Site Conversion to Fiber T1</v>
          </cell>
          <cell r="J295">
            <v>108.47</v>
          </cell>
        </row>
        <row r="296">
          <cell r="G296">
            <v>203753</v>
          </cell>
          <cell r="H296" t="str">
            <v>Information Technology</v>
          </cell>
          <cell r="I296" t="str">
            <v>Worthington Fiber Conversion</v>
          </cell>
          <cell r="J296">
            <v>10696.13</v>
          </cell>
        </row>
        <row r="297">
          <cell r="G297">
            <v>203754</v>
          </cell>
          <cell r="H297" t="str">
            <v>Information Technology</v>
          </cell>
          <cell r="I297" t="str">
            <v>Brewster Fiber Conversion</v>
          </cell>
          <cell r="J297">
            <v>16440.689999999999</v>
          </cell>
        </row>
        <row r="298">
          <cell r="G298">
            <v>203755</v>
          </cell>
          <cell r="H298" t="str">
            <v>Information Technology</v>
          </cell>
          <cell r="I298" t="str">
            <v>Heron Lake Fiber Conversion</v>
          </cell>
          <cell r="J298">
            <v>37275.33</v>
          </cell>
        </row>
        <row r="299">
          <cell r="G299">
            <v>203756</v>
          </cell>
          <cell r="H299" t="str">
            <v>Information Technology</v>
          </cell>
          <cell r="I299" t="str">
            <v>Miloma Fiber Conversion</v>
          </cell>
          <cell r="J299">
            <v>14522.82</v>
          </cell>
        </row>
        <row r="300">
          <cell r="G300">
            <v>203819</v>
          </cell>
          <cell r="H300" t="str">
            <v>Information Technology</v>
          </cell>
          <cell r="I300" t="str">
            <v>Schroeder Fiber Conversion</v>
          </cell>
          <cell r="J300">
            <v>10188.98</v>
          </cell>
        </row>
        <row r="301">
          <cell r="G301">
            <v>203820</v>
          </cell>
          <cell r="H301" t="str">
            <v>Information Technology</v>
          </cell>
          <cell r="I301" t="str">
            <v>Cascade Fiber Conversion</v>
          </cell>
          <cell r="J301">
            <v>11508.87</v>
          </cell>
        </row>
        <row r="302">
          <cell r="G302">
            <v>203821</v>
          </cell>
          <cell r="H302" t="str">
            <v>Information Technology</v>
          </cell>
          <cell r="I302" t="str">
            <v>Lutsen Fiber Conversion</v>
          </cell>
          <cell r="J302">
            <v>13456.23</v>
          </cell>
        </row>
        <row r="303">
          <cell r="G303">
            <v>203822</v>
          </cell>
          <cell r="H303" t="str">
            <v>Information Technology</v>
          </cell>
          <cell r="I303" t="str">
            <v>New Telecom Building - Glencoe</v>
          </cell>
          <cell r="J303">
            <v>325323.77</v>
          </cell>
        </row>
        <row r="304">
          <cell r="G304">
            <v>203823</v>
          </cell>
          <cell r="H304" t="str">
            <v>Information Technology</v>
          </cell>
          <cell r="I304" t="str">
            <v>New Telecom Building - Owatonna</v>
          </cell>
          <cell r="J304">
            <v>311972.03999999998</v>
          </cell>
        </row>
        <row r="305">
          <cell r="G305">
            <v>203826</v>
          </cell>
          <cell r="H305" t="str">
            <v>Information Technology</v>
          </cell>
          <cell r="I305" t="str">
            <v>Communication Sites Battery Replacement - Common Cost</v>
          </cell>
          <cell r="J305">
            <v>3705.46</v>
          </cell>
        </row>
        <row r="306">
          <cell r="G306">
            <v>203973</v>
          </cell>
          <cell r="H306" t="str">
            <v>Information Technology</v>
          </cell>
          <cell r="I306" t="str">
            <v>Eagle Bend Switch Installation</v>
          </cell>
          <cell r="J306">
            <v>1520.55</v>
          </cell>
        </row>
        <row r="307">
          <cell r="G307">
            <v>203979</v>
          </cell>
          <cell r="H307" t="str">
            <v>Information Technology</v>
          </cell>
          <cell r="I307" t="str">
            <v>Cathodic Protection - Little Elk</v>
          </cell>
          <cell r="J307">
            <v>31.15</v>
          </cell>
        </row>
        <row r="308">
          <cell r="G308">
            <v>203980</v>
          </cell>
          <cell r="H308" t="str">
            <v>Information Technology</v>
          </cell>
          <cell r="I308" t="str">
            <v>Cathodic Protection - Jackson</v>
          </cell>
          <cell r="J308">
            <v>19589.77</v>
          </cell>
        </row>
        <row r="309">
          <cell r="G309">
            <v>203981</v>
          </cell>
          <cell r="H309" t="str">
            <v>Information Technology</v>
          </cell>
          <cell r="I309" t="str">
            <v>Cathodic Protection - Jordan</v>
          </cell>
          <cell r="J309">
            <v>66.260000000000005</v>
          </cell>
        </row>
        <row r="310">
          <cell r="G310">
            <v>203982</v>
          </cell>
          <cell r="H310" t="str">
            <v>Information Technology</v>
          </cell>
          <cell r="I310" t="str">
            <v>Cathodic Protection - New Sweden</v>
          </cell>
          <cell r="J310">
            <v>66.260000000000005</v>
          </cell>
        </row>
        <row r="311">
          <cell r="G311">
            <v>203983</v>
          </cell>
          <cell r="H311" t="str">
            <v>Information Technology</v>
          </cell>
          <cell r="I311" t="str">
            <v>Cathodic Protection - Owatonna</v>
          </cell>
          <cell r="J311">
            <v>20571.53</v>
          </cell>
        </row>
        <row r="312">
          <cell r="G312">
            <v>203985</v>
          </cell>
          <cell r="H312" t="str">
            <v>Information Technology</v>
          </cell>
          <cell r="I312" t="str">
            <v>Cathodic Protection - Wilmont</v>
          </cell>
          <cell r="J312">
            <v>14393.98</v>
          </cell>
        </row>
        <row r="313">
          <cell r="G313">
            <v>204009</v>
          </cell>
          <cell r="H313" t="str">
            <v>Information Technology</v>
          </cell>
          <cell r="I313" t="str">
            <v>Benton County T Fiber Conversion</v>
          </cell>
          <cell r="J313">
            <v>11214.25</v>
          </cell>
        </row>
        <row r="314">
          <cell r="G314">
            <v>204010</v>
          </cell>
          <cell r="H314" t="str">
            <v>Information Technology</v>
          </cell>
          <cell r="I314" t="str">
            <v>Orton Distribution Sub Fiber Conversion</v>
          </cell>
          <cell r="J314">
            <v>6883.85</v>
          </cell>
        </row>
        <row r="315">
          <cell r="G315">
            <v>204011</v>
          </cell>
          <cell r="H315" t="str">
            <v>Information Technology</v>
          </cell>
          <cell r="I315" t="str">
            <v>Medina Transmission Sub Fiber Conversion</v>
          </cell>
          <cell r="J315">
            <v>2796.76</v>
          </cell>
        </row>
        <row r="316">
          <cell r="G316">
            <v>204012</v>
          </cell>
          <cell r="H316" t="str">
            <v>Information Technology</v>
          </cell>
          <cell r="I316" t="str">
            <v>Parkwood T Fiber Conn</v>
          </cell>
          <cell r="J316">
            <v>47955.3</v>
          </cell>
        </row>
        <row r="317">
          <cell r="G317">
            <v>204013</v>
          </cell>
          <cell r="H317" t="str">
            <v>Information Technology</v>
          </cell>
          <cell r="I317" t="str">
            <v>Panther Transmission Sub Fiber Conversion</v>
          </cell>
          <cell r="J317">
            <v>5766.96</v>
          </cell>
        </row>
        <row r="318">
          <cell r="G318">
            <v>204014</v>
          </cell>
          <cell r="H318" t="str">
            <v>Information Technology</v>
          </cell>
          <cell r="I318" t="str">
            <v>Olivia Communications Site Fiber Conversion</v>
          </cell>
          <cell r="J318">
            <v>587.82000000000005</v>
          </cell>
        </row>
        <row r="319">
          <cell r="G319">
            <v>204015</v>
          </cell>
          <cell r="H319" t="str">
            <v>Information Technology</v>
          </cell>
          <cell r="I319" t="str">
            <v>St. James Telecom Site - Install 2nd Air Conditioner &amp; Economizers</v>
          </cell>
          <cell r="J319">
            <v>12346.35</v>
          </cell>
        </row>
        <row r="320">
          <cell r="G320">
            <v>204016</v>
          </cell>
          <cell r="H320" t="str">
            <v>Information Technology</v>
          </cell>
          <cell r="I320" t="str">
            <v>Park Rapids Telecom Site - Install 2nd Air Conditioner &amp; Economizers</v>
          </cell>
          <cell r="J320">
            <v>8939.4699999999993</v>
          </cell>
        </row>
        <row r="321">
          <cell r="G321">
            <v>204017</v>
          </cell>
          <cell r="H321" t="str">
            <v>Information Technology</v>
          </cell>
          <cell r="I321" t="str">
            <v>Frost Telecom Site - Install 2nd Air Conditioner &amp; Economizers</v>
          </cell>
          <cell r="J321">
            <v>8527.01</v>
          </cell>
        </row>
        <row r="322">
          <cell r="G322">
            <v>204036</v>
          </cell>
          <cell r="H322" t="str">
            <v>Information Technology</v>
          </cell>
          <cell r="I322" t="str">
            <v>Trunked Mobile Radio System Replacement</v>
          </cell>
          <cell r="J322">
            <v>7863.26</v>
          </cell>
        </row>
        <row r="323">
          <cell r="G323">
            <v>204048</v>
          </cell>
          <cell r="H323" t="str">
            <v>Information Technology</v>
          </cell>
          <cell r="I323" t="str">
            <v>NERC Active Directory</v>
          </cell>
          <cell r="J323">
            <v>9245.7800000000007</v>
          </cell>
        </row>
        <row r="324">
          <cell r="G324">
            <v>204049</v>
          </cell>
          <cell r="H324" t="str">
            <v>Information Technology</v>
          </cell>
          <cell r="I324" t="str">
            <v>Communication Sites Battery Replacement - Geneseo</v>
          </cell>
          <cell r="J324">
            <v>2140.64</v>
          </cell>
        </row>
        <row r="325">
          <cell r="G325">
            <v>204050</v>
          </cell>
          <cell r="H325" t="str">
            <v>Information Technology</v>
          </cell>
          <cell r="I325" t="str">
            <v>Communication Sites Battery Replacement - Hankinson</v>
          </cell>
          <cell r="J325">
            <v>1581.51</v>
          </cell>
        </row>
        <row r="326">
          <cell r="G326">
            <v>204051</v>
          </cell>
          <cell r="H326" t="str">
            <v>Information Technology</v>
          </cell>
          <cell r="I326" t="str">
            <v>Communication Sites Battery Replacement - Hawick</v>
          </cell>
          <cell r="J326">
            <v>3684.76</v>
          </cell>
        </row>
        <row r="327">
          <cell r="G327">
            <v>204052</v>
          </cell>
          <cell r="H327" t="str">
            <v>Information Technology</v>
          </cell>
          <cell r="I327" t="str">
            <v>Communication Sites Battery Replacement - Richmond</v>
          </cell>
          <cell r="J327">
            <v>4237.5600000000004</v>
          </cell>
        </row>
        <row r="328">
          <cell r="G328">
            <v>204053</v>
          </cell>
          <cell r="H328" t="str">
            <v>Information Technology</v>
          </cell>
          <cell r="I328" t="str">
            <v>Communication Sites Battery Replacement - Stirum</v>
          </cell>
          <cell r="J328">
            <v>1916.03</v>
          </cell>
        </row>
        <row r="329">
          <cell r="G329">
            <v>204054</v>
          </cell>
          <cell r="H329" t="str">
            <v>Information Technology</v>
          </cell>
          <cell r="I329" t="str">
            <v>Communication Sites Battery Replacement - Westwood</v>
          </cell>
          <cell r="J329">
            <v>1109.3699999999999</v>
          </cell>
        </row>
        <row r="330">
          <cell r="G330">
            <v>204055</v>
          </cell>
          <cell r="H330" t="str">
            <v>Information Technology</v>
          </cell>
          <cell r="I330" t="str">
            <v>Communication Sites Battery Replacement - Alfred</v>
          </cell>
          <cell r="J330">
            <v>3740</v>
          </cell>
        </row>
        <row r="331">
          <cell r="G331">
            <v>204056</v>
          </cell>
          <cell r="H331" t="str">
            <v>Information Technology</v>
          </cell>
          <cell r="I331" t="str">
            <v>Communication Sites Battery Replacement - Lamoure</v>
          </cell>
          <cell r="J331">
            <v>3453.56</v>
          </cell>
        </row>
        <row r="332">
          <cell r="G332">
            <v>204057</v>
          </cell>
          <cell r="H332" t="str">
            <v>Information Technology</v>
          </cell>
          <cell r="I332" t="str">
            <v>Communication Sites Battery Replacement - Tappen</v>
          </cell>
          <cell r="J332">
            <v>4573.2700000000004</v>
          </cell>
        </row>
        <row r="333">
          <cell r="G333">
            <v>204058</v>
          </cell>
          <cell r="H333" t="str">
            <v>Information Technology</v>
          </cell>
          <cell r="I333" t="str">
            <v>Communication Sites Battery Replacement - Rush City</v>
          </cell>
          <cell r="J333">
            <v>1985.68</v>
          </cell>
        </row>
        <row r="334">
          <cell r="G334">
            <v>204059</v>
          </cell>
          <cell r="H334" t="str">
            <v>Information Technology</v>
          </cell>
          <cell r="I334" t="str">
            <v>Communication Sites Battery Replacement - Cannon Falls</v>
          </cell>
          <cell r="J334">
            <v>2959.32</v>
          </cell>
        </row>
        <row r="335">
          <cell r="G335">
            <v>204060</v>
          </cell>
          <cell r="H335" t="str">
            <v>Information Technology</v>
          </cell>
          <cell r="I335" t="str">
            <v>Communication Sites Battery Replacement - McGregor</v>
          </cell>
          <cell r="J335">
            <v>4519.2700000000004</v>
          </cell>
        </row>
        <row r="336">
          <cell r="G336">
            <v>204061</v>
          </cell>
          <cell r="H336" t="str">
            <v>Information Technology</v>
          </cell>
          <cell r="I336" t="str">
            <v>Communication Sites Battery Replacement - Virgina</v>
          </cell>
          <cell r="J336">
            <v>4280.62</v>
          </cell>
        </row>
        <row r="337">
          <cell r="G337">
            <v>204062</v>
          </cell>
          <cell r="H337" t="str">
            <v>Information Technology</v>
          </cell>
          <cell r="I337" t="str">
            <v>Communication Sites Battery Replacement - Jeffers</v>
          </cell>
          <cell r="J337">
            <v>3625.98</v>
          </cell>
        </row>
        <row r="338">
          <cell r="G338">
            <v>204063</v>
          </cell>
          <cell r="H338" t="str">
            <v>Information Technology</v>
          </cell>
          <cell r="I338" t="str">
            <v>Communication Sites Battery Replacement - Mankato</v>
          </cell>
          <cell r="J338">
            <v>1895.74</v>
          </cell>
        </row>
        <row r="339">
          <cell r="G339">
            <v>204064</v>
          </cell>
          <cell r="H339" t="str">
            <v>Information Technology</v>
          </cell>
          <cell r="I339" t="str">
            <v>Communication Sites Battery Replacement - Waseca</v>
          </cell>
          <cell r="J339">
            <v>3334.61</v>
          </cell>
        </row>
        <row r="340">
          <cell r="G340">
            <v>204065</v>
          </cell>
          <cell r="H340" t="str">
            <v>Information Technology</v>
          </cell>
          <cell r="I340" t="str">
            <v>Communication Sites Battery Replacement - Wilmont</v>
          </cell>
          <cell r="J340">
            <v>4154.33</v>
          </cell>
        </row>
        <row r="341">
          <cell r="G341">
            <v>204067</v>
          </cell>
          <cell r="H341" t="str">
            <v>Information Technology</v>
          </cell>
          <cell r="I341" t="str">
            <v>MPLS Roadmap Phase 1</v>
          </cell>
          <cell r="J341">
            <v>613981.69999999995</v>
          </cell>
        </row>
        <row r="342">
          <cell r="G342">
            <v>204068</v>
          </cell>
          <cell r="H342" t="str">
            <v>Information Technology</v>
          </cell>
          <cell r="I342" t="str">
            <v>Credit River MW Tower Anchor Fencing</v>
          </cell>
          <cell r="J342">
            <v>-142.25</v>
          </cell>
        </row>
        <row r="343">
          <cell r="G343">
            <v>204070</v>
          </cell>
          <cell r="H343" t="str">
            <v>Information Technology</v>
          </cell>
          <cell r="I343" t="str">
            <v>Communication Sites Battery Replacement - Herman</v>
          </cell>
          <cell r="J343">
            <v>2956.35</v>
          </cell>
        </row>
        <row r="344">
          <cell r="G344">
            <v>204077</v>
          </cell>
          <cell r="H344" t="str">
            <v>Information Technology</v>
          </cell>
          <cell r="I344" t="str">
            <v>Load Management Terminal Server Replacement</v>
          </cell>
          <cell r="J344">
            <v>2477.6799999999998</v>
          </cell>
        </row>
        <row r="345">
          <cell r="G345">
            <v>204078</v>
          </cell>
          <cell r="H345" t="str">
            <v>Information Technology</v>
          </cell>
          <cell r="I345" t="str">
            <v>Butte TMR Repeater - Convert 4W VF Circuit to Ethernet</v>
          </cell>
          <cell r="J345">
            <v>28179.16</v>
          </cell>
        </row>
        <row r="346">
          <cell r="G346">
            <v>204097</v>
          </cell>
          <cell r="H346" t="str">
            <v>Information Technology</v>
          </cell>
          <cell r="I346" t="str">
            <v>Router Refresh 2015 - Benson</v>
          </cell>
          <cell r="J346">
            <v>6299.95</v>
          </cell>
        </row>
        <row r="347">
          <cell r="G347">
            <v>204098</v>
          </cell>
          <cell r="H347" t="str">
            <v>Information Technology</v>
          </cell>
          <cell r="I347" t="str">
            <v>Router Refresh 2015 - Folden</v>
          </cell>
          <cell r="J347">
            <v>4793.7299999999996</v>
          </cell>
        </row>
        <row r="348">
          <cell r="G348">
            <v>204099</v>
          </cell>
          <cell r="H348" t="str">
            <v>Information Technology</v>
          </cell>
          <cell r="I348" t="str">
            <v>Router Refresh 2015 - Lakefield</v>
          </cell>
          <cell r="J348">
            <v>7519.49</v>
          </cell>
        </row>
        <row r="349">
          <cell r="G349">
            <v>204100</v>
          </cell>
          <cell r="H349" t="str">
            <v>Information Technology</v>
          </cell>
          <cell r="I349" t="str">
            <v>Router Refresh 2015 - Mankato</v>
          </cell>
          <cell r="J349">
            <v>4494.87</v>
          </cell>
        </row>
        <row r="350">
          <cell r="G350">
            <v>204101</v>
          </cell>
          <cell r="H350" t="str">
            <v>Information Technology</v>
          </cell>
          <cell r="I350" t="str">
            <v>Router Refresh 2015 - Moonshine</v>
          </cell>
          <cell r="J350">
            <v>4614.88</v>
          </cell>
        </row>
        <row r="351">
          <cell r="G351">
            <v>204103</v>
          </cell>
          <cell r="H351" t="str">
            <v>Information Technology</v>
          </cell>
          <cell r="I351" t="str">
            <v>Router Refresh 2015 - New Sweden</v>
          </cell>
          <cell r="J351">
            <v>4402.95</v>
          </cell>
        </row>
        <row r="352">
          <cell r="G352">
            <v>204104</v>
          </cell>
          <cell r="H352" t="str">
            <v>Information Technology</v>
          </cell>
          <cell r="I352" t="str">
            <v>Router Refresh 2015 - Owatonna</v>
          </cell>
          <cell r="J352">
            <v>4203.01</v>
          </cell>
        </row>
        <row r="353">
          <cell r="G353">
            <v>204105</v>
          </cell>
          <cell r="H353" t="str">
            <v>Information Technology</v>
          </cell>
          <cell r="I353" t="str">
            <v>Router Refresh 2015 - St. James</v>
          </cell>
          <cell r="J353">
            <v>4445.87</v>
          </cell>
        </row>
        <row r="354">
          <cell r="G354">
            <v>204106</v>
          </cell>
          <cell r="H354" t="str">
            <v>Information Technology</v>
          </cell>
          <cell r="I354" t="str">
            <v>Router Refresh 2015 - Adrian</v>
          </cell>
          <cell r="J354">
            <v>3360.98</v>
          </cell>
        </row>
        <row r="355">
          <cell r="G355">
            <v>204107</v>
          </cell>
          <cell r="H355" t="str">
            <v>Information Technology</v>
          </cell>
          <cell r="I355" t="str">
            <v>Router Refresh 2015 - Austin</v>
          </cell>
          <cell r="J355">
            <v>5373.29</v>
          </cell>
        </row>
        <row r="356">
          <cell r="G356">
            <v>204109</v>
          </cell>
          <cell r="H356" t="str">
            <v>Information Technology</v>
          </cell>
          <cell r="I356" t="str">
            <v>Router Refresh 2015 - Gapfiller</v>
          </cell>
          <cell r="J356">
            <v>8284.77</v>
          </cell>
        </row>
        <row r="357">
          <cell r="G357">
            <v>204110</v>
          </cell>
          <cell r="H357" t="str">
            <v>Information Technology</v>
          </cell>
          <cell r="I357" t="str">
            <v>Router Refresh 2015 - Glenwood</v>
          </cell>
          <cell r="J357">
            <v>5606.31</v>
          </cell>
        </row>
        <row r="358">
          <cell r="G358">
            <v>204111</v>
          </cell>
          <cell r="H358" t="str">
            <v>Information Technology</v>
          </cell>
          <cell r="I358" t="str">
            <v>Router Refresh 2015 - Holmes City</v>
          </cell>
          <cell r="J358">
            <v>4142.08</v>
          </cell>
        </row>
        <row r="359">
          <cell r="G359">
            <v>204112</v>
          </cell>
          <cell r="H359" t="str">
            <v>Information Technology</v>
          </cell>
          <cell r="I359" t="str">
            <v>Router Refresh 2015 - Jackson</v>
          </cell>
          <cell r="J359">
            <v>4212.43</v>
          </cell>
        </row>
        <row r="360">
          <cell r="G360">
            <v>204113</v>
          </cell>
          <cell r="H360" t="str">
            <v>Information Technology</v>
          </cell>
          <cell r="I360" t="str">
            <v>Router Refresh 2015 - Melrose</v>
          </cell>
          <cell r="J360">
            <v>3922.87</v>
          </cell>
        </row>
        <row r="361">
          <cell r="G361">
            <v>204114</v>
          </cell>
          <cell r="H361" t="str">
            <v>Information Technology</v>
          </cell>
          <cell r="I361" t="str">
            <v>Router Refresh 2015 - Sebeka</v>
          </cell>
          <cell r="J361">
            <v>4188.6499999999996</v>
          </cell>
        </row>
        <row r="362">
          <cell r="G362">
            <v>204115</v>
          </cell>
          <cell r="H362" t="str">
            <v>Information Technology</v>
          </cell>
          <cell r="I362" t="str">
            <v>Router Refresh 2015 - Slayton</v>
          </cell>
          <cell r="J362">
            <v>3377.81</v>
          </cell>
        </row>
        <row r="363">
          <cell r="G363">
            <v>204116</v>
          </cell>
          <cell r="H363" t="str">
            <v>Information Technology</v>
          </cell>
          <cell r="I363" t="str">
            <v>Router Refresh 2015 - Sleepy Eye</v>
          </cell>
          <cell r="J363">
            <v>3279.79</v>
          </cell>
        </row>
        <row r="364">
          <cell r="G364">
            <v>204117</v>
          </cell>
          <cell r="H364" t="str">
            <v>Information Technology</v>
          </cell>
          <cell r="I364" t="str">
            <v>Router Refresh 2015 - Common Cost</v>
          </cell>
          <cell r="J364">
            <v>5112.47</v>
          </cell>
        </row>
        <row r="365">
          <cell r="G365">
            <v>204120</v>
          </cell>
          <cell r="H365" t="str">
            <v>Information Technology</v>
          </cell>
          <cell r="I365" t="str">
            <v>Big Swan 3G Backup</v>
          </cell>
          <cell r="J365">
            <v>7932.37</v>
          </cell>
        </row>
        <row r="366">
          <cell r="G366">
            <v>204121</v>
          </cell>
          <cell r="H366" t="str">
            <v>Information Technology</v>
          </cell>
          <cell r="I366" t="str">
            <v>Circle Lake D Fiber Conversion</v>
          </cell>
          <cell r="J366">
            <v>9838.0300000000007</v>
          </cell>
        </row>
        <row r="367">
          <cell r="G367">
            <v>204122</v>
          </cell>
          <cell r="H367" t="str">
            <v>Information Technology</v>
          </cell>
          <cell r="I367" t="str">
            <v>Cathodic Protection - Waseca</v>
          </cell>
          <cell r="J367">
            <v>66.260000000000005</v>
          </cell>
        </row>
        <row r="368">
          <cell r="G368">
            <v>204132</v>
          </cell>
          <cell r="H368" t="str">
            <v>Information Technology</v>
          </cell>
          <cell r="I368" t="str">
            <v>Arvig Wadena Network Connection</v>
          </cell>
          <cell r="J368">
            <v>317.77</v>
          </cell>
        </row>
        <row r="369">
          <cell r="G369">
            <v>204137</v>
          </cell>
          <cell r="H369" t="str">
            <v>Information Technology</v>
          </cell>
          <cell r="I369" t="str">
            <v>Cornerstone Connect Implementation</v>
          </cell>
          <cell r="J369">
            <v>20183.25</v>
          </cell>
        </row>
        <row r="370">
          <cell r="G370">
            <v>204145</v>
          </cell>
          <cell r="H370" t="str">
            <v>Information Technology</v>
          </cell>
          <cell r="I370" t="str">
            <v>Hartford Switch Installation</v>
          </cell>
          <cell r="J370">
            <v>2359.5500000000002</v>
          </cell>
        </row>
        <row r="371">
          <cell r="G371">
            <v>204176</v>
          </cell>
          <cell r="H371" t="str">
            <v>Information Technology</v>
          </cell>
          <cell r="I371" t="str">
            <v>Elk River Bldg 2/Lower Level - Replace data cabling</v>
          </cell>
          <cell r="J371">
            <v>37360.94</v>
          </cell>
        </row>
        <row r="372">
          <cell r="G372">
            <v>204179</v>
          </cell>
          <cell r="H372" t="str">
            <v>Information Technology</v>
          </cell>
          <cell r="I372" t="str">
            <v>Sauk Rapids TMR Backhaul upgrade</v>
          </cell>
          <cell r="J372">
            <v>1373.02</v>
          </cell>
        </row>
        <row r="373">
          <cell r="G373">
            <v>204180</v>
          </cell>
          <cell r="H373" t="str">
            <v>Information Technology</v>
          </cell>
          <cell r="I373" t="str">
            <v>Merton D - Add IE-2000 Switch</v>
          </cell>
          <cell r="J373">
            <v>2281.4</v>
          </cell>
        </row>
        <row r="374">
          <cell r="G374">
            <v>204181</v>
          </cell>
          <cell r="H374" t="str">
            <v>Information Technology</v>
          </cell>
          <cell r="I374" t="str">
            <v>Cross Lake City Switch Installation</v>
          </cell>
          <cell r="J374">
            <v>2386.67</v>
          </cell>
        </row>
        <row r="375">
          <cell r="G375">
            <v>204183</v>
          </cell>
          <cell r="H375" t="str">
            <v>Information Technology</v>
          </cell>
          <cell r="I375" t="str">
            <v>Waldo Fiber Conversion</v>
          </cell>
          <cell r="J375">
            <v>16799.560000000001</v>
          </cell>
        </row>
        <row r="376">
          <cell r="G376">
            <v>204185</v>
          </cell>
          <cell r="H376" t="str">
            <v>Information Technology</v>
          </cell>
          <cell r="I376" t="str">
            <v>Cloquet Switch and WIFI Install</v>
          </cell>
          <cell r="J376">
            <v>6005.1</v>
          </cell>
        </row>
        <row r="377">
          <cell r="G377">
            <v>204196</v>
          </cell>
          <cell r="H377" t="str">
            <v>Information Technology</v>
          </cell>
          <cell r="I377" t="str">
            <v>Andover Fiber Conversion</v>
          </cell>
          <cell r="J377">
            <v>19062.41</v>
          </cell>
        </row>
        <row r="378">
          <cell r="G378">
            <v>204197</v>
          </cell>
          <cell r="H378" t="str">
            <v>Information Technology</v>
          </cell>
          <cell r="I378" t="str">
            <v>Liberty Transmission Sub Fiber Move</v>
          </cell>
          <cell r="J378">
            <v>12882.2</v>
          </cell>
        </row>
        <row r="379">
          <cell r="G379">
            <v>204200</v>
          </cell>
          <cell r="H379" t="str">
            <v>Information Technology</v>
          </cell>
          <cell r="I379" t="str">
            <v>Bogus Lake TMR Backhaul upgrade</v>
          </cell>
          <cell r="J379">
            <v>2348.92</v>
          </cell>
        </row>
        <row r="380">
          <cell r="G380">
            <v>204201</v>
          </cell>
          <cell r="H380" t="str">
            <v>Information Technology</v>
          </cell>
          <cell r="I380" t="str">
            <v>Isabella TMR Backhaul upgrade</v>
          </cell>
          <cell r="J380">
            <v>1098.46</v>
          </cell>
        </row>
        <row r="381">
          <cell r="G381">
            <v>204202</v>
          </cell>
          <cell r="H381" t="str">
            <v>Information Technology</v>
          </cell>
          <cell r="I381" t="str">
            <v>Kimball TMR Backhaul upgrade</v>
          </cell>
          <cell r="J381">
            <v>1287.19</v>
          </cell>
        </row>
        <row r="382">
          <cell r="G382">
            <v>204203</v>
          </cell>
          <cell r="H382" t="str">
            <v>Information Technology</v>
          </cell>
          <cell r="I382" t="str">
            <v>White Bear Lake TMR Backhaul upgrade</v>
          </cell>
          <cell r="J382">
            <v>1064.03</v>
          </cell>
        </row>
        <row r="383">
          <cell r="G383">
            <v>204213</v>
          </cell>
          <cell r="H383" t="str">
            <v>Information Technology</v>
          </cell>
          <cell r="I383" t="str">
            <v>Cloquet Line Crew Building Communications Upgrade</v>
          </cell>
          <cell r="J383">
            <v>9729.4500000000007</v>
          </cell>
        </row>
        <row r="384">
          <cell r="G384">
            <v>204218</v>
          </cell>
          <cell r="H384" t="str">
            <v>Information Technology</v>
          </cell>
          <cell r="I384" t="str">
            <v>Intrusion Detection &amp; Logging (Phase I &amp; Phase ll- HVDC)</v>
          </cell>
          <cell r="J384">
            <v>924853.03</v>
          </cell>
        </row>
        <row r="385">
          <cell r="G385">
            <v>204224</v>
          </cell>
          <cell r="H385" t="str">
            <v>Information Technology</v>
          </cell>
          <cell r="I385" t="str">
            <v>Backup Infrastructure Refresh</v>
          </cell>
          <cell r="J385">
            <v>298374.19</v>
          </cell>
        </row>
        <row r="386">
          <cell r="G386">
            <v>204314</v>
          </cell>
          <cell r="H386" t="str">
            <v>Information Technology</v>
          </cell>
          <cell r="I386" t="str">
            <v>Trunked Mobile Radio System Replacement - Core &amp; Subscribers</v>
          </cell>
          <cell r="J386">
            <v>1435925.15</v>
          </cell>
        </row>
        <row r="387">
          <cell r="G387">
            <v>204328</v>
          </cell>
          <cell r="H387" t="str">
            <v>Information Technology</v>
          </cell>
          <cell r="I387" t="str">
            <v>Traverse 3G Backup</v>
          </cell>
          <cell r="J387">
            <v>5624.03</v>
          </cell>
        </row>
        <row r="388">
          <cell r="G388">
            <v>204336</v>
          </cell>
          <cell r="H388" t="str">
            <v>Information Technology</v>
          </cell>
          <cell r="I388" t="str">
            <v>TMR Replacement 2 Channel - Ball Bluff</v>
          </cell>
          <cell r="J388">
            <v>77772.23</v>
          </cell>
        </row>
        <row r="389">
          <cell r="G389">
            <v>204337</v>
          </cell>
          <cell r="H389" t="str">
            <v>Information Technology</v>
          </cell>
          <cell r="I389" t="str">
            <v>TMR Replacement 2 Channel - Bogus Lake</v>
          </cell>
          <cell r="J389">
            <v>81061.88</v>
          </cell>
        </row>
        <row r="390">
          <cell r="G390">
            <v>204338</v>
          </cell>
          <cell r="H390" t="str">
            <v>Information Technology</v>
          </cell>
          <cell r="I390" t="str">
            <v>TMR Replacement 2 Channel - Brookston</v>
          </cell>
          <cell r="J390">
            <v>77769.179999999993</v>
          </cell>
        </row>
        <row r="391">
          <cell r="G391">
            <v>204339</v>
          </cell>
          <cell r="H391" t="str">
            <v>Information Technology</v>
          </cell>
          <cell r="I391" t="str">
            <v>TMR Replacement 2 Channel - Gheen</v>
          </cell>
          <cell r="J391">
            <v>82116.59</v>
          </cell>
        </row>
        <row r="392">
          <cell r="G392">
            <v>204340</v>
          </cell>
          <cell r="H392" t="str">
            <v>Information Technology</v>
          </cell>
          <cell r="I392" t="str">
            <v>TMR Replacement 2 Channel - Herman</v>
          </cell>
          <cell r="J392">
            <v>83213.929999999993</v>
          </cell>
        </row>
        <row r="393">
          <cell r="G393">
            <v>204341</v>
          </cell>
          <cell r="H393" t="str">
            <v>Information Technology</v>
          </cell>
          <cell r="I393" t="str">
            <v>TMR Replacement 2 Channel - Hibbing</v>
          </cell>
          <cell r="J393">
            <v>77665.88</v>
          </cell>
        </row>
        <row r="394">
          <cell r="G394">
            <v>204342</v>
          </cell>
          <cell r="H394" t="str">
            <v>Information Technology</v>
          </cell>
          <cell r="I394" t="str">
            <v>TMR Replacement 2 Channel - Holloway</v>
          </cell>
          <cell r="J394">
            <v>79775.990000000005</v>
          </cell>
        </row>
        <row r="395">
          <cell r="G395">
            <v>204343</v>
          </cell>
          <cell r="H395" t="str">
            <v>Information Technology</v>
          </cell>
          <cell r="I395" t="str">
            <v>TMR Replacement 2 Channel - Holmes City</v>
          </cell>
          <cell r="J395">
            <v>78828.2</v>
          </cell>
        </row>
        <row r="396">
          <cell r="G396">
            <v>204344</v>
          </cell>
          <cell r="H396" t="str">
            <v>Information Technology</v>
          </cell>
          <cell r="I396" t="str">
            <v>TMR Replacement 2 Channel - Isabella</v>
          </cell>
          <cell r="J396">
            <v>82513.679999999993</v>
          </cell>
        </row>
        <row r="397">
          <cell r="G397">
            <v>204345</v>
          </cell>
          <cell r="H397" t="str">
            <v>Information Technology</v>
          </cell>
          <cell r="I397" t="str">
            <v>TMR Replacement 2 Channel - Longville</v>
          </cell>
          <cell r="J397">
            <v>77803.600000000006</v>
          </cell>
        </row>
        <row r="398">
          <cell r="G398">
            <v>204346</v>
          </cell>
          <cell r="H398" t="str">
            <v>Information Technology</v>
          </cell>
          <cell r="I398" t="str">
            <v>TMR Replacement 2 Channel - Lutsen</v>
          </cell>
          <cell r="J398">
            <v>77302.02</v>
          </cell>
        </row>
        <row r="399">
          <cell r="G399">
            <v>204347</v>
          </cell>
          <cell r="H399" t="str">
            <v>Information Technology</v>
          </cell>
          <cell r="I399" t="str">
            <v>TMR Replacement 2 Channel - Marcell</v>
          </cell>
          <cell r="J399">
            <v>77683.100000000006</v>
          </cell>
        </row>
        <row r="400">
          <cell r="G400">
            <v>204348</v>
          </cell>
          <cell r="H400" t="str">
            <v>Information Technology</v>
          </cell>
          <cell r="I400" t="str">
            <v>TMR Replacement 2 Channel - Markham</v>
          </cell>
          <cell r="J400">
            <v>77498.94</v>
          </cell>
        </row>
        <row r="401">
          <cell r="G401">
            <v>204349</v>
          </cell>
          <cell r="H401" t="str">
            <v>Information Technology</v>
          </cell>
          <cell r="I401" t="str">
            <v>TMR Replacement 2 Channel - Max</v>
          </cell>
          <cell r="J401">
            <v>1240.9100000000001</v>
          </cell>
        </row>
        <row r="402">
          <cell r="G402">
            <v>204350</v>
          </cell>
          <cell r="H402" t="str">
            <v>Information Technology</v>
          </cell>
          <cell r="I402" t="str">
            <v>TMR Replacement 2 Channel - Medina</v>
          </cell>
          <cell r="J402">
            <v>78919.91</v>
          </cell>
        </row>
        <row r="403">
          <cell r="G403">
            <v>204351</v>
          </cell>
          <cell r="H403" t="str">
            <v>Information Technology</v>
          </cell>
          <cell r="I403" t="str">
            <v>TMR Replacement 2 Channel - Melrose</v>
          </cell>
          <cell r="J403">
            <v>78522.570000000007</v>
          </cell>
        </row>
        <row r="404">
          <cell r="G404">
            <v>204352</v>
          </cell>
          <cell r="H404" t="str">
            <v>Information Technology</v>
          </cell>
          <cell r="I404" t="str">
            <v>TMR Replacement 2 Channel - Silver Bay B</v>
          </cell>
          <cell r="J404">
            <v>86098.2</v>
          </cell>
        </row>
        <row r="405">
          <cell r="G405">
            <v>204353</v>
          </cell>
          <cell r="H405" t="str">
            <v>Information Technology</v>
          </cell>
          <cell r="I405" t="str">
            <v>TMR Replacement 2 Channel - Virginia</v>
          </cell>
          <cell r="J405">
            <v>79048.850000000006</v>
          </cell>
        </row>
        <row r="406">
          <cell r="G406">
            <v>204354</v>
          </cell>
          <cell r="H406" t="str">
            <v>Information Technology</v>
          </cell>
          <cell r="I406" t="str">
            <v>TMR Replacement 2 Channel - Wales</v>
          </cell>
          <cell r="J406">
            <v>77550.59</v>
          </cell>
        </row>
        <row r="407">
          <cell r="G407">
            <v>204355</v>
          </cell>
          <cell r="H407" t="str">
            <v>Information Technology</v>
          </cell>
          <cell r="I407" t="str">
            <v>TMR Replacement 2 Channel - Wilmont</v>
          </cell>
          <cell r="J407">
            <v>95962.83</v>
          </cell>
        </row>
        <row r="408">
          <cell r="G408">
            <v>204356</v>
          </cell>
          <cell r="H408" t="str">
            <v>Information Technology</v>
          </cell>
          <cell r="I408" t="str">
            <v>TMR Replacement 2 Channel - Winton</v>
          </cell>
          <cell r="J408">
            <v>78137.02</v>
          </cell>
        </row>
        <row r="409">
          <cell r="G409">
            <v>204357</v>
          </cell>
          <cell r="H409" t="str">
            <v>Information Technology</v>
          </cell>
          <cell r="I409" t="str">
            <v>TMR Replacement 2 Channel - Clements</v>
          </cell>
          <cell r="J409">
            <v>93465</v>
          </cell>
        </row>
        <row r="410">
          <cell r="G410">
            <v>204358</v>
          </cell>
          <cell r="H410" t="str">
            <v>Information Technology</v>
          </cell>
          <cell r="I410" t="str">
            <v>TMR Replacement 2 Channel - Jeffers</v>
          </cell>
          <cell r="J410">
            <v>79232.84</v>
          </cell>
        </row>
        <row r="411">
          <cell r="G411">
            <v>204359</v>
          </cell>
          <cell r="H411" t="str">
            <v>Information Technology</v>
          </cell>
          <cell r="I411" t="str">
            <v>TMR Replacement 3 Channel - Aitkin</v>
          </cell>
          <cell r="J411">
            <v>99931.48</v>
          </cell>
        </row>
        <row r="412">
          <cell r="G412">
            <v>204360</v>
          </cell>
          <cell r="H412" t="str">
            <v>Information Technology</v>
          </cell>
          <cell r="I412" t="str">
            <v>TMR Replacement 3 Channel - Barnum</v>
          </cell>
          <cell r="J412">
            <v>93636.49</v>
          </cell>
        </row>
        <row r="413">
          <cell r="G413">
            <v>204361</v>
          </cell>
          <cell r="H413" t="str">
            <v>Information Technology</v>
          </cell>
          <cell r="I413" t="str">
            <v>TMR Replacement 3 Channel - Benson</v>
          </cell>
          <cell r="J413">
            <v>96274.05</v>
          </cell>
        </row>
        <row r="414">
          <cell r="G414">
            <v>204362</v>
          </cell>
          <cell r="H414" t="str">
            <v>Information Technology</v>
          </cell>
          <cell r="I414" t="str">
            <v>TMR Replacement 3 Channel - Brainerd</v>
          </cell>
          <cell r="J414">
            <v>107893.47</v>
          </cell>
        </row>
        <row r="415">
          <cell r="G415">
            <v>204363</v>
          </cell>
          <cell r="H415" t="str">
            <v>Information Technology</v>
          </cell>
          <cell r="I415" t="str">
            <v>TMR Replacement 3 Channel - Cannon Falls</v>
          </cell>
          <cell r="J415">
            <v>96717.1</v>
          </cell>
        </row>
        <row r="416">
          <cell r="G416">
            <v>204364</v>
          </cell>
          <cell r="H416" t="str">
            <v>Information Technology</v>
          </cell>
          <cell r="I416" t="str">
            <v>TMR Replacement 3 Channel - Chaffey</v>
          </cell>
          <cell r="J416">
            <v>93821.04</v>
          </cell>
        </row>
        <row r="417">
          <cell r="G417">
            <v>204365</v>
          </cell>
          <cell r="H417" t="str">
            <v>Information Technology</v>
          </cell>
          <cell r="I417" t="str">
            <v>TMR Replacement 3 Channel - Credit River</v>
          </cell>
          <cell r="J417">
            <v>96154.9</v>
          </cell>
        </row>
        <row r="418">
          <cell r="G418">
            <v>204366</v>
          </cell>
          <cell r="H418" t="str">
            <v>Information Technology</v>
          </cell>
          <cell r="I418" t="str">
            <v>TMR Replacement 3 Channel - Dairyland</v>
          </cell>
          <cell r="J418">
            <v>93717.74</v>
          </cell>
        </row>
        <row r="419">
          <cell r="G419">
            <v>204367</v>
          </cell>
          <cell r="H419" t="str">
            <v>Information Technology</v>
          </cell>
          <cell r="I419" t="str">
            <v>TMR Replacement 3 Channel - Duluth</v>
          </cell>
          <cell r="J419">
            <v>97280.22</v>
          </cell>
        </row>
        <row r="420">
          <cell r="G420">
            <v>204368</v>
          </cell>
          <cell r="H420" t="str">
            <v>Information Technology</v>
          </cell>
          <cell r="I420" t="str">
            <v>TMR Replacement 3 Channel - Frost</v>
          </cell>
          <cell r="J420">
            <v>94379.76</v>
          </cell>
        </row>
        <row r="421">
          <cell r="G421">
            <v>204369</v>
          </cell>
          <cell r="H421" t="str">
            <v>Information Technology</v>
          </cell>
          <cell r="I421" t="str">
            <v>TMR Replacement 3 Channel - Giese</v>
          </cell>
          <cell r="J421">
            <v>94748.82</v>
          </cell>
        </row>
        <row r="422">
          <cell r="G422">
            <v>204370</v>
          </cell>
          <cell r="H422" t="str">
            <v>Information Technology</v>
          </cell>
          <cell r="I422" t="str">
            <v>TMR Replacement 3 Channel - Glencoe</v>
          </cell>
          <cell r="J422">
            <v>95991.05</v>
          </cell>
        </row>
        <row r="423">
          <cell r="G423">
            <v>204371</v>
          </cell>
          <cell r="H423" t="str">
            <v>Information Technology</v>
          </cell>
          <cell r="I423" t="str">
            <v>TMR Replacement 3 Channel - Hill City</v>
          </cell>
          <cell r="J423">
            <v>93139.839999999997</v>
          </cell>
        </row>
        <row r="424">
          <cell r="G424">
            <v>204372</v>
          </cell>
          <cell r="H424" t="str">
            <v>Information Technology</v>
          </cell>
          <cell r="I424" t="str">
            <v>TMR Replacement 3 Channel - Hillman</v>
          </cell>
          <cell r="J424">
            <v>93096.53</v>
          </cell>
        </row>
        <row r="425">
          <cell r="G425">
            <v>204373</v>
          </cell>
          <cell r="H425" t="str">
            <v>Information Technology</v>
          </cell>
          <cell r="I425" t="str">
            <v>TMR Replacement 3 Channel - Jordan</v>
          </cell>
          <cell r="J425">
            <v>1852.02</v>
          </cell>
        </row>
        <row r="426">
          <cell r="G426">
            <v>204374</v>
          </cell>
          <cell r="H426" t="str">
            <v>Information Technology</v>
          </cell>
          <cell r="I426" t="str">
            <v>TMR Replacement 3 Channel - Kimball</v>
          </cell>
          <cell r="J426">
            <v>94885.21</v>
          </cell>
        </row>
        <row r="427">
          <cell r="G427">
            <v>204375</v>
          </cell>
          <cell r="H427" t="str">
            <v>Information Technology</v>
          </cell>
          <cell r="I427" t="str">
            <v>TMR Replacement 3 Channel - Little Elk</v>
          </cell>
          <cell r="J427">
            <v>94174.83</v>
          </cell>
        </row>
        <row r="428">
          <cell r="G428">
            <v>204376</v>
          </cell>
          <cell r="H428" t="str">
            <v>Information Technology</v>
          </cell>
          <cell r="I428" t="str">
            <v>TMR Replacement 3 Channel - Mankato</v>
          </cell>
          <cell r="J428">
            <v>34.43</v>
          </cell>
        </row>
        <row r="429">
          <cell r="G429">
            <v>204378</v>
          </cell>
          <cell r="H429" t="str">
            <v>Information Technology</v>
          </cell>
          <cell r="I429" t="str">
            <v>TMR Replacement 3 Channel - McGreggor</v>
          </cell>
          <cell r="J429">
            <v>93752.18</v>
          </cell>
        </row>
        <row r="430">
          <cell r="G430">
            <v>204379</v>
          </cell>
          <cell r="H430" t="str">
            <v>Information Technology</v>
          </cell>
          <cell r="I430" t="str">
            <v>TMR Replacement 3 Channel - Milaca</v>
          </cell>
          <cell r="J430">
            <v>95318.080000000002</v>
          </cell>
        </row>
        <row r="431">
          <cell r="G431">
            <v>204381</v>
          </cell>
          <cell r="H431" t="str">
            <v>Information Technology</v>
          </cell>
          <cell r="I431" t="str">
            <v>TMR Replacement 3 Channel - Owatonna</v>
          </cell>
          <cell r="J431">
            <v>94176.66</v>
          </cell>
        </row>
        <row r="432">
          <cell r="G432">
            <v>204382</v>
          </cell>
          <cell r="H432" t="str">
            <v>Information Technology</v>
          </cell>
          <cell r="I432" t="str">
            <v>TMR Replacement 3 Channel - Park Rapids</v>
          </cell>
          <cell r="J432">
            <v>93442.69</v>
          </cell>
        </row>
        <row r="433">
          <cell r="G433">
            <v>204383</v>
          </cell>
          <cell r="H433" t="str">
            <v>Information Technology</v>
          </cell>
          <cell r="I433" t="str">
            <v>TMR Replacement 3 Channel - Pleasant Valley</v>
          </cell>
          <cell r="J433">
            <v>128065.49</v>
          </cell>
        </row>
        <row r="434">
          <cell r="G434">
            <v>204384</v>
          </cell>
          <cell r="H434" t="str">
            <v>Information Technology</v>
          </cell>
          <cell r="I434" t="str">
            <v>TMR Replacement 3 Channel - Plymouth</v>
          </cell>
          <cell r="J434">
            <v>68.86</v>
          </cell>
        </row>
        <row r="435">
          <cell r="G435">
            <v>204385</v>
          </cell>
          <cell r="H435" t="str">
            <v>Information Technology</v>
          </cell>
          <cell r="I435" t="str">
            <v>TMR Replacement 3 Channel - Rothsay</v>
          </cell>
          <cell r="J435">
            <v>93221.1</v>
          </cell>
        </row>
        <row r="436">
          <cell r="G436">
            <v>204386</v>
          </cell>
          <cell r="H436" t="str">
            <v>Information Technology</v>
          </cell>
          <cell r="I436" t="str">
            <v>TMR Replacement 3 Channel - Sauk Rapids</v>
          </cell>
          <cell r="J436">
            <v>952.79</v>
          </cell>
        </row>
        <row r="437">
          <cell r="G437">
            <v>204387</v>
          </cell>
          <cell r="H437" t="str">
            <v>Information Technology</v>
          </cell>
          <cell r="I437" t="str">
            <v>TMR Replacement 3 Channel - Sebeka</v>
          </cell>
          <cell r="J437">
            <v>92985.57</v>
          </cell>
        </row>
        <row r="438">
          <cell r="G438">
            <v>204388</v>
          </cell>
          <cell r="H438" t="str">
            <v>Information Technology</v>
          </cell>
          <cell r="I438" t="str">
            <v>TMR Replacement 3 Channel - Sleepy Eye</v>
          </cell>
          <cell r="J438">
            <v>93289.96</v>
          </cell>
        </row>
        <row r="439">
          <cell r="G439">
            <v>204389</v>
          </cell>
          <cell r="H439" t="str">
            <v>Information Technology</v>
          </cell>
          <cell r="I439" t="str">
            <v>TMR Replacement 3 Channel - St. James</v>
          </cell>
          <cell r="J439">
            <v>93256.54</v>
          </cell>
        </row>
        <row r="440">
          <cell r="G440">
            <v>204390</v>
          </cell>
          <cell r="H440" t="str">
            <v>Information Technology</v>
          </cell>
          <cell r="I440" t="str">
            <v>TMR Replacement 3 Channel - Sugar Hill</v>
          </cell>
          <cell r="J440">
            <v>99207.02</v>
          </cell>
        </row>
        <row r="441">
          <cell r="G441">
            <v>204391</v>
          </cell>
          <cell r="H441" t="str">
            <v>Information Technology</v>
          </cell>
          <cell r="I441" t="str">
            <v>TMR Replacement 3 Channel - Vergas</v>
          </cell>
          <cell r="J441">
            <v>94998.44</v>
          </cell>
        </row>
        <row r="442">
          <cell r="G442">
            <v>204392</v>
          </cell>
          <cell r="H442" t="str">
            <v>Information Technology</v>
          </cell>
          <cell r="I442" t="str">
            <v>TMR Replacement 3 Channel - Waseca</v>
          </cell>
          <cell r="J442">
            <v>94446.8</v>
          </cell>
        </row>
        <row r="443">
          <cell r="G443">
            <v>204393</v>
          </cell>
          <cell r="H443" t="str">
            <v>Information Technology</v>
          </cell>
          <cell r="I443" t="str">
            <v>TMR Replacement 3 Channel - Willmar</v>
          </cell>
          <cell r="J443">
            <v>94215.42</v>
          </cell>
        </row>
        <row r="444">
          <cell r="G444">
            <v>204394</v>
          </cell>
          <cell r="H444" t="str">
            <v>Information Technology</v>
          </cell>
          <cell r="I444" t="str">
            <v>TMR Replacement 3 Channel - Zumbrota</v>
          </cell>
          <cell r="J444">
            <v>356.04</v>
          </cell>
        </row>
        <row r="445">
          <cell r="G445">
            <v>204395</v>
          </cell>
          <cell r="H445" t="str">
            <v>Information Technology</v>
          </cell>
          <cell r="I445" t="str">
            <v>TMR Replacement 3 Channel - Jackson</v>
          </cell>
          <cell r="J445">
            <v>106496.03</v>
          </cell>
        </row>
        <row r="446">
          <cell r="G446">
            <v>204396</v>
          </cell>
          <cell r="H446" t="str">
            <v>Information Technology</v>
          </cell>
          <cell r="I446" t="str">
            <v>TMR Replacement 3 Channel - Lakefield Junction</v>
          </cell>
          <cell r="J446">
            <v>107888.45</v>
          </cell>
        </row>
        <row r="447">
          <cell r="G447">
            <v>204397</v>
          </cell>
          <cell r="H447" t="str">
            <v>Information Technology</v>
          </cell>
          <cell r="I447" t="str">
            <v>TMR Replacement 3 Channel - Slayton</v>
          </cell>
          <cell r="J447">
            <v>93675.32</v>
          </cell>
        </row>
        <row r="448">
          <cell r="G448">
            <v>204398</v>
          </cell>
          <cell r="H448" t="str">
            <v>Information Technology</v>
          </cell>
          <cell r="I448" t="str">
            <v>TMR Replacement 3 Channel - White Bear Lake</v>
          </cell>
          <cell r="J448">
            <v>77310.240000000005</v>
          </cell>
        </row>
        <row r="449">
          <cell r="G449">
            <v>204399</v>
          </cell>
          <cell r="H449" t="str">
            <v>Information Technology</v>
          </cell>
          <cell r="I449" t="str">
            <v>TMR Replacement Channel 4 - Cambridge</v>
          </cell>
          <cell r="J449">
            <v>114687.66</v>
          </cell>
        </row>
        <row r="450">
          <cell r="G450">
            <v>204400</v>
          </cell>
          <cell r="H450" t="str">
            <v>Information Technology</v>
          </cell>
          <cell r="I450" t="str">
            <v>TMR Replacement Channel 4 - Chisago</v>
          </cell>
          <cell r="J450">
            <v>108643.66</v>
          </cell>
        </row>
        <row r="451">
          <cell r="G451">
            <v>204402</v>
          </cell>
          <cell r="H451" t="str">
            <v>Information Technology</v>
          </cell>
          <cell r="I451" t="str">
            <v>TMR Replacement Channel 4 - Folden</v>
          </cell>
          <cell r="J451">
            <v>114438.05</v>
          </cell>
        </row>
        <row r="452">
          <cell r="G452">
            <v>204403</v>
          </cell>
          <cell r="H452" t="str">
            <v>Information Technology</v>
          </cell>
          <cell r="I452" t="str">
            <v>TMR Replacement Channel 4 - Litchfield</v>
          </cell>
          <cell r="J452">
            <v>110815.97</v>
          </cell>
        </row>
        <row r="453">
          <cell r="G453">
            <v>204404</v>
          </cell>
          <cell r="H453" t="str">
            <v>Information Technology</v>
          </cell>
          <cell r="I453" t="str">
            <v>TMR Replacement Channel 4 - Rockford</v>
          </cell>
          <cell r="J453">
            <v>108609.23</v>
          </cell>
        </row>
        <row r="454">
          <cell r="G454">
            <v>204405</v>
          </cell>
          <cell r="H454" t="str">
            <v>Information Technology</v>
          </cell>
          <cell r="I454" t="str">
            <v>TMR Replacement Channel 4 - Rock Lake</v>
          </cell>
          <cell r="J454">
            <v>108930.84</v>
          </cell>
        </row>
        <row r="455">
          <cell r="G455">
            <v>204406</v>
          </cell>
          <cell r="H455" t="str">
            <v>Information Technology</v>
          </cell>
          <cell r="I455" t="str">
            <v>TMR Replacement Channel 4 - Sandstone</v>
          </cell>
          <cell r="J455">
            <v>109769.69</v>
          </cell>
        </row>
        <row r="456">
          <cell r="G456">
            <v>204408</v>
          </cell>
          <cell r="H456" t="str">
            <v>Information Technology</v>
          </cell>
          <cell r="I456" t="str">
            <v>TMR Replacement Conventional Site - Alfred</v>
          </cell>
          <cell r="J456">
            <v>15512.39</v>
          </cell>
        </row>
        <row r="457">
          <cell r="G457">
            <v>204409</v>
          </cell>
          <cell r="H457" t="str">
            <v>Information Technology</v>
          </cell>
          <cell r="I457" t="str">
            <v>TMR Replacement Conventional Site - Butte</v>
          </cell>
          <cell r="J457">
            <v>9915.44</v>
          </cell>
        </row>
        <row r="458">
          <cell r="G458">
            <v>204410</v>
          </cell>
          <cell r="H458" t="str">
            <v>Information Technology</v>
          </cell>
          <cell r="I458" t="str">
            <v>TMR Replacement Conventional Site - Devils Lake</v>
          </cell>
          <cell r="J458">
            <v>11344.1</v>
          </cell>
        </row>
        <row r="459">
          <cell r="G459">
            <v>204411</v>
          </cell>
          <cell r="H459" t="str">
            <v>Information Technology</v>
          </cell>
          <cell r="I459" t="str">
            <v>TMR Replacement Conventional Site - Driscoll</v>
          </cell>
          <cell r="J459">
            <v>12269.73</v>
          </cell>
        </row>
        <row r="460">
          <cell r="G460">
            <v>204412</v>
          </cell>
          <cell r="H460" t="str">
            <v>Information Technology</v>
          </cell>
          <cell r="I460" t="str">
            <v>TMR Replacement Conventional Site - Esmond</v>
          </cell>
          <cell r="J460">
            <v>11427.35</v>
          </cell>
        </row>
        <row r="461">
          <cell r="G461">
            <v>204413</v>
          </cell>
          <cell r="H461" t="str">
            <v>Information Technology</v>
          </cell>
          <cell r="I461" t="str">
            <v>TMR Replacement Conventional Site - Geneseo</v>
          </cell>
          <cell r="J461">
            <v>12600.43</v>
          </cell>
        </row>
        <row r="462">
          <cell r="G462">
            <v>204414</v>
          </cell>
          <cell r="H462" t="str">
            <v>Information Technology</v>
          </cell>
          <cell r="I462" t="str">
            <v>TMR Replacement Conventional Site - Lamoure</v>
          </cell>
          <cell r="J462">
            <v>14026.9</v>
          </cell>
        </row>
        <row r="463">
          <cell r="G463">
            <v>204415</v>
          </cell>
          <cell r="H463" t="str">
            <v>Information Technology</v>
          </cell>
          <cell r="I463" t="str">
            <v>TMR Replacement Conventional Site - Petersburg</v>
          </cell>
          <cell r="J463">
            <v>11095.32</v>
          </cell>
        </row>
        <row r="464">
          <cell r="G464">
            <v>204416</v>
          </cell>
          <cell r="H464" t="str">
            <v>Information Technology</v>
          </cell>
          <cell r="I464" t="str">
            <v>TMR Replacement Conventional Site - Stirum</v>
          </cell>
          <cell r="J464">
            <v>10934.46</v>
          </cell>
        </row>
        <row r="465">
          <cell r="G465">
            <v>204417</v>
          </cell>
          <cell r="H465" t="str">
            <v>Information Technology</v>
          </cell>
          <cell r="I465" t="str">
            <v>TMR Replacement Conventional Site - Tappen</v>
          </cell>
          <cell r="J465">
            <v>12922.9</v>
          </cell>
        </row>
        <row r="466">
          <cell r="G466">
            <v>204418</v>
          </cell>
          <cell r="H466" t="str">
            <v>Information Technology</v>
          </cell>
          <cell r="I466" t="str">
            <v>TMR Replacement Conventional Site - Wilton</v>
          </cell>
          <cell r="J466">
            <v>20606.05</v>
          </cell>
        </row>
        <row r="467">
          <cell r="G467">
            <v>204427</v>
          </cell>
          <cell r="H467" t="str">
            <v>Information Technology</v>
          </cell>
          <cell r="I467" t="str">
            <v>Cromwell Relocate Fiber to Tower</v>
          </cell>
          <cell r="J467">
            <v>9450.67</v>
          </cell>
        </row>
        <row r="468">
          <cell r="G468">
            <v>204431</v>
          </cell>
          <cell r="H468" t="str">
            <v>Information Technology</v>
          </cell>
          <cell r="I468" t="str">
            <v>Ommen Port Request</v>
          </cell>
          <cell r="J468">
            <v>5823.58</v>
          </cell>
        </row>
        <row r="469">
          <cell r="G469">
            <v>204439</v>
          </cell>
          <cell r="H469" t="str">
            <v>Information Technology</v>
          </cell>
          <cell r="I469" t="str">
            <v>System Operations recabling</v>
          </cell>
          <cell r="J469">
            <v>34096.31</v>
          </cell>
        </row>
        <row r="470">
          <cell r="G470">
            <v>204440</v>
          </cell>
          <cell r="H470" t="str">
            <v>Information Technology</v>
          </cell>
          <cell r="I470" t="str">
            <v>Broadband SCADA Replacement (700 MHz) - 2016</v>
          </cell>
          <cell r="J470">
            <v>505435.5</v>
          </cell>
        </row>
        <row r="471">
          <cell r="G471">
            <v>204444</v>
          </cell>
          <cell r="H471" t="str">
            <v>Information Technology</v>
          </cell>
          <cell r="I471" t="str">
            <v>Moose Lake Subs Fiber Conversion</v>
          </cell>
          <cell r="J471">
            <v>12858.9</v>
          </cell>
        </row>
        <row r="472">
          <cell r="G472">
            <v>204459</v>
          </cell>
          <cell r="H472" t="str">
            <v>Information Technology</v>
          </cell>
          <cell r="I472" t="str">
            <v>Trunked Mobile Radio System Replacement - Repeater Materials</v>
          </cell>
          <cell r="J472">
            <v>135926.5</v>
          </cell>
        </row>
        <row r="473">
          <cell r="G473">
            <v>204465</v>
          </cell>
          <cell r="H473" t="str">
            <v>Information Technology</v>
          </cell>
          <cell r="I473" t="str">
            <v>Remove SONET equipment &amp; install MPLS equipment at the Mankato telecom site</v>
          </cell>
          <cell r="J473">
            <v>27286.62</v>
          </cell>
        </row>
        <row r="474">
          <cell r="G474">
            <v>204466</v>
          </cell>
          <cell r="H474" t="str">
            <v>Information Technology</v>
          </cell>
          <cell r="I474" t="str">
            <v>Remove SONET equipment &amp; install MPLS equipment at the New Prague telecom site</v>
          </cell>
          <cell r="J474">
            <v>20872.34</v>
          </cell>
        </row>
        <row r="475">
          <cell r="G475">
            <v>204469</v>
          </cell>
          <cell r="H475" t="str">
            <v>Information Technology</v>
          </cell>
          <cell r="I475" t="str">
            <v>MPLS Phase 2 - General Project Costs - Replace Southern SONET Ring</v>
          </cell>
          <cell r="J475">
            <v>133961.42000000001</v>
          </cell>
        </row>
        <row r="476">
          <cell r="G476">
            <v>204482</v>
          </cell>
          <cell r="H476" t="str">
            <v>Information Technology</v>
          </cell>
          <cell r="I476" t="str">
            <v>Trunked Mobile Radio - Cambridge Backup Control Center</v>
          </cell>
          <cell r="J476">
            <v>60935.57</v>
          </cell>
        </row>
        <row r="477">
          <cell r="G477">
            <v>204486</v>
          </cell>
          <cell r="H477" t="str">
            <v>Information Technology</v>
          </cell>
          <cell r="I477" t="str">
            <v>Remove SONET equipment &amp; install MPLS equipment at the Jackson telecom site</v>
          </cell>
          <cell r="J477">
            <v>19493.45</v>
          </cell>
        </row>
        <row r="478">
          <cell r="G478">
            <v>204537</v>
          </cell>
          <cell r="H478" t="str">
            <v>Information Technology</v>
          </cell>
          <cell r="I478" t="str">
            <v>Spiritwood Communications Changes</v>
          </cell>
          <cell r="J478">
            <v>617.76</v>
          </cell>
        </row>
        <row r="479">
          <cell r="G479">
            <v>204538</v>
          </cell>
          <cell r="H479" t="str">
            <v>Information Technology</v>
          </cell>
          <cell r="I479" t="str">
            <v>Anoka Airport Communications</v>
          </cell>
          <cell r="J479">
            <v>1165</v>
          </cell>
        </row>
        <row r="480">
          <cell r="G480">
            <v>204540</v>
          </cell>
          <cell r="H480" t="str">
            <v>Information Technology</v>
          </cell>
          <cell r="I480" t="str">
            <v>Dairyland Battery Plant Installation</v>
          </cell>
          <cell r="J480">
            <v>9787.27</v>
          </cell>
        </row>
        <row r="481">
          <cell r="G481">
            <v>204541</v>
          </cell>
          <cell r="H481" t="str">
            <v>Information Technology</v>
          </cell>
          <cell r="I481" t="str">
            <v>Hibbing Battery Plant Installation</v>
          </cell>
          <cell r="J481">
            <v>4446.1499999999996</v>
          </cell>
        </row>
        <row r="482">
          <cell r="G482">
            <v>204544</v>
          </cell>
          <cell r="H482" t="str">
            <v>Information Technology</v>
          </cell>
          <cell r="I482" t="str">
            <v>Willmar Port Request</v>
          </cell>
          <cell r="J482">
            <v>1472.62</v>
          </cell>
        </row>
        <row r="483">
          <cell r="G483">
            <v>204647</v>
          </cell>
          <cell r="H483" t="str">
            <v>Information Technology</v>
          </cell>
          <cell r="I483" t="str">
            <v>Remove SONET equipment &amp; install MPLS equipment at the St. James telecom site</v>
          </cell>
          <cell r="J483">
            <v>12</v>
          </cell>
        </row>
        <row r="484">
          <cell r="G484">
            <v>204669</v>
          </cell>
          <cell r="H484" t="str">
            <v>Information Technology</v>
          </cell>
          <cell r="I484" t="str">
            <v>RPP MW to Elk River Campus</v>
          </cell>
          <cell r="J484">
            <v>23444.62</v>
          </cell>
        </row>
        <row r="485">
          <cell r="G485">
            <v>204674</v>
          </cell>
          <cell r="H485" t="str">
            <v>Information Technology</v>
          </cell>
          <cell r="I485" t="str">
            <v>Wing River Transmission Sub Fiber Conversion</v>
          </cell>
          <cell r="J485">
            <v>9352.15</v>
          </cell>
        </row>
        <row r="486">
          <cell r="G486">
            <v>204675</v>
          </cell>
          <cell r="H486" t="str">
            <v>Information Technology</v>
          </cell>
          <cell r="I486" t="str">
            <v>Hubbard Communications Site Fiber Conversion</v>
          </cell>
          <cell r="J486">
            <v>274.56</v>
          </cell>
        </row>
        <row r="487">
          <cell r="G487">
            <v>204752</v>
          </cell>
          <cell r="H487" t="str">
            <v>Information Technology</v>
          </cell>
          <cell r="I487" t="str">
            <v>Remove SONET equipment &amp; install MPLS equipment at the Maple Lake telecom site</v>
          </cell>
          <cell r="J487">
            <v>12</v>
          </cell>
        </row>
        <row r="488">
          <cell r="G488">
            <v>204754</v>
          </cell>
          <cell r="H488" t="str">
            <v>Information Technology</v>
          </cell>
          <cell r="I488" t="str">
            <v>Remove SONET equipment &amp; install MPLS equipment at the Benson telecom site</v>
          </cell>
          <cell r="J488">
            <v>12</v>
          </cell>
        </row>
        <row r="489">
          <cell r="G489">
            <v>204774</v>
          </cell>
          <cell r="H489" t="str">
            <v>Information Technology</v>
          </cell>
          <cell r="I489" t="str">
            <v>Glenwood Port Request</v>
          </cell>
          <cell r="J489">
            <v>987.62</v>
          </cell>
        </row>
        <row r="490">
          <cell r="G490">
            <v>49201</v>
          </cell>
          <cell r="H490" t="str">
            <v>Information Technology</v>
          </cell>
          <cell r="I490" t="str">
            <v>DCI-Sleepy Eye Communications (Approved under 4058)</v>
          </cell>
          <cell r="J490">
            <v>-257.58999999999997</v>
          </cell>
        </row>
        <row r="491">
          <cell r="G491">
            <v>49201</v>
          </cell>
          <cell r="H491" t="str">
            <v>Information Technology</v>
          </cell>
          <cell r="I491" t="str">
            <v>DCI-Sleepy Eye Communications (Approved under 4058)</v>
          </cell>
          <cell r="J491">
            <v>257.58999999999997</v>
          </cell>
        </row>
        <row r="492">
          <cell r="G492">
            <v>49211</v>
          </cell>
          <cell r="H492" t="str">
            <v>Information Technology</v>
          </cell>
          <cell r="I492" t="str">
            <v>DCI-Clements Communications (Approved under 4058)</v>
          </cell>
          <cell r="J492">
            <v>-5471.94</v>
          </cell>
        </row>
        <row r="493">
          <cell r="G493">
            <v>49211</v>
          </cell>
          <cell r="H493" t="str">
            <v>Information Technology</v>
          </cell>
          <cell r="I493" t="str">
            <v>DCI-Clements Communications (Approved under 4058)</v>
          </cell>
          <cell r="J493">
            <v>5471.94</v>
          </cell>
        </row>
        <row r="494">
          <cell r="G494">
            <v>49271</v>
          </cell>
          <cell r="H494" t="str">
            <v>Information Technology</v>
          </cell>
          <cell r="I494" t="str">
            <v>DCI-Benson Communications (Approved under 4058)</v>
          </cell>
          <cell r="J494">
            <v>-58.11</v>
          </cell>
        </row>
        <row r="495">
          <cell r="G495">
            <v>49271</v>
          </cell>
          <cell r="H495" t="str">
            <v>Information Technology</v>
          </cell>
          <cell r="I495" t="str">
            <v>DCI-Benson Communications (Approved under 4058)</v>
          </cell>
          <cell r="J495">
            <v>58.11</v>
          </cell>
        </row>
        <row r="496">
          <cell r="G496">
            <v>49421</v>
          </cell>
          <cell r="H496" t="str">
            <v>Information Technology</v>
          </cell>
          <cell r="I496" t="str">
            <v>DCI-Pelican Rapids Communications</v>
          </cell>
          <cell r="J496">
            <v>-6132.01</v>
          </cell>
        </row>
        <row r="497">
          <cell r="G497">
            <v>49421</v>
          </cell>
          <cell r="H497" t="str">
            <v>Information Technology</v>
          </cell>
          <cell r="I497" t="str">
            <v>DCI-Pelican Rapids Communications</v>
          </cell>
          <cell r="J497">
            <v>6132.01</v>
          </cell>
        </row>
        <row r="498">
          <cell r="G498">
            <v>58481</v>
          </cell>
          <cell r="H498" t="str">
            <v>Information Technology</v>
          </cell>
          <cell r="I498" t="str">
            <v>BWLM CPE - Pelican Lake/Pelican Lake SS</v>
          </cell>
          <cell r="J498">
            <v>14.95</v>
          </cell>
        </row>
        <row r="499">
          <cell r="G499">
            <v>58481</v>
          </cell>
          <cell r="H499" t="str">
            <v>Information Technology</v>
          </cell>
          <cell r="I499" t="str">
            <v>BWLM CPE - Pelican Lake/Pelican Lake SS</v>
          </cell>
          <cell r="J499">
            <v>-14.95</v>
          </cell>
        </row>
        <row r="500">
          <cell r="G500">
            <v>59161</v>
          </cell>
          <cell r="H500" t="str">
            <v>Information Technology</v>
          </cell>
          <cell r="I500" t="str">
            <v>BWLM INET - WardSS</v>
          </cell>
          <cell r="J500">
            <v>-2941.48</v>
          </cell>
        </row>
        <row r="501">
          <cell r="G501">
            <v>59161</v>
          </cell>
          <cell r="H501" t="str">
            <v>Information Technology</v>
          </cell>
          <cell r="I501" t="str">
            <v>BWLM INET - WardSS</v>
          </cell>
          <cell r="J501">
            <v>2941.48</v>
          </cell>
        </row>
        <row r="502">
          <cell r="G502">
            <v>61851</v>
          </cell>
          <cell r="H502" t="str">
            <v>Information Technology</v>
          </cell>
          <cell r="I502" t="str">
            <v>BWLM CPE - LaGrandeSS</v>
          </cell>
          <cell r="J502">
            <v>-13140.57</v>
          </cell>
        </row>
        <row r="503">
          <cell r="G503">
            <v>61851</v>
          </cell>
          <cell r="H503" t="str">
            <v>Information Technology</v>
          </cell>
          <cell r="I503" t="str">
            <v>BWLM CPE - LaGrandeSS</v>
          </cell>
          <cell r="J503">
            <v>13140.57</v>
          </cell>
        </row>
        <row r="504">
          <cell r="G504">
            <v>64491</v>
          </cell>
          <cell r="H504" t="str">
            <v>Information Technology</v>
          </cell>
          <cell r="I504" t="str">
            <v>BWLM Systemwide - Misc Bucket</v>
          </cell>
          <cell r="J504">
            <v>-3790.04</v>
          </cell>
        </row>
        <row r="505">
          <cell r="G505">
            <v>64491</v>
          </cell>
          <cell r="H505" t="str">
            <v>Information Technology</v>
          </cell>
          <cell r="I505" t="str">
            <v>BWLM Systemwide - Misc Bucket</v>
          </cell>
          <cell r="J505">
            <v>3790.04</v>
          </cell>
        </row>
        <row r="506">
          <cell r="G506">
            <v>65141</v>
          </cell>
          <cell r="H506" t="str">
            <v>Information Technology</v>
          </cell>
          <cell r="I506" t="str">
            <v>Virginia Communications Site - Replace Tower and Building</v>
          </cell>
          <cell r="J506">
            <v>-7803.24</v>
          </cell>
        </row>
        <row r="507">
          <cell r="G507">
            <v>65141</v>
          </cell>
          <cell r="H507" t="str">
            <v>Information Technology</v>
          </cell>
          <cell r="I507" t="str">
            <v>Virginia Communications Site - Replace Tower and Building</v>
          </cell>
          <cell r="J507">
            <v>7803.24</v>
          </cell>
        </row>
        <row r="508">
          <cell r="G508">
            <v>66001</v>
          </cell>
          <cell r="H508" t="str">
            <v>Information Technology</v>
          </cell>
          <cell r="I508" t="str">
            <v>Richmond Communications Site - Construct new communications tower</v>
          </cell>
          <cell r="J508">
            <v>-121.89</v>
          </cell>
        </row>
        <row r="509">
          <cell r="G509">
            <v>66001</v>
          </cell>
          <cell r="H509" t="str">
            <v>Information Technology</v>
          </cell>
          <cell r="I509" t="str">
            <v>Richmond Communications Site - Construct new communications tower</v>
          </cell>
          <cell r="J509">
            <v>121.89</v>
          </cell>
        </row>
        <row r="510">
          <cell r="G510">
            <v>66011</v>
          </cell>
          <cell r="H510" t="str">
            <v>Information Technology</v>
          </cell>
          <cell r="I510" t="str">
            <v>Jeffers - Purchase communication tower</v>
          </cell>
          <cell r="J510">
            <v>4049.64</v>
          </cell>
        </row>
        <row r="511">
          <cell r="G511">
            <v>66011</v>
          </cell>
          <cell r="H511" t="str">
            <v>Information Technology</v>
          </cell>
          <cell r="I511" t="str">
            <v>Jeffers - Purchase communication tower</v>
          </cell>
          <cell r="J511">
            <v>-4049.64</v>
          </cell>
        </row>
        <row r="512">
          <cell r="G512">
            <v>67731</v>
          </cell>
          <cell r="H512" t="str">
            <v>Information Technology</v>
          </cell>
          <cell r="I512" t="str">
            <v>DCI Fiber Entrance to Hawick Microwave Tower</v>
          </cell>
          <cell r="J512">
            <v>-149.03</v>
          </cell>
        </row>
        <row r="513">
          <cell r="G513">
            <v>67731</v>
          </cell>
          <cell r="H513" t="str">
            <v>Information Technology</v>
          </cell>
          <cell r="I513" t="str">
            <v>DCI Fiber Entrance to Hawick Microwave Tower</v>
          </cell>
          <cell r="J513">
            <v>149.03</v>
          </cell>
        </row>
        <row r="514">
          <cell r="G514">
            <v>67741</v>
          </cell>
          <cell r="H514" t="str">
            <v>Information Technology</v>
          </cell>
          <cell r="I514" t="str">
            <v>DCI Osakis Microwave Rearrangements</v>
          </cell>
          <cell r="J514">
            <v>-149.03</v>
          </cell>
        </row>
        <row r="515">
          <cell r="G515">
            <v>67741</v>
          </cell>
          <cell r="H515" t="str">
            <v>Information Technology</v>
          </cell>
          <cell r="I515" t="str">
            <v>DCI Osakis Microwave Rearrangements</v>
          </cell>
          <cell r="J515">
            <v>149.03</v>
          </cell>
        </row>
        <row r="516">
          <cell r="G516">
            <v>67831</v>
          </cell>
          <cell r="H516" t="str">
            <v>Information Technology</v>
          </cell>
          <cell r="I516" t="str">
            <v>DCI Fiber Entrance to Vergas Microwave Tower</v>
          </cell>
          <cell r="J516">
            <v>-180.38</v>
          </cell>
        </row>
        <row r="517">
          <cell r="G517">
            <v>67831</v>
          </cell>
          <cell r="H517" t="str">
            <v>Information Technology</v>
          </cell>
          <cell r="I517" t="str">
            <v>DCI Fiber Entrance to Vergas Microwave Tower</v>
          </cell>
          <cell r="J517">
            <v>180.38</v>
          </cell>
        </row>
        <row r="518">
          <cell r="G518">
            <v>67981</v>
          </cell>
          <cell r="H518" t="str">
            <v>Information Technology</v>
          </cell>
          <cell r="I518" t="str">
            <v>DCI Fiber Entrance to Zumbrota Microwave Tower</v>
          </cell>
          <cell r="J518">
            <v>-149.03</v>
          </cell>
        </row>
        <row r="519">
          <cell r="G519">
            <v>67981</v>
          </cell>
          <cell r="H519" t="str">
            <v>Information Technology</v>
          </cell>
          <cell r="I519" t="str">
            <v>DCI Fiber Entrance to Zumbrota Microwave Tower</v>
          </cell>
          <cell r="J519">
            <v>149.03</v>
          </cell>
        </row>
        <row r="520">
          <cell r="G520">
            <v>69161</v>
          </cell>
          <cell r="H520" t="str">
            <v>Information Technology</v>
          </cell>
          <cell r="I520" t="str">
            <v>DCI Microwave Site Upgrade - Holmes City</v>
          </cell>
          <cell r="J520">
            <v>31.35</v>
          </cell>
        </row>
        <row r="521">
          <cell r="G521">
            <v>69161</v>
          </cell>
          <cell r="H521" t="str">
            <v>Information Technology</v>
          </cell>
          <cell r="I521" t="str">
            <v>DCI Microwave Site Upgrade - Holmes City</v>
          </cell>
          <cell r="J521">
            <v>-31.35</v>
          </cell>
        </row>
        <row r="522">
          <cell r="G522">
            <v>70691</v>
          </cell>
          <cell r="H522" t="str">
            <v>Information Technology</v>
          </cell>
          <cell r="I522" t="str">
            <v>Maximo Upgrade to MXES</v>
          </cell>
          <cell r="J522">
            <v>416.78</v>
          </cell>
        </row>
        <row r="523">
          <cell r="G523">
            <v>70691</v>
          </cell>
          <cell r="H523" t="str">
            <v>Information Technology</v>
          </cell>
          <cell r="I523" t="str">
            <v>Maximo Upgrade to MXES</v>
          </cell>
          <cell r="J523">
            <v>-416.78</v>
          </cell>
        </row>
        <row r="524">
          <cell r="G524">
            <v>73791</v>
          </cell>
          <cell r="H524" t="str">
            <v>Information Technology</v>
          </cell>
          <cell r="I524" t="str">
            <v>BWLM INET - HartfordSS</v>
          </cell>
          <cell r="J524">
            <v>107.25</v>
          </cell>
        </row>
        <row r="525">
          <cell r="G525">
            <v>73791</v>
          </cell>
          <cell r="H525" t="str">
            <v>Information Technology</v>
          </cell>
          <cell r="I525" t="str">
            <v>BWLM INET - HartfordSS</v>
          </cell>
          <cell r="J525">
            <v>-107.25</v>
          </cell>
        </row>
        <row r="526">
          <cell r="G526">
            <v>73851</v>
          </cell>
          <cell r="H526" t="str">
            <v>Information Technology</v>
          </cell>
          <cell r="I526" t="str">
            <v>BWLM INET - WaldoSS</v>
          </cell>
          <cell r="J526">
            <v>-879.99</v>
          </cell>
        </row>
        <row r="527">
          <cell r="G527">
            <v>73851</v>
          </cell>
          <cell r="H527" t="str">
            <v>Information Technology</v>
          </cell>
          <cell r="I527" t="str">
            <v>BWLM INET - WaldoSS</v>
          </cell>
          <cell r="J527">
            <v>879.99</v>
          </cell>
        </row>
        <row r="528">
          <cell r="G528">
            <v>77711</v>
          </cell>
          <cell r="H528" t="str">
            <v>Information Technology</v>
          </cell>
          <cell r="I528" t="str">
            <v>Long Rang Financial Planning</v>
          </cell>
          <cell r="J528">
            <v>10163.98</v>
          </cell>
        </row>
        <row r="529">
          <cell r="G529">
            <v>77711</v>
          </cell>
          <cell r="H529" t="str">
            <v>Information Technology</v>
          </cell>
          <cell r="I529" t="str">
            <v>Long Rang Financial Planning</v>
          </cell>
          <cell r="J529">
            <v>-10163.98</v>
          </cell>
        </row>
        <row r="530">
          <cell r="G530">
            <v>77731</v>
          </cell>
          <cell r="H530" t="str">
            <v>Information Technology</v>
          </cell>
          <cell r="I530" t="str">
            <v>CIP Replacement (Cap)</v>
          </cell>
          <cell r="J530">
            <v>180034.95</v>
          </cell>
        </row>
        <row r="531">
          <cell r="G531">
            <v>77731</v>
          </cell>
          <cell r="H531" t="str">
            <v>Information Technology</v>
          </cell>
          <cell r="I531" t="str">
            <v>CIP Replacement (Cap)</v>
          </cell>
          <cell r="J531">
            <v>-180034.95</v>
          </cell>
        </row>
        <row r="532">
          <cell r="G532">
            <v>77761</v>
          </cell>
          <cell r="H532" t="str">
            <v>Information Technology</v>
          </cell>
          <cell r="I532" t="str">
            <v>Facility Spiritwood</v>
          </cell>
          <cell r="J532">
            <v>-248486.83</v>
          </cell>
        </row>
        <row r="533">
          <cell r="G533">
            <v>77761</v>
          </cell>
          <cell r="H533" t="str">
            <v>Information Technology</v>
          </cell>
          <cell r="I533" t="str">
            <v>Facility Spiritwood</v>
          </cell>
          <cell r="J533">
            <v>248486.83</v>
          </cell>
        </row>
        <row r="534">
          <cell r="G534">
            <v>77771</v>
          </cell>
          <cell r="H534" t="str">
            <v>Information Technology</v>
          </cell>
          <cell r="I534" t="str">
            <v>AVL -  Implementation</v>
          </cell>
          <cell r="J534">
            <v>4311.8500000000004</v>
          </cell>
        </row>
        <row r="535">
          <cell r="G535">
            <v>77771</v>
          </cell>
          <cell r="H535" t="str">
            <v>Information Technology</v>
          </cell>
          <cell r="I535" t="str">
            <v>AVL -  Implementation</v>
          </cell>
          <cell r="J535">
            <v>-4311.8500000000004</v>
          </cell>
        </row>
        <row r="536">
          <cell r="G536">
            <v>77801</v>
          </cell>
          <cell r="H536" t="str">
            <v>Information Technology</v>
          </cell>
          <cell r="I536" t="str">
            <v>Engineering Drawing Management</v>
          </cell>
          <cell r="J536">
            <v>376468.3</v>
          </cell>
        </row>
        <row r="537">
          <cell r="G537">
            <v>77801</v>
          </cell>
          <cell r="H537" t="str">
            <v>Information Technology</v>
          </cell>
          <cell r="I537" t="str">
            <v>Engineering Drawing Management</v>
          </cell>
          <cell r="J537">
            <v>-376468.3</v>
          </cell>
        </row>
        <row r="538">
          <cell r="G538">
            <v>77821</v>
          </cell>
          <cell r="H538" t="str">
            <v>Information Technology</v>
          </cell>
          <cell r="I538" t="str">
            <v>Enterprise Messaging - TelAlert Replacement</v>
          </cell>
          <cell r="J538">
            <v>-42665.11</v>
          </cell>
        </row>
        <row r="539">
          <cell r="G539">
            <v>77821</v>
          </cell>
          <cell r="H539" t="str">
            <v>Information Technology</v>
          </cell>
          <cell r="I539" t="str">
            <v>Enterprise Messaging - TelAlert Replacement</v>
          </cell>
          <cell r="J539">
            <v>42665.11</v>
          </cell>
        </row>
        <row r="540">
          <cell r="G540">
            <v>77851</v>
          </cell>
          <cell r="H540" t="str">
            <v>Information Technology</v>
          </cell>
          <cell r="I540" t="str">
            <v>NERC Security Compliance</v>
          </cell>
          <cell r="J540">
            <v>32276.91</v>
          </cell>
        </row>
        <row r="541">
          <cell r="G541">
            <v>77851</v>
          </cell>
          <cell r="H541" t="str">
            <v>Information Technology</v>
          </cell>
          <cell r="I541" t="str">
            <v>NERC Security Compliance</v>
          </cell>
          <cell r="J541">
            <v>-32276.91</v>
          </cell>
        </row>
        <row r="542">
          <cell r="G542">
            <v>79041</v>
          </cell>
          <cell r="H542" t="str">
            <v>Information Technology</v>
          </cell>
          <cell r="I542" t="str">
            <v>Badoura Microwave Badger Alarm</v>
          </cell>
          <cell r="J542">
            <v>906.3</v>
          </cell>
        </row>
        <row r="543">
          <cell r="G543">
            <v>79041</v>
          </cell>
          <cell r="H543" t="str">
            <v>Information Technology</v>
          </cell>
          <cell r="I543" t="str">
            <v>Badoura Microwave Badger Alarm</v>
          </cell>
          <cell r="J543">
            <v>-906.3</v>
          </cell>
        </row>
        <row r="544">
          <cell r="G544">
            <v>79071</v>
          </cell>
          <cell r="H544" t="str">
            <v>Information Technology</v>
          </cell>
          <cell r="I544" t="str">
            <v>Park Rapids Microwave Site Badger Alarm</v>
          </cell>
          <cell r="J544">
            <v>-1274.6600000000001</v>
          </cell>
        </row>
        <row r="545">
          <cell r="G545">
            <v>79071</v>
          </cell>
          <cell r="H545" t="str">
            <v>Information Technology</v>
          </cell>
          <cell r="I545" t="str">
            <v>Park Rapids Microwave Site Badger Alarm</v>
          </cell>
          <cell r="J545">
            <v>1274.6600000000001</v>
          </cell>
        </row>
        <row r="546">
          <cell r="G546">
            <v>79091</v>
          </cell>
          <cell r="H546" t="str">
            <v>Information Technology</v>
          </cell>
          <cell r="I546" t="str">
            <v>Side Lake Microwave Site Badger Alarm</v>
          </cell>
          <cell r="J546">
            <v>1032.3599999999999</v>
          </cell>
        </row>
        <row r="547">
          <cell r="G547">
            <v>79091</v>
          </cell>
          <cell r="H547" t="str">
            <v>Information Technology</v>
          </cell>
          <cell r="I547" t="str">
            <v>Side Lake Microwave Site Badger Alarm</v>
          </cell>
          <cell r="J547">
            <v>-1032.3599999999999</v>
          </cell>
        </row>
        <row r="548">
          <cell r="G548">
            <v>79111</v>
          </cell>
          <cell r="H548" t="str">
            <v>Information Technology</v>
          </cell>
          <cell r="I548" t="str">
            <v>Brainerd Microwave Site E-500 Badger Alarm</v>
          </cell>
          <cell r="J548">
            <v>2442.0700000000002</v>
          </cell>
        </row>
        <row r="549">
          <cell r="G549">
            <v>79111</v>
          </cell>
          <cell r="H549" t="str">
            <v>Information Technology</v>
          </cell>
          <cell r="I549" t="str">
            <v>Brainerd Microwave Site E-500 Badger Alarm</v>
          </cell>
          <cell r="J549">
            <v>-2442.0700000000002</v>
          </cell>
        </row>
        <row r="550">
          <cell r="G550">
            <v>79461</v>
          </cell>
          <cell r="H550" t="str">
            <v>Information Technology</v>
          </cell>
          <cell r="I550" t="str">
            <v>Facilities Moves &amp; Other Upgrades 2009</v>
          </cell>
          <cell r="J550">
            <v>-4222.84</v>
          </cell>
        </row>
        <row r="551">
          <cell r="G551">
            <v>79461</v>
          </cell>
          <cell r="H551" t="str">
            <v>Information Technology</v>
          </cell>
          <cell r="I551" t="str">
            <v>Facilities Moves &amp; Other Upgrades 2009</v>
          </cell>
          <cell r="J551">
            <v>4222.84</v>
          </cell>
        </row>
        <row r="552">
          <cell r="G552">
            <v>79551</v>
          </cell>
          <cell r="H552" t="str">
            <v>Information Technology</v>
          </cell>
          <cell r="I552" t="str">
            <v>Pelican Lake Tower Badger Alarm</v>
          </cell>
          <cell r="J552">
            <v>-607.58000000000004</v>
          </cell>
        </row>
        <row r="553">
          <cell r="G553">
            <v>79551</v>
          </cell>
          <cell r="H553" t="str">
            <v>Information Technology</v>
          </cell>
          <cell r="I553" t="str">
            <v>Pelican Lake Tower Badger Alarm</v>
          </cell>
          <cell r="J553">
            <v>607.58000000000004</v>
          </cell>
        </row>
        <row r="554">
          <cell r="G554">
            <v>79561</v>
          </cell>
          <cell r="H554" t="str">
            <v>Information Technology</v>
          </cell>
          <cell r="I554" t="str">
            <v>Rothsay (Oscar) Tower Site Badger Alarm Addition</v>
          </cell>
          <cell r="J554">
            <v>-706.58</v>
          </cell>
        </row>
        <row r="555">
          <cell r="G555">
            <v>79561</v>
          </cell>
          <cell r="H555" t="str">
            <v>Information Technology</v>
          </cell>
          <cell r="I555" t="str">
            <v>Rothsay (Oscar) Tower Site Badger Alarm Addition</v>
          </cell>
          <cell r="J555">
            <v>706.58</v>
          </cell>
        </row>
        <row r="556">
          <cell r="G556">
            <v>79601</v>
          </cell>
          <cell r="H556" t="str">
            <v>Information Technology</v>
          </cell>
          <cell r="I556" t="str">
            <v>Slayton Roff Tower Site Badger Alarm Addition</v>
          </cell>
          <cell r="J556">
            <v>-3026.92</v>
          </cell>
        </row>
        <row r="557">
          <cell r="G557">
            <v>79601</v>
          </cell>
          <cell r="H557" t="str">
            <v>Information Technology</v>
          </cell>
          <cell r="I557" t="str">
            <v>Slayton Roff Tower Site Badger Alarm Addition</v>
          </cell>
          <cell r="J557">
            <v>3026.92</v>
          </cell>
        </row>
        <row r="558">
          <cell r="G558">
            <v>79721</v>
          </cell>
          <cell r="H558" t="str">
            <v>Information Technology</v>
          </cell>
          <cell r="I558" t="str">
            <v>Red Wing Tower Badger</v>
          </cell>
          <cell r="J558">
            <v>-1852.5</v>
          </cell>
        </row>
        <row r="559">
          <cell r="G559">
            <v>79721</v>
          </cell>
          <cell r="H559" t="str">
            <v>Information Technology</v>
          </cell>
          <cell r="I559" t="str">
            <v>Red Wing Tower Badger</v>
          </cell>
          <cell r="J559">
            <v>1852.5</v>
          </cell>
        </row>
        <row r="560">
          <cell r="G560">
            <v>80491</v>
          </cell>
          <cell r="H560" t="str">
            <v>Information Technology</v>
          </cell>
          <cell r="I560" t="str">
            <v>Backup Control Center - Cambridge Capital Project</v>
          </cell>
          <cell r="J560">
            <v>793095.04</v>
          </cell>
        </row>
        <row r="561">
          <cell r="G561">
            <v>80491</v>
          </cell>
          <cell r="H561" t="str">
            <v>Information Technology</v>
          </cell>
          <cell r="I561" t="str">
            <v>Backup Control Center - Cambridge Capital Project</v>
          </cell>
          <cell r="J561">
            <v>-793095.04</v>
          </cell>
        </row>
        <row r="562">
          <cell r="G562">
            <v>80601</v>
          </cell>
          <cell r="H562" t="str">
            <v>Information Technology</v>
          </cell>
          <cell r="I562" t="str">
            <v>Plant Operating Information Management (ERS)</v>
          </cell>
          <cell r="J562">
            <v>-9498.3799999999992</v>
          </cell>
        </row>
        <row r="563">
          <cell r="G563">
            <v>80601</v>
          </cell>
          <cell r="H563" t="str">
            <v>Information Technology</v>
          </cell>
          <cell r="I563" t="str">
            <v>Plant Operating Information Management (ERS)</v>
          </cell>
          <cell r="J563">
            <v>9498.3799999999992</v>
          </cell>
        </row>
        <row r="564">
          <cell r="G564">
            <v>80701</v>
          </cell>
          <cell r="H564" t="str">
            <v>Information Technology</v>
          </cell>
          <cell r="I564" t="str">
            <v>Primavera Maximo Interface</v>
          </cell>
          <cell r="J564">
            <v>-9697.49</v>
          </cell>
        </row>
        <row r="565">
          <cell r="G565">
            <v>80701</v>
          </cell>
          <cell r="H565" t="str">
            <v>Information Technology</v>
          </cell>
          <cell r="I565" t="str">
            <v>Primavera Maximo Interface</v>
          </cell>
          <cell r="J565">
            <v>9697.49</v>
          </cell>
        </row>
        <row r="566">
          <cell r="G566">
            <v>12451</v>
          </cell>
          <cell r="H566" t="str">
            <v>Other</v>
          </cell>
          <cell r="I566" t="str">
            <v xml:space="preserve">Systemwide - Mtr Replacement  </v>
          </cell>
          <cell r="J566">
            <v>-216607.08</v>
          </cell>
        </row>
        <row r="567">
          <cell r="G567">
            <v>12481</v>
          </cell>
          <cell r="H567" t="str">
            <v>Other</v>
          </cell>
          <cell r="I567" t="str">
            <v xml:space="preserve">Opstead Distr Sub Upgrade     </v>
          </cell>
          <cell r="J567">
            <v>-6512.41</v>
          </cell>
        </row>
        <row r="568">
          <cell r="G568">
            <v>12511</v>
          </cell>
          <cell r="H568" t="str">
            <v>Other</v>
          </cell>
          <cell r="I568" t="str">
            <v xml:space="preserve">Shafer Distr Sub Upgrade      </v>
          </cell>
          <cell r="J568">
            <v>4298.6400000000003</v>
          </cell>
        </row>
        <row r="569">
          <cell r="G569">
            <v>12521</v>
          </cell>
          <cell r="H569" t="str">
            <v>Other</v>
          </cell>
          <cell r="I569" t="str">
            <v xml:space="preserve">Bigfork Distr Sub Upgrade     </v>
          </cell>
          <cell r="J569">
            <v>78684.53</v>
          </cell>
        </row>
        <row r="570">
          <cell r="G570">
            <v>12531</v>
          </cell>
          <cell r="H570" t="str">
            <v>Other</v>
          </cell>
          <cell r="I570" t="str">
            <v xml:space="preserve">Ward Distr Sub Upgrade        </v>
          </cell>
          <cell r="J570">
            <v>-4322.54</v>
          </cell>
        </row>
        <row r="571">
          <cell r="G571">
            <v>12541</v>
          </cell>
          <cell r="H571" t="str">
            <v>Other</v>
          </cell>
          <cell r="I571" t="str">
            <v xml:space="preserve">Braden Rd Distr Sub Upgrade   </v>
          </cell>
          <cell r="J571">
            <v>-2349.7399999999998</v>
          </cell>
        </row>
        <row r="572">
          <cell r="G572">
            <v>12551</v>
          </cell>
          <cell r="H572" t="str">
            <v>Other</v>
          </cell>
          <cell r="I572" t="str">
            <v xml:space="preserve">Cromwell Distr Sub Upgrade    </v>
          </cell>
          <cell r="J572">
            <v>-15362.26</v>
          </cell>
        </row>
        <row r="573">
          <cell r="G573">
            <v>12571</v>
          </cell>
          <cell r="H573" t="str">
            <v>Other</v>
          </cell>
          <cell r="I573" t="str">
            <v>Ox Lake 1200 Kvar Capacitor Bk</v>
          </cell>
          <cell r="J573">
            <v>-317.29000000000002</v>
          </cell>
        </row>
        <row r="574">
          <cell r="G574">
            <v>12581</v>
          </cell>
          <cell r="H574" t="str">
            <v>Other</v>
          </cell>
          <cell r="I574" t="str">
            <v>Wabedo 1800 Kvar Capacitor Bnk</v>
          </cell>
          <cell r="J574">
            <v>-92.29</v>
          </cell>
        </row>
        <row r="575">
          <cell r="G575">
            <v>12661</v>
          </cell>
          <cell r="H575" t="str">
            <v>Other</v>
          </cell>
          <cell r="I575" t="str">
            <v xml:space="preserve">Pg Line - Upgrde To 212 Oper  </v>
          </cell>
          <cell r="J575">
            <v>-3075.56</v>
          </cell>
        </row>
        <row r="576">
          <cell r="G576">
            <v>12701</v>
          </cell>
          <cell r="H576" t="str">
            <v>Other</v>
          </cell>
          <cell r="I576" t="str">
            <v xml:space="preserve">Ol Line - Upgrde To 212 Oper  </v>
          </cell>
          <cell r="J576">
            <v>-810.3</v>
          </cell>
        </row>
        <row r="577">
          <cell r="G577">
            <v>12711</v>
          </cell>
          <cell r="H577" t="str">
            <v>Other</v>
          </cell>
          <cell r="I577" t="str">
            <v xml:space="preserve">Cp Line - Upgrde To 212 Oper  </v>
          </cell>
          <cell r="J577">
            <v>-17154.689999999999</v>
          </cell>
        </row>
        <row r="578">
          <cell r="G578">
            <v>12751</v>
          </cell>
          <cell r="H578" t="str">
            <v>Other</v>
          </cell>
          <cell r="I578" t="str">
            <v xml:space="preserve">Sc Line - Upgrde To 212 Oper  </v>
          </cell>
          <cell r="J578">
            <v>-12824.68</v>
          </cell>
        </row>
        <row r="579">
          <cell r="G579">
            <v>12771</v>
          </cell>
          <cell r="H579" t="str">
            <v>Other</v>
          </cell>
          <cell r="I579" t="str">
            <v xml:space="preserve">Kc Line - Upgrde To 212 Oper  </v>
          </cell>
          <cell r="J579">
            <v>-4362.8900000000003</v>
          </cell>
        </row>
        <row r="580">
          <cell r="G580">
            <v>12781</v>
          </cell>
          <cell r="H580" t="str">
            <v>Other</v>
          </cell>
          <cell r="I580" t="str">
            <v xml:space="preserve">Be Line - Upgrde To 212 Oper  </v>
          </cell>
          <cell r="J580">
            <v>-659.53</v>
          </cell>
        </row>
        <row r="581">
          <cell r="G581">
            <v>12791</v>
          </cell>
          <cell r="H581" t="str">
            <v>Other</v>
          </cell>
          <cell r="I581" t="str">
            <v xml:space="preserve">Bo Line - Upgrde To 212 Oper  </v>
          </cell>
          <cell r="J581">
            <v>-6962.56</v>
          </cell>
        </row>
        <row r="582">
          <cell r="G582">
            <v>12801</v>
          </cell>
          <cell r="H582" t="str">
            <v>Other</v>
          </cell>
          <cell r="I582" t="str">
            <v xml:space="preserve">Co Line - Upgrde To 212 Oper  </v>
          </cell>
          <cell r="J582">
            <v>-5635.23</v>
          </cell>
        </row>
        <row r="583">
          <cell r="G583">
            <v>12811</v>
          </cell>
          <cell r="H583" t="str">
            <v>Other</v>
          </cell>
          <cell r="I583" t="str">
            <v xml:space="preserve">Rbx Line - Upgrde To 212 Oper </v>
          </cell>
          <cell r="J583">
            <v>-77.52</v>
          </cell>
        </row>
        <row r="584">
          <cell r="G584">
            <v>12921</v>
          </cell>
          <cell r="H584" t="str">
            <v>Other</v>
          </cell>
          <cell r="I584" t="str">
            <v xml:space="preserve">Elk River 6 - Rplc 6Ns5       </v>
          </cell>
          <cell r="J584">
            <v>-6960.89</v>
          </cell>
        </row>
        <row r="585">
          <cell r="G585">
            <v>13011</v>
          </cell>
          <cell r="H585" t="str">
            <v>Other</v>
          </cell>
          <cell r="I585" t="str">
            <v xml:space="preserve">Cromwell Fiber Cable Instal   </v>
          </cell>
          <cell r="J585">
            <v>-10</v>
          </cell>
        </row>
        <row r="586">
          <cell r="G586">
            <v>13091</v>
          </cell>
          <cell r="H586" t="str">
            <v>Other</v>
          </cell>
          <cell r="I586" t="str">
            <v xml:space="preserve">Isle Switch - Instl Circ Brkr </v>
          </cell>
          <cell r="J586">
            <v>-17524.16</v>
          </cell>
        </row>
        <row r="587">
          <cell r="G587">
            <v>13171</v>
          </cell>
          <cell r="H587" t="str">
            <v>Other</v>
          </cell>
          <cell r="I587" t="str">
            <v xml:space="preserve">Fd Line - Retire Line         </v>
          </cell>
          <cell r="J587">
            <v>3344.02</v>
          </cell>
        </row>
        <row r="588">
          <cell r="G588">
            <v>13531</v>
          </cell>
          <cell r="H588" t="str">
            <v>Other</v>
          </cell>
          <cell r="I588" t="str">
            <v xml:space="preserve">System Storm Damage           </v>
          </cell>
          <cell r="J588">
            <v>-3852.65</v>
          </cell>
        </row>
        <row r="589">
          <cell r="G589">
            <v>13541</v>
          </cell>
          <cell r="H589" t="str">
            <v>Other</v>
          </cell>
          <cell r="I589" t="str">
            <v>Rpr Strm Damage On Monti-Er Ln</v>
          </cell>
          <cell r="J589">
            <v>39830.370000000003</v>
          </cell>
        </row>
        <row r="590">
          <cell r="G590">
            <v>13741</v>
          </cell>
          <cell r="H590" t="str">
            <v>Other</v>
          </cell>
          <cell r="I590" t="str">
            <v>Constr New Receiving Dock Area</v>
          </cell>
          <cell r="J590">
            <v>-4600</v>
          </cell>
        </row>
        <row r="591">
          <cell r="G591">
            <v>15711</v>
          </cell>
          <cell r="H591" t="str">
            <v>Other</v>
          </cell>
          <cell r="I591" t="str">
            <v xml:space="preserve">Ac Line - Relocate Structures </v>
          </cell>
          <cell r="J591">
            <v>44894.51</v>
          </cell>
        </row>
        <row r="592">
          <cell r="G592">
            <v>15791</v>
          </cell>
          <cell r="H592" t="str">
            <v>Other</v>
          </cell>
          <cell r="I592" t="str">
            <v>E.R. #14 Sub - Rplc Mtr Opertr</v>
          </cell>
          <cell r="J592">
            <v>-5140.2299999999996</v>
          </cell>
        </row>
        <row r="593">
          <cell r="G593">
            <v>16161</v>
          </cell>
          <cell r="H593" t="str">
            <v>Other</v>
          </cell>
          <cell r="I593" t="str">
            <v xml:space="preserve">Systemwide - Animal Fencing   </v>
          </cell>
          <cell r="J593">
            <v>-38535.480000000003</v>
          </cell>
        </row>
        <row r="594">
          <cell r="G594">
            <v>16211</v>
          </cell>
          <cell r="H594" t="str">
            <v>Other</v>
          </cell>
          <cell r="I594" t="str">
            <v xml:space="preserve">Sales Tax Refund Claims       </v>
          </cell>
          <cell r="J594">
            <v>-287004.2</v>
          </cell>
        </row>
        <row r="595">
          <cell r="G595">
            <v>16281</v>
          </cell>
          <cell r="H595" t="str">
            <v>Other</v>
          </cell>
          <cell r="I595" t="str">
            <v xml:space="preserve">Mc Line: Relocate Strs 27-29  </v>
          </cell>
          <cell r="J595">
            <v>737.12</v>
          </cell>
        </row>
        <row r="596">
          <cell r="G596">
            <v>16491</v>
          </cell>
          <cell r="H596" t="str">
            <v>Other</v>
          </cell>
          <cell r="I596" t="str">
            <v>Dickinson - Battery Bank Replc</v>
          </cell>
          <cell r="J596">
            <v>-10513.79</v>
          </cell>
        </row>
        <row r="597">
          <cell r="G597">
            <v>16541</v>
          </cell>
          <cell r="H597" t="str">
            <v>Other</v>
          </cell>
          <cell r="I597" t="str">
            <v xml:space="preserve">Pleasant Lake - Install Reclr </v>
          </cell>
          <cell r="J597">
            <v>-1475.87</v>
          </cell>
        </row>
        <row r="598">
          <cell r="G598">
            <v>16631</v>
          </cell>
          <cell r="H598" t="str">
            <v>Other</v>
          </cell>
          <cell r="I598" t="str">
            <v xml:space="preserve">Coal Creek - Battery Bnk Rplc </v>
          </cell>
          <cell r="J598">
            <v>-7861.18</v>
          </cell>
        </row>
        <row r="599">
          <cell r="G599">
            <v>16661</v>
          </cell>
          <cell r="H599" t="str">
            <v>Other</v>
          </cell>
          <cell r="I599" t="str">
            <v>Coal Creek - Rplc Fire Dection</v>
          </cell>
          <cell r="J599">
            <v>-795.83</v>
          </cell>
        </row>
        <row r="600">
          <cell r="G600">
            <v>16761</v>
          </cell>
          <cell r="H600" t="str">
            <v>Other</v>
          </cell>
          <cell r="I600" t="str">
            <v xml:space="preserve">Cr Line - Relocate Pole 113X  </v>
          </cell>
          <cell r="J600">
            <v>-489.83</v>
          </cell>
        </row>
        <row r="601">
          <cell r="G601">
            <v>16781</v>
          </cell>
          <cell r="H601" t="str">
            <v>Other</v>
          </cell>
          <cell r="I601" t="str">
            <v>Maple Hill Sub - Volt Regulatr</v>
          </cell>
          <cell r="J601">
            <v>12027.17</v>
          </cell>
        </row>
        <row r="602">
          <cell r="G602">
            <v>17011</v>
          </cell>
          <cell r="H602" t="str">
            <v>Other</v>
          </cell>
          <cell r="I602" t="str">
            <v xml:space="preserve">Ers - U1/U2 Sifting Hoppers   </v>
          </cell>
          <cell r="J602">
            <v>-14732.18</v>
          </cell>
        </row>
        <row r="603">
          <cell r="G603">
            <v>17201</v>
          </cell>
          <cell r="H603" t="str">
            <v>Other</v>
          </cell>
          <cell r="I603" t="str">
            <v>Falkirk Dbl Ckt - Mod Structrs</v>
          </cell>
          <cell r="J603">
            <v>5556.1</v>
          </cell>
        </row>
        <row r="604">
          <cell r="G604">
            <v>17221</v>
          </cell>
          <cell r="H604" t="str">
            <v>Other</v>
          </cell>
          <cell r="I604" t="str">
            <v xml:space="preserve">Pex Line- Modify Str 156-157  </v>
          </cell>
          <cell r="J604">
            <v>-480.88</v>
          </cell>
        </row>
        <row r="605">
          <cell r="G605">
            <v>17681</v>
          </cell>
          <cell r="H605" t="str">
            <v>Other</v>
          </cell>
          <cell r="I605" t="str">
            <v xml:space="preserve">Op Line - Replace Str 315-322 </v>
          </cell>
          <cell r="J605">
            <v>-3458.28</v>
          </cell>
        </row>
        <row r="606">
          <cell r="G606">
            <v>17831</v>
          </cell>
          <cell r="H606" t="str">
            <v>Other</v>
          </cell>
          <cell r="I606" t="str">
            <v>Wilson Lake - Install Recloser</v>
          </cell>
          <cell r="J606">
            <v>238.35</v>
          </cell>
        </row>
        <row r="607">
          <cell r="G607">
            <v>17961</v>
          </cell>
          <cell r="H607" t="str">
            <v>Other</v>
          </cell>
          <cell r="I607" t="str">
            <v xml:space="preserve">Rw Line - Upgrd Oper Temp     </v>
          </cell>
          <cell r="J607">
            <v>-5731.16</v>
          </cell>
        </row>
        <row r="608">
          <cell r="G608">
            <v>17991</v>
          </cell>
          <cell r="H608" t="str">
            <v>Other</v>
          </cell>
          <cell r="I608" t="str">
            <v xml:space="preserve">Op Line - Upgrd Oper Temp     </v>
          </cell>
          <cell r="J608">
            <v>-1945.03</v>
          </cell>
        </row>
        <row r="609">
          <cell r="G609">
            <v>18001</v>
          </cell>
          <cell r="H609" t="str">
            <v>Other</v>
          </cell>
          <cell r="I609" t="str">
            <v xml:space="preserve">Jc Line - 170 Degree Upgrade  </v>
          </cell>
          <cell r="J609">
            <v>-1852.84</v>
          </cell>
        </row>
        <row r="610">
          <cell r="G610">
            <v>18021</v>
          </cell>
          <cell r="H610" t="str">
            <v>Other</v>
          </cell>
          <cell r="I610" t="str">
            <v xml:space="preserve">Ms Line - 170 Degree Upgrade  </v>
          </cell>
          <cell r="J610">
            <v>1000.15</v>
          </cell>
        </row>
        <row r="611">
          <cell r="G611">
            <v>18151</v>
          </cell>
          <cell r="H611" t="str">
            <v>Other</v>
          </cell>
          <cell r="I611" t="str">
            <v xml:space="preserve">Winton - Transformer Change   </v>
          </cell>
          <cell r="J611">
            <v>-39167.85</v>
          </cell>
        </row>
        <row r="612">
          <cell r="G612">
            <v>18181</v>
          </cell>
          <cell r="H612" t="str">
            <v>Other</v>
          </cell>
          <cell r="I612" t="str">
            <v xml:space="preserve">Glen - Change Transformer     </v>
          </cell>
          <cell r="J612">
            <v>-7652.88</v>
          </cell>
        </row>
        <row r="613">
          <cell r="G613">
            <v>18351</v>
          </cell>
          <cell r="H613" t="str">
            <v>Other</v>
          </cell>
          <cell r="I613" t="str">
            <v xml:space="preserve">Op Line - Replace Pole #114   </v>
          </cell>
          <cell r="J613">
            <v>-100</v>
          </cell>
        </row>
        <row r="614">
          <cell r="G614">
            <v>18431</v>
          </cell>
          <cell r="H614" t="str">
            <v>Other</v>
          </cell>
          <cell r="I614" t="str">
            <v>Ers - #2 Air Swept Spouts Upgr</v>
          </cell>
          <cell r="J614">
            <v>-14732.17</v>
          </cell>
        </row>
        <row r="615">
          <cell r="G615">
            <v>18481</v>
          </cell>
          <cell r="H615" t="str">
            <v>Other</v>
          </cell>
          <cell r="I615" t="str">
            <v xml:space="preserve">Rh Line - Replace Poles       </v>
          </cell>
          <cell r="J615">
            <v>3439.05</v>
          </cell>
        </row>
        <row r="616">
          <cell r="G616">
            <v>18491</v>
          </cell>
          <cell r="H616" t="str">
            <v>Other</v>
          </cell>
          <cell r="I616" t="str">
            <v xml:space="preserve">Nokay Sub - Change Fuses      </v>
          </cell>
          <cell r="J616">
            <v>-1208.04</v>
          </cell>
        </row>
        <row r="617">
          <cell r="G617">
            <v>19011</v>
          </cell>
          <cell r="H617" t="str">
            <v>Other</v>
          </cell>
          <cell r="I617" t="str">
            <v xml:space="preserve">Tl Line - Add Switch F/Remer  </v>
          </cell>
          <cell r="J617">
            <v>-1110.08</v>
          </cell>
        </row>
        <row r="618">
          <cell r="G618">
            <v>19031</v>
          </cell>
          <cell r="H618" t="str">
            <v>Other</v>
          </cell>
          <cell r="I618" t="str">
            <v xml:space="preserve">Ers - Fuel Distributors #1    </v>
          </cell>
          <cell r="J618">
            <v>-14732.17</v>
          </cell>
        </row>
        <row r="619">
          <cell r="G619">
            <v>19271</v>
          </cell>
          <cell r="H619" t="str">
            <v>Other</v>
          </cell>
          <cell r="I619" t="str">
            <v>Bunker Lake - Rplc Battery Bnk</v>
          </cell>
          <cell r="J619">
            <v>-2800.16</v>
          </cell>
        </row>
        <row r="620">
          <cell r="G620">
            <v>19281</v>
          </cell>
          <cell r="H620" t="str">
            <v>Other</v>
          </cell>
          <cell r="I620" t="str">
            <v>RUSH CITY - RPLC BATTERY CHRGR</v>
          </cell>
          <cell r="J620">
            <v>-361.94</v>
          </cell>
        </row>
        <row r="621">
          <cell r="G621">
            <v>19401</v>
          </cell>
          <cell r="H621" t="str">
            <v>Other</v>
          </cell>
          <cell r="I621" t="str">
            <v xml:space="preserve">Opstead Sub- Install Recloser </v>
          </cell>
          <cell r="J621">
            <v>363.91</v>
          </cell>
        </row>
        <row r="622">
          <cell r="G622">
            <v>19661</v>
          </cell>
          <cell r="H622" t="str">
            <v>Other</v>
          </cell>
          <cell r="I622" t="str">
            <v xml:space="preserve">Gre - Raised Flooring         </v>
          </cell>
          <cell r="J622">
            <v>-7929.35</v>
          </cell>
        </row>
        <row r="623">
          <cell r="G623">
            <v>19671</v>
          </cell>
          <cell r="H623" t="str">
            <v>Other</v>
          </cell>
          <cell r="I623" t="str">
            <v xml:space="preserve">SYS OPER ELECTRICAL UPGRADES  </v>
          </cell>
          <cell r="J623">
            <v>-1000</v>
          </cell>
        </row>
        <row r="624">
          <cell r="G624">
            <v>19701</v>
          </cell>
          <cell r="H624" t="str">
            <v>Other</v>
          </cell>
          <cell r="I624" t="str">
            <v xml:space="preserve">Gre - Furniture, Remodeling   </v>
          </cell>
          <cell r="J624">
            <v>-2000</v>
          </cell>
        </row>
        <row r="625">
          <cell r="G625">
            <v>19721</v>
          </cell>
          <cell r="H625" t="str">
            <v>Other</v>
          </cell>
          <cell r="I625" t="str">
            <v xml:space="preserve">Gre - Demo/Construction       </v>
          </cell>
          <cell r="J625">
            <v>-21369.58</v>
          </cell>
        </row>
        <row r="626">
          <cell r="G626">
            <v>19731</v>
          </cell>
          <cell r="H626" t="str">
            <v>Other</v>
          </cell>
          <cell r="I626" t="str">
            <v xml:space="preserve">Gre - Is Miscellaneous        </v>
          </cell>
          <cell r="J626">
            <v>-43901.49</v>
          </cell>
        </row>
        <row r="627">
          <cell r="G627">
            <v>19751</v>
          </cell>
          <cell r="H627" t="str">
            <v>Other</v>
          </cell>
          <cell r="I627" t="str">
            <v xml:space="preserve">Gre - Hvac                    </v>
          </cell>
          <cell r="J627">
            <v>-11975.54</v>
          </cell>
        </row>
        <row r="628">
          <cell r="G628">
            <v>19791</v>
          </cell>
          <cell r="H628" t="str">
            <v>Other</v>
          </cell>
          <cell r="I628" t="str">
            <v xml:space="preserve">Kandiyohi - Svea Reg Failure  </v>
          </cell>
          <cell r="J628">
            <v>-98.67</v>
          </cell>
        </row>
        <row r="629">
          <cell r="G629">
            <v>19811</v>
          </cell>
          <cell r="H629" t="str">
            <v>Other</v>
          </cell>
          <cell r="I629" t="str">
            <v>Cambridge Microwave - Rplc Hop</v>
          </cell>
          <cell r="J629">
            <v>105716.73</v>
          </cell>
        </row>
        <row r="630">
          <cell r="G630">
            <v>19841</v>
          </cell>
          <cell r="H630" t="str">
            <v>Other</v>
          </cell>
          <cell r="I630" t="str">
            <v xml:space="preserve">HW LINE - RPLC STR #132       </v>
          </cell>
          <cell r="J630">
            <v>3434.66</v>
          </cell>
        </row>
        <row r="631">
          <cell r="G631">
            <v>19931</v>
          </cell>
          <cell r="H631" t="str">
            <v>Other</v>
          </cell>
          <cell r="I631" t="str">
            <v xml:space="preserve">BIXBY SWTCH - ADD 69KV SWITCH </v>
          </cell>
          <cell r="J631">
            <v>-49943.42</v>
          </cell>
        </row>
        <row r="632">
          <cell r="G632">
            <v>19991</v>
          </cell>
          <cell r="H632" t="str">
            <v>Other</v>
          </cell>
          <cell r="I632" t="str">
            <v xml:space="preserve">BASS LAKE DISTR AUTOMATION    </v>
          </cell>
          <cell r="J632">
            <v>130.5</v>
          </cell>
        </row>
        <row r="633">
          <cell r="G633">
            <v>20191</v>
          </cell>
          <cell r="H633" t="str">
            <v>Other</v>
          </cell>
          <cell r="I633" t="str">
            <v>ALBERTVILLE - FAILED REGULATOR</v>
          </cell>
          <cell r="J633">
            <v>3461.79</v>
          </cell>
        </row>
        <row r="634">
          <cell r="G634">
            <v>20631</v>
          </cell>
          <cell r="H634" t="str">
            <v>Other</v>
          </cell>
          <cell r="I634" t="str">
            <v>WH - DISTR AUTO @ MARY LAKE SB</v>
          </cell>
          <cell r="J634">
            <v>-190.15</v>
          </cell>
        </row>
        <row r="635">
          <cell r="G635">
            <v>20641</v>
          </cell>
          <cell r="H635" t="str">
            <v>Other</v>
          </cell>
          <cell r="I635" t="str">
            <v xml:space="preserve">WH - DISTR AUTO @ DELANO SUB  </v>
          </cell>
          <cell r="J635">
            <v>-38.76</v>
          </cell>
        </row>
        <row r="636">
          <cell r="G636">
            <v>20811</v>
          </cell>
          <cell r="H636" t="str">
            <v>Other</v>
          </cell>
          <cell r="I636" t="str">
            <v>ER SITE - BUILDING IMPROVEMENT</v>
          </cell>
          <cell r="J636">
            <v>-48442.54</v>
          </cell>
        </row>
        <row r="637">
          <cell r="G637">
            <v>22431</v>
          </cell>
          <cell r="H637" t="str">
            <v>Other</v>
          </cell>
          <cell r="I637" t="str">
            <v xml:space="preserve">RO LINE - CHANGE POLE #541    </v>
          </cell>
          <cell r="J637">
            <v>-940.5</v>
          </cell>
        </row>
        <row r="638">
          <cell r="G638">
            <v>22441</v>
          </cell>
          <cell r="H638" t="str">
            <v>Other</v>
          </cell>
          <cell r="I638" t="str">
            <v xml:space="preserve">OP LINE - CHANGE OUT POLE 278 </v>
          </cell>
          <cell r="J638">
            <v>-416.94</v>
          </cell>
        </row>
        <row r="639">
          <cell r="G639">
            <v>22611</v>
          </cell>
          <cell r="H639" t="str">
            <v>Other</v>
          </cell>
          <cell r="I639" t="str">
            <v>STANTON - RPLC BATTERY CHARGER</v>
          </cell>
          <cell r="J639">
            <v>-2583.85</v>
          </cell>
        </row>
        <row r="640">
          <cell r="G640">
            <v>22751</v>
          </cell>
          <cell r="H640" t="str">
            <v>Other</v>
          </cell>
          <cell r="I640" t="str">
            <v xml:space="preserve">ERS - PAYMENTS F/WO 4838      </v>
          </cell>
          <cell r="J640">
            <v>264913.25</v>
          </cell>
        </row>
        <row r="641">
          <cell r="G641">
            <v>22801</v>
          </cell>
          <cell r="H641" t="str">
            <v>Other</v>
          </cell>
          <cell r="I641" t="str">
            <v xml:space="preserve">CO LINE - REPLACE STR 30      </v>
          </cell>
          <cell r="J641">
            <v>7197.97</v>
          </cell>
        </row>
        <row r="642">
          <cell r="G642">
            <v>22811</v>
          </cell>
          <cell r="H642" t="str">
            <v>Other</v>
          </cell>
          <cell r="I642" t="str">
            <v>EL LINE - RELOCATE STR 3,ADD3A</v>
          </cell>
          <cell r="J642">
            <v>-537.53</v>
          </cell>
        </row>
        <row r="643">
          <cell r="G643">
            <v>22901</v>
          </cell>
          <cell r="H643" t="str">
            <v>Other</v>
          </cell>
          <cell r="I643" t="str">
            <v xml:space="preserve">CCS-ID TRAN INLET CONES #1    </v>
          </cell>
          <cell r="J643">
            <v>-4311.82</v>
          </cell>
        </row>
        <row r="644">
          <cell r="G644">
            <v>23101</v>
          </cell>
          <cell r="H644" t="str">
            <v>Other</v>
          </cell>
          <cell r="I644" t="str">
            <v>ISLAND LK-LRGER VOLT REG/RECLR</v>
          </cell>
          <cell r="J644">
            <v>-11873.03</v>
          </cell>
        </row>
        <row r="645">
          <cell r="G645">
            <v>23131</v>
          </cell>
          <cell r="H645" t="str">
            <v>Other</v>
          </cell>
          <cell r="I645" t="str">
            <v xml:space="preserve">BN LINE - REPLACE POLE 109    </v>
          </cell>
          <cell r="J645">
            <v>-190.15</v>
          </cell>
        </row>
        <row r="646">
          <cell r="G646">
            <v>23381</v>
          </cell>
          <cell r="H646" t="str">
            <v>Other</v>
          </cell>
          <cell r="I646" t="str">
            <v xml:space="preserve">POLE 45 DECORIA LINE (BENCO)  </v>
          </cell>
          <cell r="J646">
            <v>-2.0499999999999998</v>
          </cell>
        </row>
        <row r="647">
          <cell r="G647">
            <v>23771</v>
          </cell>
          <cell r="H647" t="str">
            <v>Other</v>
          </cell>
          <cell r="I647" t="str">
            <v>ISLE SUB INSTL 3 PHASE RECLOSE</v>
          </cell>
          <cell r="J647">
            <v>1382.34</v>
          </cell>
        </row>
        <row r="648">
          <cell r="G648">
            <v>23911</v>
          </cell>
          <cell r="H648" t="str">
            <v>Other</v>
          </cell>
          <cell r="I648" t="str">
            <v>MATAWAN TO ST OLAF LK 69KV STR</v>
          </cell>
          <cell r="J648">
            <v>-0.9</v>
          </cell>
        </row>
        <row r="649">
          <cell r="G649">
            <v>23951</v>
          </cell>
          <cell r="H649" t="str">
            <v>Other</v>
          </cell>
          <cell r="I649" t="str">
            <v xml:space="preserve">GRAND MARAIS SUBSTATION       </v>
          </cell>
          <cell r="J649">
            <v>-2411.4</v>
          </cell>
        </row>
        <row r="650">
          <cell r="G650">
            <v>23961</v>
          </cell>
          <cell r="H650" t="str">
            <v>Other</v>
          </cell>
          <cell r="I650" t="str">
            <v xml:space="preserve">GARDEN CITY TAP LINE CP BENCO </v>
          </cell>
          <cell r="J650">
            <v>-749.6</v>
          </cell>
        </row>
        <row r="651">
          <cell r="G651">
            <v>24121</v>
          </cell>
          <cell r="H651" t="str">
            <v>Other</v>
          </cell>
          <cell r="I651" t="str">
            <v xml:space="preserve">RB LINE REPLACE STR. 215      </v>
          </cell>
          <cell r="J651">
            <v>-380.29</v>
          </cell>
        </row>
        <row r="652">
          <cell r="G652">
            <v>24161</v>
          </cell>
          <cell r="H652" t="str">
            <v>Other</v>
          </cell>
          <cell r="I652" t="str">
            <v>PT LINE RELO 3 STR, LOWR 8 STR</v>
          </cell>
          <cell r="J652">
            <v>-2013.92</v>
          </cell>
        </row>
        <row r="653">
          <cell r="G653">
            <v>24221</v>
          </cell>
          <cell r="H653" t="str">
            <v>Other</v>
          </cell>
          <cell r="I653" t="str">
            <v>OP LINE RELOCATE STRUCT 99-102</v>
          </cell>
          <cell r="J653">
            <v>-537.36</v>
          </cell>
        </row>
        <row r="654">
          <cell r="G654">
            <v>24371</v>
          </cell>
          <cell r="H654" t="str">
            <v>Other</v>
          </cell>
          <cell r="I654" t="str">
            <v xml:space="preserve">PX LINE UPGR FOR 212 F DEGREE </v>
          </cell>
          <cell r="J654">
            <v>-3896.55</v>
          </cell>
        </row>
        <row r="655">
          <cell r="G655">
            <v>24501</v>
          </cell>
          <cell r="H655" t="str">
            <v>Other</v>
          </cell>
          <cell r="I655" t="str">
            <v xml:space="preserve">RE - WA LINE POLE #2          </v>
          </cell>
          <cell r="J655">
            <v>-4.16</v>
          </cell>
        </row>
        <row r="656">
          <cell r="G656">
            <v>24511</v>
          </cell>
          <cell r="H656" t="str">
            <v>Other</v>
          </cell>
          <cell r="I656" t="str">
            <v xml:space="preserve">HUDSON TO LEHOMME DEU POLE    </v>
          </cell>
          <cell r="J656">
            <v>-1.43</v>
          </cell>
        </row>
        <row r="657">
          <cell r="G657">
            <v>24581</v>
          </cell>
          <cell r="H657" t="str">
            <v>Other</v>
          </cell>
          <cell r="I657" t="str">
            <v xml:space="preserve">EAGAN SWITCH - INTERRUPTERS   </v>
          </cell>
          <cell r="J657">
            <v>-1622.58</v>
          </cell>
        </row>
        <row r="658">
          <cell r="G658">
            <v>24611</v>
          </cell>
          <cell r="H658" t="str">
            <v>Other</v>
          </cell>
          <cell r="I658" t="str">
            <v xml:space="preserve">PRNT SHP &amp; FITNS CNTR REMODEL </v>
          </cell>
          <cell r="J658">
            <v>-9732.7199999999993</v>
          </cell>
        </row>
        <row r="659">
          <cell r="G659">
            <v>24761</v>
          </cell>
          <cell r="H659" t="str">
            <v>Other</v>
          </cell>
          <cell r="I659" t="str">
            <v xml:space="preserve">GARDEN CITY TAP - RPLC POLE   </v>
          </cell>
          <cell r="J659">
            <v>-749.6</v>
          </cell>
        </row>
        <row r="660">
          <cell r="G660">
            <v>24771</v>
          </cell>
          <cell r="H660" t="str">
            <v>Other</v>
          </cell>
          <cell r="I660" t="str">
            <v xml:space="preserve">PK LINE - REPLACE POLE        </v>
          </cell>
          <cell r="J660">
            <v>-2035.56</v>
          </cell>
        </row>
        <row r="661">
          <cell r="G661">
            <v>24781</v>
          </cell>
          <cell r="H661" t="str">
            <v>Other</v>
          </cell>
          <cell r="I661" t="str">
            <v xml:space="preserve">COLVILL TAP - NEW LINE        </v>
          </cell>
          <cell r="J661">
            <v>-189.72</v>
          </cell>
        </row>
        <row r="662">
          <cell r="G662">
            <v>24791</v>
          </cell>
          <cell r="H662" t="str">
            <v>Other</v>
          </cell>
          <cell r="I662" t="str">
            <v xml:space="preserve">MAPLE HILL SWITCH             </v>
          </cell>
          <cell r="J662">
            <v>-1266.72</v>
          </cell>
        </row>
        <row r="663">
          <cell r="G663">
            <v>25011</v>
          </cell>
          <cell r="H663" t="str">
            <v>Other</v>
          </cell>
          <cell r="I663" t="str">
            <v xml:space="preserve">GUNN SUB-RPLC TRANSFORMER     </v>
          </cell>
          <cell r="J663">
            <v>-3888.52</v>
          </cell>
        </row>
        <row r="664">
          <cell r="G664">
            <v>25721</v>
          </cell>
          <cell r="H664" t="str">
            <v>Other</v>
          </cell>
          <cell r="I664" t="str">
            <v>TL LINE RELO ANCHRS TO STR 491</v>
          </cell>
          <cell r="J664">
            <v>-142.61000000000001</v>
          </cell>
        </row>
        <row r="665">
          <cell r="G665">
            <v>25761</v>
          </cell>
          <cell r="H665" t="str">
            <v>Other</v>
          </cell>
          <cell r="I665" t="str">
            <v xml:space="preserve">SW-FC LINE POLES 53-56        </v>
          </cell>
          <cell r="J665">
            <v>-571.79</v>
          </cell>
        </row>
        <row r="666">
          <cell r="G666">
            <v>25771</v>
          </cell>
          <cell r="H666" t="str">
            <v>Other</v>
          </cell>
          <cell r="I666" t="str">
            <v xml:space="preserve">ENERGY PARK TAP SWITCH        </v>
          </cell>
          <cell r="J666">
            <v>-1077.6199999999999</v>
          </cell>
        </row>
        <row r="667">
          <cell r="G667">
            <v>26641</v>
          </cell>
          <cell r="H667" t="str">
            <v>Other</v>
          </cell>
          <cell r="I667" t="str">
            <v>THOMPSON LK SUB INST ST'S &amp; RG</v>
          </cell>
          <cell r="J667">
            <v>-103.51</v>
          </cell>
        </row>
        <row r="668">
          <cell r="G668">
            <v>26741</v>
          </cell>
          <cell r="H668" t="str">
            <v>Other</v>
          </cell>
          <cell r="I668" t="str">
            <v xml:space="preserve">ANCHORS ON THE CH LINE        </v>
          </cell>
          <cell r="J668">
            <v>-1130.8399999999999</v>
          </cell>
        </row>
        <row r="669">
          <cell r="G669">
            <v>26751</v>
          </cell>
          <cell r="H669" t="str">
            <v>Other</v>
          </cell>
          <cell r="I669" t="str">
            <v>WRIGHT-HEN BLK LK SUB TRSF CHG</v>
          </cell>
          <cell r="J669">
            <v>-190.15</v>
          </cell>
        </row>
        <row r="670">
          <cell r="G670">
            <v>26791</v>
          </cell>
          <cell r="H670" t="str">
            <v>Other</v>
          </cell>
          <cell r="I670" t="str">
            <v xml:space="preserve">BD LINE RELOCATE STR 30-35    </v>
          </cell>
          <cell r="J670">
            <v>-775.52</v>
          </cell>
        </row>
        <row r="671">
          <cell r="G671">
            <v>26841</v>
          </cell>
          <cell r="H671" t="str">
            <v>Other</v>
          </cell>
          <cell r="I671" t="str">
            <v xml:space="preserve">LR-LET LINE CHANGE POLE #103  </v>
          </cell>
          <cell r="J671">
            <v>-1212.1300000000001</v>
          </cell>
        </row>
        <row r="672">
          <cell r="G672">
            <v>26911</v>
          </cell>
          <cell r="H672" t="str">
            <v>Other</v>
          </cell>
          <cell r="I672" t="str">
            <v>ITASCA MANTRAP-NEVIS TRANSFRMR</v>
          </cell>
          <cell r="J672">
            <v>-259.43</v>
          </cell>
        </row>
        <row r="673">
          <cell r="G673">
            <v>26931</v>
          </cell>
          <cell r="H673" t="str">
            <v>Other</v>
          </cell>
          <cell r="I673" t="str">
            <v xml:space="preserve">LAWSON ASSET CLEARING         </v>
          </cell>
          <cell r="J673">
            <v>3932439.37</v>
          </cell>
        </row>
        <row r="674">
          <cell r="G674">
            <v>26933</v>
          </cell>
          <cell r="H674" t="str">
            <v>Other</v>
          </cell>
          <cell r="I674" t="str">
            <v xml:space="preserve">GENERATION-MISC RETIREMENTS   </v>
          </cell>
          <cell r="J674">
            <v>7520.97</v>
          </cell>
        </row>
        <row r="675">
          <cell r="G675">
            <v>26971</v>
          </cell>
          <cell r="H675" t="str">
            <v>Other</v>
          </cell>
          <cell r="I675" t="str">
            <v xml:space="preserve">CHANGE POLES OUT ON RU-HCT LN </v>
          </cell>
          <cell r="J675">
            <v>-1938.16</v>
          </cell>
        </row>
        <row r="676">
          <cell r="G676">
            <v>27001</v>
          </cell>
          <cell r="H676" t="str">
            <v>Other</v>
          </cell>
          <cell r="I676" t="str">
            <v xml:space="preserve">SW-CV LINE POLE #77           </v>
          </cell>
          <cell r="J676">
            <v>-328.47</v>
          </cell>
        </row>
        <row r="677">
          <cell r="G677">
            <v>27261</v>
          </cell>
          <cell r="H677" t="str">
            <v>Other</v>
          </cell>
          <cell r="I677" t="str">
            <v>SALE OF PROPERTY SOUTHDALE SUB</v>
          </cell>
          <cell r="J677">
            <v>-2000</v>
          </cell>
        </row>
        <row r="678">
          <cell r="G678">
            <v>27361</v>
          </cell>
          <cell r="H678" t="str">
            <v>Other</v>
          </cell>
          <cell r="I678" t="str">
            <v xml:space="preserve">ME-BW LINE POLE #271          </v>
          </cell>
          <cell r="J678">
            <v>-2592.14</v>
          </cell>
        </row>
        <row r="679">
          <cell r="G679">
            <v>27471</v>
          </cell>
          <cell r="H679" t="str">
            <v>Other</v>
          </cell>
          <cell r="I679" t="str">
            <v>EAST CENT SANDSTONE RMV &amp; INSP</v>
          </cell>
          <cell r="J679">
            <v>-216.76</v>
          </cell>
        </row>
        <row r="680">
          <cell r="G680">
            <v>27541</v>
          </cell>
          <cell r="H680" t="str">
            <v>Other</v>
          </cell>
          <cell r="I680" t="str">
            <v xml:space="preserve">BE-BUT LINE POLE #52          </v>
          </cell>
          <cell r="J680">
            <v>-2.99</v>
          </cell>
        </row>
        <row r="681">
          <cell r="G681">
            <v>27591</v>
          </cell>
          <cell r="H681" t="str">
            <v>Other</v>
          </cell>
          <cell r="I681" t="str">
            <v xml:space="preserve">CP LINE BROKEN TOP PL STR 161 </v>
          </cell>
          <cell r="J681">
            <v>-152.47999999999999</v>
          </cell>
        </row>
        <row r="682">
          <cell r="G682">
            <v>27661</v>
          </cell>
          <cell r="H682" t="str">
            <v>Other</v>
          </cell>
          <cell r="I682" t="str">
            <v>OAK LAWN (C WNG) INSTL 5 MVA T</v>
          </cell>
          <cell r="J682">
            <v>-12371.22</v>
          </cell>
        </row>
        <row r="683">
          <cell r="G683">
            <v>27681</v>
          </cell>
          <cell r="H683" t="str">
            <v>Other</v>
          </cell>
          <cell r="I683" t="str">
            <v xml:space="preserve">BR-LS LINE POLES #6 &amp; 10      </v>
          </cell>
          <cell r="J683">
            <v>-74.55</v>
          </cell>
        </row>
        <row r="684">
          <cell r="G684">
            <v>27691</v>
          </cell>
          <cell r="H684" t="str">
            <v>Other</v>
          </cell>
          <cell r="I684" t="str">
            <v xml:space="preserve">MC-SN LINE POLE #6            </v>
          </cell>
          <cell r="J684">
            <v>-386.44</v>
          </cell>
        </row>
        <row r="685">
          <cell r="G685">
            <v>28021</v>
          </cell>
          <cell r="H685" t="str">
            <v>Other</v>
          </cell>
          <cell r="I685" t="str">
            <v xml:space="preserve">HW LINE REPLACE STR 8 &amp; 9     </v>
          </cell>
          <cell r="J685">
            <v>-421.19</v>
          </cell>
        </row>
        <row r="686">
          <cell r="G686">
            <v>28331</v>
          </cell>
          <cell r="H686" t="str">
            <v>Other</v>
          </cell>
          <cell r="I686" t="str">
            <v xml:space="preserve">MV-CJ LINE POLE               </v>
          </cell>
          <cell r="J686">
            <v>-960.68</v>
          </cell>
        </row>
        <row r="687">
          <cell r="G687">
            <v>28721</v>
          </cell>
          <cell r="H687" t="str">
            <v>Other</v>
          </cell>
          <cell r="I687" t="str">
            <v xml:space="preserve">SD LINE ADD STUB POLES STR 10 </v>
          </cell>
          <cell r="J687">
            <v>-1211.9000000000001</v>
          </cell>
        </row>
        <row r="688">
          <cell r="G688">
            <v>28751</v>
          </cell>
          <cell r="H688" t="str">
            <v>Other</v>
          </cell>
          <cell r="I688" t="str">
            <v xml:space="preserve">CH LINE REPAIR STRUCTURE #77  </v>
          </cell>
          <cell r="J688">
            <v>-31.42</v>
          </cell>
        </row>
        <row r="689">
          <cell r="G689">
            <v>28911</v>
          </cell>
          <cell r="H689" t="str">
            <v>Other</v>
          </cell>
          <cell r="I689" t="str">
            <v>ITASCA-MAN NEVIS SUB TRSF TEST</v>
          </cell>
          <cell r="J689">
            <v>-1374.21</v>
          </cell>
        </row>
        <row r="690">
          <cell r="G690">
            <v>28931</v>
          </cell>
          <cell r="H690" t="str">
            <v>Other</v>
          </cell>
          <cell r="I690" t="str">
            <v xml:space="preserve">GO-WZ LN POLE #135            </v>
          </cell>
          <cell r="J690">
            <v>-128.28</v>
          </cell>
        </row>
        <row r="691">
          <cell r="G691">
            <v>29471</v>
          </cell>
          <cell r="H691" t="str">
            <v>Other</v>
          </cell>
          <cell r="I691" t="str">
            <v xml:space="preserve">PC LINE - CAR HIT POLE #33    </v>
          </cell>
          <cell r="J691">
            <v>-759.28</v>
          </cell>
        </row>
        <row r="692">
          <cell r="G692">
            <v>29691</v>
          </cell>
          <cell r="H692" t="str">
            <v>Other</v>
          </cell>
          <cell r="I692" t="str">
            <v>MCGREGOR SUB INSTALL 150AMP RG</v>
          </cell>
          <cell r="J692">
            <v>-168.65</v>
          </cell>
        </row>
        <row r="693">
          <cell r="G693">
            <v>29701</v>
          </cell>
          <cell r="H693" t="str">
            <v>Other</v>
          </cell>
          <cell r="I693" t="str">
            <v>GLEN SUB INSTALL 150AMP REGULA</v>
          </cell>
          <cell r="J693">
            <v>-5732.29</v>
          </cell>
        </row>
        <row r="694">
          <cell r="G694">
            <v>30031</v>
          </cell>
          <cell r="H694" t="str">
            <v>Other</v>
          </cell>
          <cell r="I694" t="str">
            <v xml:space="preserve">RETIRE OAK VALLEY TAP         </v>
          </cell>
          <cell r="J694">
            <v>-20.010000000000002</v>
          </cell>
        </row>
        <row r="695">
          <cell r="G695">
            <v>4357</v>
          </cell>
          <cell r="H695" t="str">
            <v>Other</v>
          </cell>
          <cell r="I695" t="str">
            <v xml:space="preserve">Dv Line-Rplc Str 31 And 32    </v>
          </cell>
          <cell r="J695">
            <v>-1621.15</v>
          </cell>
        </row>
        <row r="696">
          <cell r="G696">
            <v>4507</v>
          </cell>
          <cell r="H696" t="str">
            <v>Other</v>
          </cell>
          <cell r="I696" t="str">
            <v xml:space="preserve">Isle Switch-Install 69Kv Cir  </v>
          </cell>
          <cell r="J696">
            <v>-968.93</v>
          </cell>
        </row>
        <row r="697">
          <cell r="G697">
            <v>4513</v>
          </cell>
          <cell r="H697" t="str">
            <v>Other</v>
          </cell>
          <cell r="I697" t="str">
            <v xml:space="preserve">Schroeder Sub-Increase Cap    </v>
          </cell>
          <cell r="J697">
            <v>-28491.37</v>
          </cell>
        </row>
        <row r="698">
          <cell r="G698">
            <v>4518</v>
          </cell>
          <cell r="H698" t="str">
            <v>Other</v>
          </cell>
          <cell r="I698" t="str">
            <v xml:space="preserve">Er Ecc-Comm Console Replace   </v>
          </cell>
          <cell r="J698">
            <v>2258.96</v>
          </cell>
        </row>
        <row r="699">
          <cell r="G699">
            <v>4527</v>
          </cell>
          <cell r="H699" t="str">
            <v>Other</v>
          </cell>
          <cell r="I699" t="str">
            <v xml:space="preserve">LONG LAKE SUB-CNSTRCT NEW SUB </v>
          </cell>
          <cell r="J699">
            <v>38.17</v>
          </cell>
        </row>
        <row r="700">
          <cell r="G700">
            <v>4529</v>
          </cell>
          <cell r="H700" t="str">
            <v>Other</v>
          </cell>
          <cell r="I700" t="str">
            <v>Wabedo Sub-Convert Sub To 69Kv</v>
          </cell>
          <cell r="J700">
            <v>2876.2</v>
          </cell>
        </row>
        <row r="701">
          <cell r="G701">
            <v>4551</v>
          </cell>
          <cell r="H701" t="str">
            <v>Other</v>
          </cell>
          <cell r="I701" t="str">
            <v xml:space="preserve">Syswide-Change Out Switch     </v>
          </cell>
          <cell r="J701">
            <v>-770.42</v>
          </cell>
        </row>
        <row r="702">
          <cell r="G702">
            <v>4617</v>
          </cell>
          <cell r="H702" t="str">
            <v>Other</v>
          </cell>
          <cell r="I702" t="str">
            <v xml:space="preserve">Dv Line-Relocate Str #97-148  </v>
          </cell>
          <cell r="J702">
            <v>-70187.7</v>
          </cell>
        </row>
        <row r="703">
          <cell r="G703">
            <v>4693</v>
          </cell>
          <cell r="H703" t="str">
            <v>Other</v>
          </cell>
          <cell r="I703" t="str">
            <v xml:space="preserve">Gc Line-Colvill Sub Tap Line  </v>
          </cell>
          <cell r="J703">
            <v>-43619.32</v>
          </cell>
        </row>
        <row r="704">
          <cell r="G704">
            <v>4739</v>
          </cell>
          <cell r="H704" t="str">
            <v>Other</v>
          </cell>
          <cell r="I704" t="str">
            <v xml:space="preserve">1996 Ash Disposal Reclam Work </v>
          </cell>
          <cell r="J704">
            <v>-29099.99</v>
          </cell>
        </row>
        <row r="705">
          <cell r="G705">
            <v>4779</v>
          </cell>
          <cell r="H705" t="str">
            <v>Other</v>
          </cell>
          <cell r="I705" t="str">
            <v xml:space="preserve">Sm Line-Upgrade 212 Degree Op </v>
          </cell>
          <cell r="J705">
            <v>-1950.12</v>
          </cell>
        </row>
        <row r="706">
          <cell r="G706">
            <v>4780</v>
          </cell>
          <cell r="H706" t="str">
            <v>Other</v>
          </cell>
          <cell r="I706" t="str">
            <v xml:space="preserve">Vp Line-Upgrade 212 Degree Op </v>
          </cell>
          <cell r="J706">
            <v>-2118.66</v>
          </cell>
        </row>
        <row r="707">
          <cell r="G707">
            <v>4782</v>
          </cell>
          <cell r="H707" t="str">
            <v>Other</v>
          </cell>
          <cell r="I707" t="str">
            <v xml:space="preserve">Wing River 115Kv Circuit      </v>
          </cell>
          <cell r="J707">
            <v>-16997.169999999998</v>
          </cell>
        </row>
        <row r="708">
          <cell r="G708">
            <v>4791</v>
          </cell>
          <cell r="H708" t="str">
            <v>Other</v>
          </cell>
          <cell r="I708" t="str">
            <v xml:space="preserve">Pine Point 1200 Kvar Cap Bank </v>
          </cell>
          <cell r="J708">
            <v>3</v>
          </cell>
        </row>
        <row r="709">
          <cell r="G709">
            <v>4810</v>
          </cell>
          <cell r="H709" t="str">
            <v>Other</v>
          </cell>
          <cell r="I709" t="str">
            <v xml:space="preserve">Replace #15 Feedwater Heater  </v>
          </cell>
          <cell r="J709">
            <v>-17312.21</v>
          </cell>
        </row>
        <row r="710">
          <cell r="G710">
            <v>4841</v>
          </cell>
          <cell r="H710" t="str">
            <v>Other</v>
          </cell>
          <cell r="I710" t="str">
            <v xml:space="preserve">Cromwell Sub-Replace Switches </v>
          </cell>
          <cell r="J710">
            <v>-36805.730000000003</v>
          </cell>
        </row>
        <row r="711">
          <cell r="G711">
            <v>4850</v>
          </cell>
          <cell r="H711" t="str">
            <v>Other</v>
          </cell>
          <cell r="I711" t="str">
            <v>Replace Sub Bill'G Meter &amp; Rec</v>
          </cell>
          <cell r="J711">
            <v>-57776.15</v>
          </cell>
        </row>
        <row r="712">
          <cell r="G712">
            <v>4868</v>
          </cell>
          <cell r="H712" t="str">
            <v>Other</v>
          </cell>
          <cell r="I712" t="str">
            <v>Er Ecc-Rplc Battery In Sys Ops</v>
          </cell>
          <cell r="J712">
            <v>-5000</v>
          </cell>
        </row>
        <row r="713">
          <cell r="G713">
            <v>4877</v>
          </cell>
          <cell r="H713" t="str">
            <v>Other</v>
          </cell>
          <cell r="I713" t="str">
            <v xml:space="preserve">Prx Line-Prelim Engr Upgrade  </v>
          </cell>
          <cell r="J713">
            <v>-2670</v>
          </cell>
        </row>
        <row r="714">
          <cell r="G714">
            <v>4947</v>
          </cell>
          <cell r="H714" t="str">
            <v>Other</v>
          </cell>
          <cell r="I714" t="str">
            <v xml:space="preserve">Sg Line - Replace Structures  </v>
          </cell>
          <cell r="J714">
            <v>-10779.38</v>
          </cell>
        </row>
        <row r="715">
          <cell r="G715">
            <v>4960</v>
          </cell>
          <cell r="H715" t="str">
            <v>Other</v>
          </cell>
          <cell r="I715" t="str">
            <v xml:space="preserve">Dewing Distrb Sub Upgrade     </v>
          </cell>
          <cell r="J715">
            <v>919.16</v>
          </cell>
        </row>
        <row r="716">
          <cell r="G716">
            <v>4989</v>
          </cell>
          <cell r="H716" t="str">
            <v>Other</v>
          </cell>
          <cell r="I716" t="str">
            <v xml:space="preserve">Remer Distribution Sub        </v>
          </cell>
          <cell r="J716">
            <v>-98.89</v>
          </cell>
        </row>
        <row r="717">
          <cell r="G717">
            <v>5171</v>
          </cell>
          <cell r="H717" t="str">
            <v>Other</v>
          </cell>
          <cell r="I717" t="str">
            <v xml:space="preserve">Rockford Distribution Sub     </v>
          </cell>
          <cell r="J717">
            <v>6596.84</v>
          </cell>
        </row>
        <row r="718">
          <cell r="G718">
            <v>5181</v>
          </cell>
          <cell r="H718" t="str">
            <v>Other</v>
          </cell>
          <cell r="I718" t="str">
            <v xml:space="preserve">Rockford Tap - Build Line     </v>
          </cell>
          <cell r="J718">
            <v>-199.02</v>
          </cell>
        </row>
        <row r="719">
          <cell r="G719">
            <v>5751</v>
          </cell>
          <cell r="H719" t="str">
            <v>Other</v>
          </cell>
          <cell r="I719" t="str">
            <v xml:space="preserve">PLEASANT LK - UPGRD HIGHSIDE  </v>
          </cell>
          <cell r="J719">
            <v>-13776.26</v>
          </cell>
        </row>
        <row r="720">
          <cell r="G720">
            <v>6261</v>
          </cell>
          <cell r="H720" t="str">
            <v>Other</v>
          </cell>
          <cell r="I720" t="str">
            <v xml:space="preserve">Ers Control System Upgrade    </v>
          </cell>
          <cell r="J720">
            <v>-403438.49</v>
          </cell>
        </row>
        <row r="721">
          <cell r="G721">
            <v>7331</v>
          </cell>
          <cell r="H721" t="str">
            <v>Other</v>
          </cell>
          <cell r="I721" t="str">
            <v xml:space="preserve">Cdx Line Move                 </v>
          </cell>
          <cell r="J721">
            <v>656.35</v>
          </cell>
        </row>
        <row r="722">
          <cell r="G722">
            <v>7336</v>
          </cell>
          <cell r="H722" t="str">
            <v>Other</v>
          </cell>
          <cell r="I722" t="str">
            <v xml:space="preserve">Microwave System Replacement  </v>
          </cell>
          <cell r="J722">
            <v>91436.51</v>
          </cell>
        </row>
        <row r="723">
          <cell r="G723">
            <v>78031</v>
          </cell>
          <cell r="H723" t="str">
            <v>Other</v>
          </cell>
          <cell r="I723" t="str">
            <v xml:space="preserve">Construction Payroll Accrual  </v>
          </cell>
          <cell r="J723">
            <v>301332.75</v>
          </cell>
        </row>
        <row r="724">
          <cell r="G724">
            <v>8496</v>
          </cell>
          <cell r="H724" t="str">
            <v>Other</v>
          </cell>
          <cell r="I724" t="str">
            <v>94G4140 - Ash Disposal Pj Cost</v>
          </cell>
          <cell r="J724">
            <v>-2354045.92</v>
          </cell>
        </row>
        <row r="725">
          <cell r="G725">
            <v>8555</v>
          </cell>
          <cell r="H725" t="str">
            <v>Other</v>
          </cell>
          <cell r="I725" t="str">
            <v>96G6190 - Fd Fan Modifications</v>
          </cell>
          <cell r="J725">
            <v>-1056</v>
          </cell>
        </row>
        <row r="726">
          <cell r="G726">
            <v>90950</v>
          </cell>
          <cell r="H726" t="str">
            <v>Other</v>
          </cell>
          <cell r="I726" t="str">
            <v xml:space="preserve">Brookings Project Management  </v>
          </cell>
          <cell r="J726">
            <v>-197194.25</v>
          </cell>
        </row>
        <row r="727">
          <cell r="G727">
            <v>90950</v>
          </cell>
          <cell r="H727" t="str">
            <v>Other</v>
          </cell>
          <cell r="I727" t="str">
            <v xml:space="preserve">Brookings overvoltage study   </v>
          </cell>
          <cell r="J727">
            <v>88433.81</v>
          </cell>
        </row>
        <row r="728">
          <cell r="G728">
            <v>90950</v>
          </cell>
          <cell r="H728" t="str">
            <v>Other</v>
          </cell>
          <cell r="I728" t="str">
            <v>Brookings project litigation (</v>
          </cell>
          <cell r="J728">
            <v>108810.79</v>
          </cell>
        </row>
        <row r="729">
          <cell r="G729">
            <v>90956</v>
          </cell>
          <cell r="H729" t="str">
            <v>Other</v>
          </cell>
          <cell r="I729" t="str">
            <v>Lyon County-Cedar Mountain (1s</v>
          </cell>
          <cell r="J729">
            <v>-22056.74</v>
          </cell>
        </row>
        <row r="730">
          <cell r="G730">
            <v>90956</v>
          </cell>
          <cell r="H730" t="str">
            <v>Other</v>
          </cell>
          <cell r="I730" t="str">
            <v>Lyon County-Cedar Mtn (1st cir</v>
          </cell>
          <cell r="J730">
            <v>22056.74</v>
          </cell>
        </row>
        <row r="731">
          <cell r="G731">
            <v>90960</v>
          </cell>
          <cell r="H731" t="str">
            <v>Other</v>
          </cell>
          <cell r="I731" t="str">
            <v>Helena-Chub Underbuild GRE 69k</v>
          </cell>
          <cell r="J731">
            <v>30694.959999999999</v>
          </cell>
        </row>
        <row r="732">
          <cell r="G732">
            <v>90960</v>
          </cell>
          <cell r="H732" t="str">
            <v>Other</v>
          </cell>
          <cell r="I732" t="str">
            <v xml:space="preserve">Helena-Chub Lake              </v>
          </cell>
          <cell r="J732">
            <v>-319650.12</v>
          </cell>
        </row>
        <row r="733">
          <cell r="G733">
            <v>90960</v>
          </cell>
          <cell r="H733" t="str">
            <v>Other</v>
          </cell>
          <cell r="I733" t="str">
            <v xml:space="preserve">Helena-Chub MYR Cleanup work  </v>
          </cell>
          <cell r="J733">
            <v>288955.15999999997</v>
          </cell>
        </row>
        <row r="734">
          <cell r="G734">
            <v>90961</v>
          </cell>
          <cell r="H734" t="str">
            <v>Other</v>
          </cell>
          <cell r="I734" t="str">
            <v xml:space="preserve">Chub Lake-Hampton             </v>
          </cell>
          <cell r="J734">
            <v>-90000</v>
          </cell>
        </row>
        <row r="735">
          <cell r="G735">
            <v>90961</v>
          </cell>
          <cell r="H735" t="str">
            <v>Other</v>
          </cell>
          <cell r="I735" t="str">
            <v>Chub-Hampton Underbuild Xcel 6</v>
          </cell>
          <cell r="J735">
            <v>90000</v>
          </cell>
        </row>
        <row r="736">
          <cell r="G736">
            <v>90981</v>
          </cell>
          <cell r="H736" t="str">
            <v>Other</v>
          </cell>
          <cell r="I736" t="str">
            <v xml:space="preserve">NSP Helena Substation (HNA)   </v>
          </cell>
          <cell r="J736">
            <v>-1</v>
          </cell>
        </row>
        <row r="737">
          <cell r="G737" t="str">
            <v>94FR</v>
          </cell>
          <cell r="H737" t="str">
            <v>Other</v>
          </cell>
          <cell r="I737" t="str">
            <v xml:space="preserve">Ld Line Retirement            </v>
          </cell>
          <cell r="J737">
            <v>25920.49</v>
          </cell>
        </row>
        <row r="738">
          <cell r="G738">
            <v>95507</v>
          </cell>
          <cell r="H738" t="str">
            <v>Other</v>
          </cell>
          <cell r="I738" t="str">
            <v xml:space="preserve">Coal System Control Upgrade   </v>
          </cell>
          <cell r="J738">
            <v>-19115.759999999998</v>
          </cell>
        </row>
        <row r="739">
          <cell r="G739">
            <v>97032</v>
          </cell>
          <cell r="H739" t="str">
            <v>Other</v>
          </cell>
          <cell r="I739" t="str">
            <v xml:space="preserve">Unit 2 Boiler Access Door     </v>
          </cell>
          <cell r="J739">
            <v>-4815.0600000000004</v>
          </cell>
        </row>
        <row r="740">
          <cell r="G740">
            <v>99002</v>
          </cell>
          <cell r="H740" t="str">
            <v>Other</v>
          </cell>
          <cell r="I740" t="str">
            <v xml:space="preserve">Unit 1 Chimney Modifications  </v>
          </cell>
          <cell r="J740">
            <v>-51741.91</v>
          </cell>
        </row>
        <row r="741">
          <cell r="G741">
            <v>99003</v>
          </cell>
          <cell r="H741" t="str">
            <v>Other</v>
          </cell>
          <cell r="I741" t="str">
            <v xml:space="preserve">Pul Reject Slope and Nozzle   </v>
          </cell>
          <cell r="J741">
            <v>-10539.57</v>
          </cell>
        </row>
        <row r="742">
          <cell r="G742">
            <v>9999</v>
          </cell>
          <cell r="H742" t="str">
            <v>Other</v>
          </cell>
          <cell r="I742" t="str">
            <v xml:space="preserve">UNASSIGNED WO COSTS           </v>
          </cell>
          <cell r="J742">
            <v>281165.43</v>
          </cell>
        </row>
        <row r="743">
          <cell r="G743" t="str">
            <v>BT7KZ06</v>
          </cell>
          <cell r="H743" t="str">
            <v>Other</v>
          </cell>
          <cell r="I743" t="str">
            <v xml:space="preserve">Hastings-Marshan-Miesville    </v>
          </cell>
          <cell r="J743">
            <v>-33163.72</v>
          </cell>
        </row>
        <row r="744">
          <cell r="G744" t="str">
            <v>REPHQ</v>
          </cell>
          <cell r="H744" t="str">
            <v>Other</v>
          </cell>
          <cell r="I744" t="str">
            <v xml:space="preserve">Retirement Of Eden Prairie-Hq </v>
          </cell>
          <cell r="J744">
            <v>82042.33</v>
          </cell>
        </row>
        <row r="745">
          <cell r="G745" t="str">
            <v>WT0C600</v>
          </cell>
          <cell r="H745" t="str">
            <v>Other</v>
          </cell>
          <cell r="I745" t="str">
            <v xml:space="preserve">Cormorant 115Kv Tap           </v>
          </cell>
          <cell r="J745">
            <v>-205.27</v>
          </cell>
        </row>
        <row r="746">
          <cell r="G746" t="str">
            <v>WT5BI01</v>
          </cell>
          <cell r="H746" t="str">
            <v>Other</v>
          </cell>
          <cell r="I746" t="str">
            <v>Big Stone Ortonville Reconduct</v>
          </cell>
          <cell r="J746">
            <v>-5000</v>
          </cell>
        </row>
        <row r="747">
          <cell r="G747" t="str">
            <v>WT7J911</v>
          </cell>
          <cell r="H747" t="str">
            <v>Other</v>
          </cell>
          <cell r="I747" t="str">
            <v xml:space="preserve">Johnny Cake-Koch 2Nd Cir Add  </v>
          </cell>
          <cell r="J747">
            <v>-15468.75</v>
          </cell>
        </row>
        <row r="748">
          <cell r="G748" t="str">
            <v>WT7J912</v>
          </cell>
          <cell r="H748" t="str">
            <v>Other</v>
          </cell>
          <cell r="I748" t="str">
            <v xml:space="preserve">Fischer-Koch Reconductoring   </v>
          </cell>
          <cell r="J748">
            <v>-350468.74</v>
          </cell>
        </row>
        <row r="749">
          <cell r="G749" t="str">
            <v>WT7KB00</v>
          </cell>
          <cell r="H749" t="str">
            <v>Other</v>
          </cell>
          <cell r="I749" t="str">
            <v xml:space="preserve">Kegan Lake-Lebanon Hills      </v>
          </cell>
          <cell r="J749">
            <v>-65029.16</v>
          </cell>
        </row>
        <row r="750">
          <cell r="G750" t="str">
            <v>WT9G802</v>
          </cell>
          <cell r="H750" t="str">
            <v>Other</v>
          </cell>
          <cell r="I750" t="str">
            <v xml:space="preserve">Hanska-Searles 69Kv Stm Dmg   </v>
          </cell>
          <cell r="J750">
            <v>-29249.37</v>
          </cell>
        </row>
        <row r="751">
          <cell r="G751">
            <v>200259</v>
          </cell>
          <cell r="H751" t="str">
            <v>Regional Transmission</v>
          </cell>
          <cell r="I751" t="str">
            <v>CapX 2020 Fargo  Non-Share Costs</v>
          </cell>
          <cell r="J751">
            <v>15094.57</v>
          </cell>
        </row>
        <row r="752">
          <cell r="G752">
            <v>200727</v>
          </cell>
          <cell r="H752" t="str">
            <v>Regional Transmission</v>
          </cell>
          <cell r="I752" t="str">
            <v>CapX 2020 Monti-Quarry 345kV Line</v>
          </cell>
          <cell r="J752">
            <v>-134233</v>
          </cell>
        </row>
        <row r="753">
          <cell r="G753">
            <v>200728</v>
          </cell>
          <cell r="H753" t="str">
            <v>Regional Transmission</v>
          </cell>
          <cell r="I753" t="str">
            <v>CapX 2020 Quarry-Alex 345kV Line</v>
          </cell>
          <cell r="J753">
            <v>-326023</v>
          </cell>
        </row>
        <row r="754">
          <cell r="G754">
            <v>200729</v>
          </cell>
          <cell r="H754" t="str">
            <v>Regional Transmission</v>
          </cell>
          <cell r="I754" t="str">
            <v>CapX 2020 Alex-ND 345kV Line</v>
          </cell>
          <cell r="J754">
            <v>67723</v>
          </cell>
        </row>
        <row r="755">
          <cell r="G755">
            <v>201006</v>
          </cell>
          <cell r="H755" t="str">
            <v>Regional Transmission</v>
          </cell>
          <cell r="I755" t="str">
            <v>CapX 2020 - Brookings - Franklin to Cedar Mountain 115kV Transmission Line</v>
          </cell>
          <cell r="J755">
            <v>-61808.89</v>
          </cell>
        </row>
        <row r="756">
          <cell r="G756">
            <v>201046</v>
          </cell>
          <cell r="H756" t="str">
            <v>Regional Transmission</v>
          </cell>
          <cell r="I756" t="str">
            <v>CapX2020 - Brookings - SD/MN Border to Lyon County Transmission Line</v>
          </cell>
          <cell r="J756">
            <v>2448824.09</v>
          </cell>
        </row>
        <row r="757">
          <cell r="G757">
            <v>201544</v>
          </cell>
          <cell r="H757" t="str">
            <v>Regional Transmission</v>
          </cell>
          <cell r="I757" t="str">
            <v>CapX2020 - Brookings - Construction Project Management</v>
          </cell>
          <cell r="J757">
            <v>-5493242.9000000004</v>
          </cell>
        </row>
        <row r="758">
          <cell r="G758">
            <v>201964</v>
          </cell>
          <cell r="H758" t="str">
            <v>Regional Transmission</v>
          </cell>
          <cell r="I758" t="str">
            <v>CapX 2020 - Brookings - Underlying System Projects (shared)</v>
          </cell>
          <cell r="J758">
            <v>-3371439.41</v>
          </cell>
        </row>
        <row r="759">
          <cell r="G759">
            <v>202107</v>
          </cell>
          <cell r="H759" t="str">
            <v>Regional Transmission</v>
          </cell>
          <cell r="I759" t="str">
            <v>CapX 2020 - ND Border - Bison 345kV Line</v>
          </cell>
          <cell r="J759">
            <v>-543286</v>
          </cell>
        </row>
        <row r="760">
          <cell r="G760">
            <v>202821</v>
          </cell>
          <cell r="H760" t="str">
            <v>Regional Transmission</v>
          </cell>
          <cell r="I760" t="str">
            <v>CapX2020 - Brookings - Cedar Mountain CIP Lab</v>
          </cell>
          <cell r="J760">
            <v>248496.01</v>
          </cell>
        </row>
        <row r="761">
          <cell r="G761">
            <v>203659</v>
          </cell>
          <cell r="H761" t="str">
            <v>Regional Transmission</v>
          </cell>
          <cell r="I761" t="str">
            <v>Chub Lake - Install RL Switcher</v>
          </cell>
          <cell r="J761">
            <v>7482.67</v>
          </cell>
        </row>
        <row r="762">
          <cell r="G762">
            <v>203660</v>
          </cell>
          <cell r="H762" t="str">
            <v>Regional Transmission</v>
          </cell>
          <cell r="I762" t="str">
            <v>Cedar Mountain - Install RL Switcher</v>
          </cell>
          <cell r="J762">
            <v>752</v>
          </cell>
        </row>
        <row r="763">
          <cell r="G763">
            <v>204193</v>
          </cell>
          <cell r="H763" t="str">
            <v>Regional Transmission</v>
          </cell>
          <cell r="I763" t="str">
            <v>Cedar Mountain Reactor</v>
          </cell>
          <cell r="J763">
            <v>65620.399999999994</v>
          </cell>
        </row>
        <row r="764">
          <cell r="G764">
            <v>68071</v>
          </cell>
          <cell r="H764" t="str">
            <v>Regional Transmission</v>
          </cell>
          <cell r="I764" t="str">
            <v>CapX 2020, Template Agreements</v>
          </cell>
          <cell r="J764">
            <v>60.28</v>
          </cell>
        </row>
        <row r="765">
          <cell r="G765">
            <v>68071</v>
          </cell>
          <cell r="H765" t="str">
            <v>Regional Transmission</v>
          </cell>
          <cell r="I765" t="str">
            <v>CapX 2020, Template Agreements</v>
          </cell>
          <cell r="J765">
            <v>-60.28</v>
          </cell>
        </row>
        <row r="766">
          <cell r="G766">
            <v>68111</v>
          </cell>
          <cell r="H766" t="str">
            <v>Regional Transmission</v>
          </cell>
          <cell r="I766" t="str">
            <v>CapX 2020, O&amp;M organizational</v>
          </cell>
          <cell r="J766">
            <v>320264.61</v>
          </cell>
        </row>
        <row r="767">
          <cell r="G767">
            <v>68111</v>
          </cell>
          <cell r="H767" t="str">
            <v>Regional Transmission</v>
          </cell>
          <cell r="I767" t="str">
            <v>CapX 2020, O&amp;M organizational</v>
          </cell>
          <cell r="J767">
            <v>4690838.6900000004</v>
          </cell>
        </row>
        <row r="768">
          <cell r="G768">
            <v>68121</v>
          </cell>
          <cell r="H768" t="str">
            <v>Regional Transmission</v>
          </cell>
          <cell r="I768" t="str">
            <v>CapX 2020, O&amp;M Organization-Partners Ownership Shares</v>
          </cell>
          <cell r="J768">
            <v>-5011103.3</v>
          </cell>
        </row>
        <row r="769">
          <cell r="G769">
            <v>68151</v>
          </cell>
          <cell r="H769" t="str">
            <v>Regional Transmission</v>
          </cell>
          <cell r="I769" t="str">
            <v>CapX 2020 Brookings-SE Twin Cities 345kV Line-GRE Ownership &amp; Non Shared Co</v>
          </cell>
          <cell r="J769">
            <v>2159134.96</v>
          </cell>
        </row>
        <row r="770">
          <cell r="G770">
            <v>68151</v>
          </cell>
          <cell r="H770" t="str">
            <v>Regional Transmission</v>
          </cell>
          <cell r="I770" t="str">
            <v>CapX 2020 Brookings-SE Twin Cities 345kV Line-GRE Ownership &amp; Non Shared Co</v>
          </cell>
          <cell r="J770">
            <v>-2140237.5699999998</v>
          </cell>
        </row>
        <row r="771">
          <cell r="G771">
            <v>68191</v>
          </cell>
          <cell r="H771" t="str">
            <v>Regional Transmission</v>
          </cell>
          <cell r="I771" t="str">
            <v>CapX 2020-Fargo-St Cloud 345kV Line</v>
          </cell>
          <cell r="J771">
            <v>686132</v>
          </cell>
        </row>
        <row r="772">
          <cell r="G772">
            <v>68191</v>
          </cell>
          <cell r="H772" t="str">
            <v>Regional Transmission</v>
          </cell>
          <cell r="I772" t="str">
            <v>CapX 2020-Fargo-St Cloud 345kV Line</v>
          </cell>
          <cell r="J772">
            <v>-686132</v>
          </cell>
        </row>
        <row r="773">
          <cell r="G773">
            <v>68201</v>
          </cell>
          <cell r="H773" t="str">
            <v>Regional Transmission</v>
          </cell>
          <cell r="I773" t="str">
            <v>CapX 2020-Fargo-St. Cloud  345Kv Ln-Common Cost</v>
          </cell>
          <cell r="J773">
            <v>0.01</v>
          </cell>
        </row>
        <row r="774">
          <cell r="G774">
            <v>68211</v>
          </cell>
          <cell r="H774" t="str">
            <v>Regional Transmission</v>
          </cell>
          <cell r="I774" t="str">
            <v>CapX 2020-Fargo-St Cloud-345kV Line-GRE Ownership &amp; Non Shared Costs</v>
          </cell>
          <cell r="J774">
            <v>-4251352.6500000004</v>
          </cell>
        </row>
        <row r="775">
          <cell r="G775">
            <v>68211</v>
          </cell>
          <cell r="H775" t="str">
            <v>Regional Transmission</v>
          </cell>
          <cell r="I775" t="str">
            <v>CapX 2020-Fargo-St Cloud-345kV Line-GRE Ownership &amp; Non Shared Costs</v>
          </cell>
          <cell r="J775">
            <v>4257924.8</v>
          </cell>
        </row>
        <row r="776">
          <cell r="G776">
            <v>78361</v>
          </cell>
          <cell r="H776" t="str">
            <v>Regional Transmission</v>
          </cell>
          <cell r="I776" t="str">
            <v>CapX2020 - Brookings-Cedar Mountain Substation ( Cancelled)</v>
          </cell>
          <cell r="J776">
            <v>2776</v>
          </cell>
        </row>
        <row r="777">
          <cell r="G777">
            <v>78361</v>
          </cell>
          <cell r="H777" t="str">
            <v>Regional Transmission</v>
          </cell>
          <cell r="I777" t="str">
            <v>CapX2020 - Brookings-Cedar Mountain Substation ( Cancelled)</v>
          </cell>
          <cell r="J777">
            <v>-2776</v>
          </cell>
        </row>
        <row r="778">
          <cell r="G778">
            <v>78381</v>
          </cell>
          <cell r="H778" t="str">
            <v>Regional Transmission</v>
          </cell>
          <cell r="I778" t="str">
            <v>CapX2020 - Brookings-Brookings County Substation (Closed)</v>
          </cell>
          <cell r="J778">
            <v>-966.24</v>
          </cell>
        </row>
        <row r="779">
          <cell r="G779">
            <v>78381</v>
          </cell>
          <cell r="H779" t="str">
            <v>Regional Transmission</v>
          </cell>
          <cell r="I779" t="str">
            <v>CapX2020 - Brookings-Brookings County Substation (Closed)</v>
          </cell>
          <cell r="J779">
            <v>966.24</v>
          </cell>
        </row>
        <row r="780">
          <cell r="G780">
            <v>78391</v>
          </cell>
          <cell r="H780" t="str">
            <v>Regional Transmission</v>
          </cell>
          <cell r="I780" t="str">
            <v>CapX2020 - Brookings - Hazel Creek Substation (Closed)</v>
          </cell>
          <cell r="J780">
            <v>10860.1</v>
          </cell>
        </row>
        <row r="781">
          <cell r="G781">
            <v>78391</v>
          </cell>
          <cell r="H781" t="str">
            <v>Regional Transmission</v>
          </cell>
          <cell r="I781" t="str">
            <v>CapX2020 - Brookings - Hazel Creek Substation (Closed)</v>
          </cell>
          <cell r="J781">
            <v>-10860.1</v>
          </cell>
        </row>
        <row r="782">
          <cell r="G782">
            <v>78421</v>
          </cell>
          <cell r="H782" t="str">
            <v>Regional Transmission</v>
          </cell>
          <cell r="I782" t="str">
            <v>CapX2020 - Brookings - Lake Marion Substation (Cancelled)</v>
          </cell>
          <cell r="J782">
            <v>-1181043.71</v>
          </cell>
        </row>
        <row r="783">
          <cell r="G783">
            <v>78421</v>
          </cell>
          <cell r="H783" t="str">
            <v>Regional Transmission</v>
          </cell>
          <cell r="I783" t="str">
            <v>CapX2020 - Brookings - Lake Marion Substation (Cancelled)</v>
          </cell>
          <cell r="J783">
            <v>1181043.71</v>
          </cell>
        </row>
        <row r="784">
          <cell r="G784">
            <v>78431</v>
          </cell>
          <cell r="H784" t="str">
            <v>Regional Transmission</v>
          </cell>
          <cell r="I784" t="str">
            <v>CapX2020 - Brookings - Helena to Cedar Mountain Transmission Line</v>
          </cell>
          <cell r="J784">
            <v>1422130.19</v>
          </cell>
        </row>
        <row r="785">
          <cell r="G785">
            <v>78441</v>
          </cell>
          <cell r="H785" t="str">
            <v>Regional Transmission</v>
          </cell>
          <cell r="I785" t="str">
            <v>CapX2020 - Brookings - Cedar Mountain to Lyon County Transmission Line</v>
          </cell>
          <cell r="J785">
            <v>255171.18</v>
          </cell>
        </row>
        <row r="786">
          <cell r="G786">
            <v>78451</v>
          </cell>
          <cell r="H786" t="str">
            <v>Regional Transmission</v>
          </cell>
          <cell r="I786" t="str">
            <v>CapX2020 - Brookings - Lyon County to Hazel Creek Transmission Line</v>
          </cell>
          <cell r="J786">
            <v>3799351.23</v>
          </cell>
        </row>
        <row r="787">
          <cell r="G787">
            <v>78461</v>
          </cell>
          <cell r="H787" t="str">
            <v>Regional Transmission</v>
          </cell>
          <cell r="I787" t="str">
            <v>CapX2020 - Brookings - Brookings County to SD/MN Border Transmission Line</v>
          </cell>
          <cell r="J787">
            <v>489350.01</v>
          </cell>
        </row>
        <row r="788">
          <cell r="G788">
            <v>78471</v>
          </cell>
          <cell r="H788" t="str">
            <v>Regional Transmission</v>
          </cell>
          <cell r="I788" t="str">
            <v>CapX2020 - Brookings - Hazel Creek to Minnesota Valley Transmission Line</v>
          </cell>
          <cell r="J788">
            <v>966764.48</v>
          </cell>
        </row>
        <row r="789">
          <cell r="G789">
            <v>78481</v>
          </cell>
          <cell r="H789" t="str">
            <v>Regional Transmission</v>
          </cell>
          <cell r="I789" t="str">
            <v>CapX2020 - Brookings - Hampton to Chub Lake Transmission Line</v>
          </cell>
          <cell r="J789">
            <v>264144.15999999997</v>
          </cell>
        </row>
        <row r="790">
          <cell r="G790">
            <v>78491</v>
          </cell>
          <cell r="H790" t="str">
            <v>Regional Transmission</v>
          </cell>
          <cell r="I790" t="str">
            <v>CapX2020 - Brookings - Chub Lake to Helena Transmission Line</v>
          </cell>
          <cell r="J790">
            <v>-126314.65</v>
          </cell>
        </row>
        <row r="791">
          <cell r="G791">
            <v>200208</v>
          </cell>
          <cell r="H791" t="str">
            <v>Transmission</v>
          </cell>
          <cell r="I791" t="str">
            <v>Jessie Lake 69 kV 3-way manual switch (SS2937)</v>
          </cell>
          <cell r="J791">
            <v>847.11</v>
          </cell>
        </row>
        <row r="792">
          <cell r="G792">
            <v>200209</v>
          </cell>
          <cell r="H792" t="str">
            <v>Transmission</v>
          </cell>
          <cell r="I792" t="str">
            <v>Wirt 69 kV 3-way motor operated switch (SS107)</v>
          </cell>
          <cell r="J792">
            <v>6980.35</v>
          </cell>
        </row>
        <row r="793">
          <cell r="G793">
            <v>200229</v>
          </cell>
          <cell r="H793" t="str">
            <v>Transmission</v>
          </cell>
          <cell r="I793" t="str">
            <v>Ortman to Big Fork 69 kV 20 mi Transmission Line</v>
          </cell>
          <cell r="J793">
            <v>991.16</v>
          </cell>
        </row>
        <row r="794">
          <cell r="G794">
            <v>200243</v>
          </cell>
          <cell r="H794" t="str">
            <v>Transmission</v>
          </cell>
          <cell r="I794" t="str">
            <v>Schuster Lake 41.6kV Line</v>
          </cell>
          <cell r="J794">
            <v>14.96</v>
          </cell>
        </row>
        <row r="795">
          <cell r="G795">
            <v>200264</v>
          </cell>
          <cell r="H795" t="str">
            <v>Transmission</v>
          </cell>
          <cell r="I795" t="str">
            <v>Thompson Lakes - Replace Meter Building</v>
          </cell>
          <cell r="J795">
            <v>49027.82</v>
          </cell>
        </row>
        <row r="796">
          <cell r="G796">
            <v>200264</v>
          </cell>
          <cell r="H796" t="str">
            <v>Transmission</v>
          </cell>
          <cell r="I796" t="str">
            <v>Thompson Lakes - Replace Meter Building</v>
          </cell>
          <cell r="J796">
            <v>-49027.82</v>
          </cell>
        </row>
        <row r="797">
          <cell r="G797">
            <v>200336</v>
          </cell>
          <cell r="H797" t="str">
            <v>Transmission</v>
          </cell>
          <cell r="I797" t="str">
            <v>Bunker Lake - Replace 345kV TR1 &amp; 230kV Bus #1 Relaying</v>
          </cell>
          <cell r="J797">
            <v>112225.81</v>
          </cell>
        </row>
        <row r="798">
          <cell r="G798">
            <v>200336</v>
          </cell>
          <cell r="H798" t="str">
            <v>Transmission</v>
          </cell>
          <cell r="I798" t="str">
            <v>Bunker Lake - Replace 345kV TR1 &amp; 230kV Bus #1 Relaying</v>
          </cell>
          <cell r="J798">
            <v>-112225.81</v>
          </cell>
        </row>
        <row r="799">
          <cell r="G799">
            <v>200373</v>
          </cell>
          <cell r="H799" t="str">
            <v>Transmission</v>
          </cell>
          <cell r="I799" t="str">
            <v>Cromwell City - Upgrade Meter &amp; CT's and Replace Meter Building</v>
          </cell>
          <cell r="J799">
            <v>691.19</v>
          </cell>
        </row>
        <row r="800">
          <cell r="G800">
            <v>200593</v>
          </cell>
          <cell r="H800" t="str">
            <v>Transmission</v>
          </cell>
          <cell r="I800" t="str">
            <v>NO-EW Storm Damage Strs 35-36</v>
          </cell>
          <cell r="J800">
            <v>26106.83</v>
          </cell>
        </row>
        <row r="801">
          <cell r="G801">
            <v>200593</v>
          </cell>
          <cell r="H801" t="str">
            <v>Transmission</v>
          </cell>
          <cell r="I801" t="str">
            <v>NO-EW Storm Damage Strs 35-36</v>
          </cell>
          <cell r="J801">
            <v>-26106.83</v>
          </cell>
        </row>
        <row r="802">
          <cell r="G802">
            <v>200603</v>
          </cell>
          <cell r="H802" t="str">
            <v>Transmission</v>
          </cell>
          <cell r="I802" t="str">
            <v>DC Str #1451 Repair</v>
          </cell>
          <cell r="J802">
            <v>-524728.77</v>
          </cell>
        </row>
        <row r="803">
          <cell r="G803">
            <v>200603</v>
          </cell>
          <cell r="H803" t="str">
            <v>Transmission</v>
          </cell>
          <cell r="I803" t="str">
            <v>DC Str #1451 Repair</v>
          </cell>
          <cell r="J803">
            <v>524728.77</v>
          </cell>
        </row>
        <row r="804">
          <cell r="G804">
            <v>200628</v>
          </cell>
          <cell r="H804" t="str">
            <v>Transmission</v>
          </cell>
          <cell r="I804" t="str">
            <v>Savanna to Cedar Valley 115kV Line (7 mi)</v>
          </cell>
          <cell r="J804">
            <v>-35521.01</v>
          </cell>
        </row>
        <row r="805">
          <cell r="G805">
            <v>200630</v>
          </cell>
          <cell r="H805" t="str">
            <v>Transmission</v>
          </cell>
          <cell r="I805" t="str">
            <v>Cromwell Breaker Addition</v>
          </cell>
          <cell r="J805">
            <v>15528.37</v>
          </cell>
        </row>
        <row r="806">
          <cell r="G806">
            <v>200783</v>
          </cell>
          <cell r="H806" t="str">
            <v>Transmission</v>
          </cell>
          <cell r="I806" t="str">
            <v>HWY 30 Switch Site - Replace MOD's and RTU</v>
          </cell>
          <cell r="J806">
            <v>83566.13</v>
          </cell>
        </row>
        <row r="807">
          <cell r="G807">
            <v>200783</v>
          </cell>
          <cell r="H807" t="str">
            <v>Transmission</v>
          </cell>
          <cell r="I807" t="str">
            <v>HWY 30 Switch Site - Replace MOD's and RTU</v>
          </cell>
          <cell r="J807">
            <v>-83566.13</v>
          </cell>
        </row>
        <row r="808">
          <cell r="G808">
            <v>200962</v>
          </cell>
          <cell r="H808" t="str">
            <v>Transmission</v>
          </cell>
          <cell r="I808" t="str">
            <v>G667 - Geronimo Wind - 3-way Switch and Grading Structures</v>
          </cell>
          <cell r="J808">
            <v>178977.42</v>
          </cell>
        </row>
        <row r="809">
          <cell r="G809">
            <v>201126</v>
          </cell>
          <cell r="H809" t="str">
            <v>Transmission</v>
          </cell>
          <cell r="I809" t="str">
            <v>Ramsey-Grand Forks (80 mi.) 230 kV Rebuild - Str. 89-145 (3)</v>
          </cell>
          <cell r="J809">
            <v>4561.07</v>
          </cell>
        </row>
        <row r="810">
          <cell r="G810">
            <v>201128</v>
          </cell>
          <cell r="H810" t="str">
            <v>Transmission</v>
          </cell>
          <cell r="I810" t="str">
            <v>Ramsey-Grand Forks (80 mi.) 230 kV Rebuild - Str. 227-307 (2)</v>
          </cell>
          <cell r="J810">
            <v>15545.19</v>
          </cell>
        </row>
        <row r="811">
          <cell r="G811">
            <v>201264</v>
          </cell>
          <cell r="H811" t="str">
            <v>Transmission</v>
          </cell>
          <cell r="I811" t="str">
            <v>Bergen Lake - Replace Meter</v>
          </cell>
          <cell r="J811">
            <v>10536.67</v>
          </cell>
        </row>
        <row r="812">
          <cell r="G812">
            <v>201264</v>
          </cell>
          <cell r="H812" t="str">
            <v>Transmission</v>
          </cell>
          <cell r="I812" t="str">
            <v>Bergen Lake - Replace Meter</v>
          </cell>
          <cell r="J812">
            <v>-10536.67</v>
          </cell>
        </row>
        <row r="813">
          <cell r="G813">
            <v>201304</v>
          </cell>
          <cell r="H813" t="str">
            <v>Transmission</v>
          </cell>
          <cell r="I813" t="str">
            <v>PRX Line - Tree Easement Reclamation</v>
          </cell>
          <cell r="J813">
            <v>-491048.71</v>
          </cell>
        </row>
        <row r="814">
          <cell r="G814">
            <v>201304</v>
          </cell>
          <cell r="H814" t="str">
            <v>Transmission</v>
          </cell>
          <cell r="I814" t="str">
            <v>PRX Line - Tree Easement Reclamation</v>
          </cell>
          <cell r="J814">
            <v>491048.71</v>
          </cell>
        </row>
        <row r="815">
          <cell r="G815">
            <v>201327</v>
          </cell>
          <cell r="H815" t="str">
            <v>Transmission</v>
          </cell>
          <cell r="I815" t="str">
            <v>Prior Lake Distribution Replace Failed CT/PT's</v>
          </cell>
          <cell r="J815">
            <v>-5355.46</v>
          </cell>
        </row>
        <row r="816">
          <cell r="G816">
            <v>201327</v>
          </cell>
          <cell r="H816" t="str">
            <v>Transmission</v>
          </cell>
          <cell r="I816" t="str">
            <v>Prior Lake Distribution Replace Failed CT/PT's</v>
          </cell>
          <cell r="J816">
            <v>5355.46</v>
          </cell>
        </row>
        <row r="817">
          <cell r="G817">
            <v>201719</v>
          </cell>
          <cell r="H817" t="str">
            <v>Transmission</v>
          </cell>
          <cell r="I817" t="str">
            <v>New Market to Veseli 115kV Double Circuit (6 mi)</v>
          </cell>
          <cell r="J817">
            <v>10263.27</v>
          </cell>
        </row>
        <row r="818">
          <cell r="G818">
            <v>201722</v>
          </cell>
          <cell r="H818" t="str">
            <v>Transmission</v>
          </cell>
          <cell r="I818" t="str">
            <v>FE-RJ LINE REPLACE STR 321(BOTH POLES)</v>
          </cell>
          <cell r="J818">
            <v>1665.21</v>
          </cell>
        </row>
        <row r="819">
          <cell r="G819">
            <v>201722</v>
          </cell>
          <cell r="H819" t="str">
            <v>Transmission</v>
          </cell>
          <cell r="I819" t="str">
            <v>FE-RJ LINE REPLACE STR 321(BOTH POLES)</v>
          </cell>
          <cell r="J819">
            <v>-1665.21</v>
          </cell>
        </row>
        <row r="820">
          <cell r="G820">
            <v>201723</v>
          </cell>
          <cell r="H820" t="str">
            <v>Transmission</v>
          </cell>
          <cell r="I820" t="str">
            <v>TL Line Move STR 346X Stub Pole and Anchors</v>
          </cell>
          <cell r="J820">
            <v>2729.87</v>
          </cell>
        </row>
        <row r="821">
          <cell r="G821">
            <v>201723</v>
          </cell>
          <cell r="H821" t="str">
            <v>Transmission</v>
          </cell>
          <cell r="I821" t="str">
            <v>TL Line Move STR 346X Stub Pole and Anchors</v>
          </cell>
          <cell r="J821">
            <v>-2729.87</v>
          </cell>
        </row>
        <row r="822">
          <cell r="G822">
            <v>201730</v>
          </cell>
          <cell r="H822" t="str">
            <v>Transmission</v>
          </cell>
          <cell r="I822" t="str">
            <v>S061 High Pass Filter #1 Replacement (BNC)</v>
          </cell>
          <cell r="J822">
            <v>143831.26</v>
          </cell>
        </row>
        <row r="823">
          <cell r="G823">
            <v>201731</v>
          </cell>
          <cell r="H823" t="str">
            <v>Transmission</v>
          </cell>
          <cell r="I823" t="str">
            <v>S061 Band Pass Filter #1 Replacement (BNC)</v>
          </cell>
          <cell r="J823">
            <v>271883.86</v>
          </cell>
        </row>
        <row r="824">
          <cell r="G824">
            <v>201758</v>
          </cell>
          <cell r="H824" t="str">
            <v>Transmission</v>
          </cell>
          <cell r="I824" t="str">
            <v>Millwood - Upgrade Metering CT's and Meter</v>
          </cell>
          <cell r="J824">
            <v>-15537.59</v>
          </cell>
        </row>
        <row r="825">
          <cell r="G825">
            <v>201758</v>
          </cell>
          <cell r="H825" t="str">
            <v>Transmission</v>
          </cell>
          <cell r="I825" t="str">
            <v>Millwood - Upgrade Metering CT's and Meter</v>
          </cell>
          <cell r="J825">
            <v>15537.59</v>
          </cell>
        </row>
        <row r="826">
          <cell r="G826">
            <v>202003</v>
          </cell>
          <cell r="H826" t="str">
            <v>Transmission</v>
          </cell>
          <cell r="I826" t="str">
            <v>Cleary Lake 3-Way MOD FLB 115kV Sw.</v>
          </cell>
          <cell r="J826">
            <v>12028.98</v>
          </cell>
        </row>
        <row r="827">
          <cell r="G827">
            <v>202004</v>
          </cell>
          <cell r="H827" t="str">
            <v>Transmission</v>
          </cell>
          <cell r="I827" t="str">
            <v>Cleary Lake Relocate 2-Way 69kV Sw. &amp; Add MODs</v>
          </cell>
          <cell r="J827">
            <v>37313.42</v>
          </cell>
        </row>
        <row r="828">
          <cell r="G828">
            <v>202006</v>
          </cell>
          <cell r="H828" t="str">
            <v>Transmission</v>
          </cell>
          <cell r="I828" t="str">
            <v>Prior Lake Jct - Credit River Jct Rebuild to 115kV Spec's (3.5 mi.)</v>
          </cell>
          <cell r="J828">
            <v>39274.620000000003</v>
          </cell>
        </row>
        <row r="829">
          <cell r="G829">
            <v>202007</v>
          </cell>
          <cell r="H829" t="str">
            <v>Transmission</v>
          </cell>
          <cell r="I829" t="str">
            <v>Re-terminate SW-CV at Veseli</v>
          </cell>
          <cell r="J829">
            <v>9956.8799999999992</v>
          </cell>
        </row>
        <row r="830">
          <cell r="G830">
            <v>202028</v>
          </cell>
          <cell r="H830" t="str">
            <v>Transmission</v>
          </cell>
          <cell r="I830" t="str">
            <v>Sebeka TW-SET Line Realignment</v>
          </cell>
          <cell r="J830">
            <v>14992.03</v>
          </cell>
        </row>
        <row r="831">
          <cell r="G831">
            <v>202102</v>
          </cell>
          <cell r="H831" t="str">
            <v>Transmission</v>
          </cell>
          <cell r="I831" t="str">
            <v>Savanna-Gowan Dist. 115kV Line (9mi single circuit)</v>
          </cell>
          <cell r="J831">
            <v>-6426.48</v>
          </cell>
        </row>
        <row r="832">
          <cell r="G832">
            <v>202117</v>
          </cell>
          <cell r="H832" t="str">
            <v>Transmission</v>
          </cell>
          <cell r="I832" t="str">
            <v>EO Line - Tree Easement Reclamation</v>
          </cell>
          <cell r="J832">
            <v>535703.02</v>
          </cell>
        </row>
        <row r="833">
          <cell r="G833">
            <v>202118</v>
          </cell>
          <cell r="H833" t="str">
            <v>Transmission</v>
          </cell>
          <cell r="I833" t="str">
            <v>CDX Line - Tree Easement Reclamation</v>
          </cell>
          <cell r="J833">
            <v>16025.97</v>
          </cell>
        </row>
        <row r="834">
          <cell r="G834">
            <v>202279</v>
          </cell>
          <cell r="H834" t="str">
            <v>Transmission</v>
          </cell>
          <cell r="I834" t="str">
            <v>Dakota Heights OPGW</v>
          </cell>
          <cell r="J834">
            <v>4629.08</v>
          </cell>
        </row>
        <row r="835">
          <cell r="G835">
            <v>202344</v>
          </cell>
          <cell r="H835" t="str">
            <v>Transmission</v>
          </cell>
          <cell r="I835" t="str">
            <v>Dickinson HVDC Refurbishment</v>
          </cell>
          <cell r="J835">
            <v>9542371.4399999995</v>
          </cell>
        </row>
        <row r="836">
          <cell r="G836">
            <v>202345</v>
          </cell>
          <cell r="H836" t="str">
            <v>Transmission</v>
          </cell>
          <cell r="I836" t="str">
            <v>Coal Creek HVDC Refurbishment</v>
          </cell>
          <cell r="J836">
            <v>9768100.2699999996</v>
          </cell>
        </row>
        <row r="837">
          <cell r="G837">
            <v>202378</v>
          </cell>
          <cell r="H837" t="str">
            <v>Transmission</v>
          </cell>
          <cell r="I837" t="str">
            <v>Miltona - 115-41.6kV Spare Transformer</v>
          </cell>
          <cell r="J837">
            <v>6662.9</v>
          </cell>
        </row>
        <row r="838">
          <cell r="G838">
            <v>202418</v>
          </cell>
          <cell r="H838" t="str">
            <v>Transmission</v>
          </cell>
          <cell r="I838" t="str">
            <v>Elrosa Switch Upgrade 69 kV 1200A, MOD's, FLB</v>
          </cell>
          <cell r="J838">
            <v>2493.1</v>
          </cell>
        </row>
        <row r="839">
          <cell r="G839">
            <v>202430</v>
          </cell>
          <cell r="H839" t="str">
            <v>Transmission</v>
          </cell>
          <cell r="I839" t="str">
            <v>Watkins Tap Retermination</v>
          </cell>
          <cell r="J839">
            <v>-286.76</v>
          </cell>
        </row>
        <row r="840">
          <cell r="G840">
            <v>202439</v>
          </cell>
          <cell r="H840" t="str">
            <v>Transmission</v>
          </cell>
          <cell r="I840" t="str">
            <v>Cromwell Sub Communications Facilities</v>
          </cell>
          <cell r="J840">
            <v>4.5</v>
          </cell>
        </row>
        <row r="841">
          <cell r="G841">
            <v>202441</v>
          </cell>
          <cell r="H841" t="str">
            <v>Transmission</v>
          </cell>
          <cell r="I841" t="str">
            <v>Wirt Meter Building Replacement</v>
          </cell>
          <cell r="J841">
            <v>2483.02</v>
          </cell>
        </row>
        <row r="842">
          <cell r="G842">
            <v>202444</v>
          </cell>
          <cell r="H842" t="str">
            <v>Transmission</v>
          </cell>
          <cell r="I842" t="str">
            <v>Roseville Switch SS195 - Install new 69kV 1200A, FLB w/ MOD's</v>
          </cell>
          <cell r="J842">
            <v>2972.33</v>
          </cell>
        </row>
        <row r="843">
          <cell r="G843">
            <v>202448</v>
          </cell>
          <cell r="H843" t="str">
            <v>Transmission</v>
          </cell>
          <cell r="I843" t="str">
            <v>Coal Creek HVDC Valvehall Lighting Replacement</v>
          </cell>
          <cell r="J843">
            <v>21661.98</v>
          </cell>
        </row>
        <row r="844">
          <cell r="G844">
            <v>202452</v>
          </cell>
          <cell r="H844" t="str">
            <v>Transmission</v>
          </cell>
          <cell r="I844" t="str">
            <v>Hubbard - Convert 115kV Badoura Ln Rlyg from DCB to DCUB &amp; add TT</v>
          </cell>
          <cell r="J844">
            <v>883.01</v>
          </cell>
        </row>
        <row r="845">
          <cell r="G845">
            <v>202455</v>
          </cell>
          <cell r="H845" t="str">
            <v>Transmission</v>
          </cell>
          <cell r="I845" t="str">
            <v>Cambridge Industrial sub - replace meters, CTs and remove cap banks</v>
          </cell>
          <cell r="J845">
            <v>182.74</v>
          </cell>
        </row>
        <row r="846">
          <cell r="G846">
            <v>202456</v>
          </cell>
          <cell r="H846" t="str">
            <v>Transmission</v>
          </cell>
          <cell r="I846" t="str">
            <v>Gunn Dist. Substation - Replace CT's &amp; PT's</v>
          </cell>
          <cell r="J846">
            <v>-10231.94</v>
          </cell>
        </row>
        <row r="847">
          <cell r="G847">
            <v>202456</v>
          </cell>
          <cell r="H847" t="str">
            <v>Transmission</v>
          </cell>
          <cell r="I847" t="str">
            <v>Gunn Dist. Substation - Replace CT's &amp; PT's</v>
          </cell>
          <cell r="J847">
            <v>10231.94</v>
          </cell>
        </row>
        <row r="848">
          <cell r="G848">
            <v>202487</v>
          </cell>
          <cell r="H848" t="str">
            <v>Transmission</v>
          </cell>
          <cell r="I848" t="str">
            <v>Cromwell Distribution 115 kV Conversion Project</v>
          </cell>
          <cell r="J848">
            <v>710.28</v>
          </cell>
        </row>
        <row r="849">
          <cell r="G849">
            <v>202497</v>
          </cell>
          <cell r="H849" t="str">
            <v>Transmission</v>
          </cell>
          <cell r="I849" t="str">
            <v>Yankee Doodle Bus-Tie 115 kV Breaker</v>
          </cell>
          <cell r="J849">
            <v>110297.14</v>
          </cell>
        </row>
        <row r="850">
          <cell r="G850">
            <v>202498</v>
          </cell>
          <cell r="H850" t="str">
            <v>Transmission</v>
          </cell>
          <cell r="I850" t="str">
            <v>Quarry-West St. Cloud 115 kV line (2 mi)</v>
          </cell>
          <cell r="J850">
            <v>374655.06</v>
          </cell>
        </row>
        <row r="851">
          <cell r="G851">
            <v>202510</v>
          </cell>
          <cell r="H851" t="str">
            <v>Transmission</v>
          </cell>
          <cell r="I851" t="str">
            <v>MP Strs 30, 31 &amp; 43 Storm Damage</v>
          </cell>
          <cell r="J851">
            <v>13433.66</v>
          </cell>
        </row>
        <row r="852">
          <cell r="G852">
            <v>202512</v>
          </cell>
          <cell r="H852" t="str">
            <v>Transmission</v>
          </cell>
          <cell r="I852" t="str">
            <v>AG-BK Strs 177-198, 271, 306-313 &amp; 328 Storm Damage</v>
          </cell>
          <cell r="J852">
            <v>157263.51999999999</v>
          </cell>
        </row>
        <row r="853">
          <cell r="G853">
            <v>202513</v>
          </cell>
          <cell r="H853" t="str">
            <v>Transmission</v>
          </cell>
          <cell r="I853" t="str">
            <v>AG-AF Strs 127-130 Storm Damage</v>
          </cell>
          <cell r="J853">
            <v>17532.53</v>
          </cell>
        </row>
        <row r="854">
          <cell r="G854">
            <v>202514</v>
          </cell>
          <cell r="H854" t="str">
            <v>Transmission</v>
          </cell>
          <cell r="I854" t="str">
            <v>AG-AA Strs 39-40, 58-65, 77-81, 118 &amp;  134-135 Storm Damage</v>
          </cell>
          <cell r="J854">
            <v>67998.55</v>
          </cell>
        </row>
        <row r="855">
          <cell r="G855">
            <v>202516</v>
          </cell>
          <cell r="H855" t="str">
            <v>Transmission</v>
          </cell>
          <cell r="I855" t="str">
            <v>AG-FAT Strs 49 &amp; 62 Storm Damage</v>
          </cell>
          <cell r="J855">
            <v>14902.06</v>
          </cell>
        </row>
        <row r="856">
          <cell r="G856">
            <v>202523</v>
          </cell>
          <cell r="H856" t="str">
            <v>Transmission</v>
          </cell>
          <cell r="I856" t="str">
            <v>AG-MB Conductor Replacement Storm Damage</v>
          </cell>
          <cell r="J856">
            <v>-1982.37</v>
          </cell>
        </row>
        <row r="857">
          <cell r="G857">
            <v>202549</v>
          </cell>
          <cell r="H857" t="str">
            <v>Transmission</v>
          </cell>
          <cell r="I857" t="str">
            <v>Big Sandy 69kV Tap Line (3 mi)</v>
          </cell>
          <cell r="J857">
            <v>1489749.84</v>
          </cell>
        </row>
        <row r="858">
          <cell r="G858">
            <v>202647</v>
          </cell>
          <cell r="H858" t="str">
            <v>Transmission</v>
          </cell>
          <cell r="I858" t="str">
            <v>Willmar Asset Exchange</v>
          </cell>
          <cell r="J858">
            <v>35191.67</v>
          </cell>
        </row>
        <row r="859">
          <cell r="G859">
            <v>202680</v>
          </cell>
          <cell r="H859" t="str">
            <v>Transmission</v>
          </cell>
          <cell r="I859" t="str">
            <v>St. Stephen Metering/Telecom</v>
          </cell>
          <cell r="J859">
            <v>42868.28</v>
          </cell>
        </row>
        <row r="860">
          <cell r="G860">
            <v>20281</v>
          </cell>
          <cell r="H860" t="str">
            <v>Transmission</v>
          </cell>
          <cell r="I860" t="str">
            <v>G405 Generation Interconnection</v>
          </cell>
          <cell r="J860">
            <v>-5570.75</v>
          </cell>
        </row>
        <row r="861">
          <cell r="G861">
            <v>202920</v>
          </cell>
          <cell r="H861" t="str">
            <v>Transmission</v>
          </cell>
          <cell r="I861" t="str">
            <v>Lawndale to Bass Lake - Rebuild to 115 kV (2mi.)</v>
          </cell>
          <cell r="J861">
            <v>53473.56</v>
          </cell>
        </row>
        <row r="862">
          <cell r="G862">
            <v>202931</v>
          </cell>
          <cell r="H862" t="str">
            <v>Transmission</v>
          </cell>
          <cell r="I862" t="str">
            <v>Kerkhoven - Replace 115kV EP Node Meter with SEL-735</v>
          </cell>
          <cell r="J862">
            <v>623.71</v>
          </cell>
        </row>
        <row r="863">
          <cell r="G863">
            <v>202941</v>
          </cell>
          <cell r="H863" t="str">
            <v>Transmission</v>
          </cell>
          <cell r="I863" t="str">
            <v>Blackberry 115/69 kV Transformer Replacement</v>
          </cell>
          <cell r="J863">
            <v>14448.53</v>
          </cell>
        </row>
        <row r="864">
          <cell r="G864">
            <v>202971</v>
          </cell>
          <cell r="H864" t="str">
            <v>Transmission</v>
          </cell>
          <cell r="I864" t="str">
            <v>IM-HS(X) - Hubbard to Straight River 115 kV transmission line (6.9 mi)</v>
          </cell>
          <cell r="J864">
            <v>2523318.9700000002</v>
          </cell>
        </row>
        <row r="865">
          <cell r="G865">
            <v>202972</v>
          </cell>
          <cell r="H865" t="str">
            <v>Transmission</v>
          </cell>
          <cell r="I865" t="str">
            <v>Fish Trap Pumping Station 115 kV transmission Line (15.9 mi)</v>
          </cell>
          <cell r="J865">
            <v>-326113.09000000003</v>
          </cell>
        </row>
        <row r="866">
          <cell r="G866">
            <v>202973</v>
          </cell>
          <cell r="H866" t="str">
            <v>Transmission</v>
          </cell>
          <cell r="I866" t="str">
            <v>Cedar Lake Pumping Station 115kV Tap Line (4.2 mi)</v>
          </cell>
          <cell r="J866">
            <v>-226903.82</v>
          </cell>
        </row>
        <row r="867">
          <cell r="G867">
            <v>202974</v>
          </cell>
          <cell r="H867" t="str">
            <v>Transmission</v>
          </cell>
          <cell r="I867" t="str">
            <v>Stockade 115kV Line (6 Mi)</v>
          </cell>
          <cell r="J867">
            <v>-117654.05</v>
          </cell>
        </row>
        <row r="868">
          <cell r="G868">
            <v>202975</v>
          </cell>
          <cell r="H868" t="str">
            <v>Transmission</v>
          </cell>
          <cell r="I868" t="str">
            <v>Dickinson (S062) - 345 kV Breaker Fail/Bus Differential Replacement</v>
          </cell>
          <cell r="J868">
            <v>5676.29</v>
          </cell>
        </row>
        <row r="869">
          <cell r="G869">
            <v>202979</v>
          </cell>
          <cell r="H869" t="str">
            <v>Transmission</v>
          </cell>
          <cell r="I869" t="str">
            <v>FE-WB REPLACE STRUCTURES-STORM</v>
          </cell>
          <cell r="J869">
            <v>736.13</v>
          </cell>
        </row>
        <row r="870">
          <cell r="G870">
            <v>202980</v>
          </cell>
          <cell r="H870" t="str">
            <v>Transmission</v>
          </cell>
          <cell r="I870" t="str">
            <v>BE-DM REPLACE STR 221 STORM</v>
          </cell>
          <cell r="J870">
            <v>183.44</v>
          </cell>
        </row>
        <row r="871">
          <cell r="G871">
            <v>202983</v>
          </cell>
          <cell r="H871" t="str">
            <v>Transmission</v>
          </cell>
          <cell r="I871" t="str">
            <v>BE-WCT REPLACE STR 28 STORM</v>
          </cell>
          <cell r="J871">
            <v>5001.38</v>
          </cell>
        </row>
        <row r="872">
          <cell r="G872">
            <v>202984</v>
          </cell>
          <cell r="H872" t="str">
            <v>Transmission</v>
          </cell>
          <cell r="I872" t="str">
            <v>FE-DJ REPLACE STR 147 STORM</v>
          </cell>
          <cell r="J872">
            <v>9644.44</v>
          </cell>
        </row>
        <row r="873">
          <cell r="G873">
            <v>202990</v>
          </cell>
          <cell r="H873" t="str">
            <v>Transmission</v>
          </cell>
          <cell r="I873" t="str">
            <v>VX Line Replace Structure 436</v>
          </cell>
          <cell r="J873">
            <v>271920.13</v>
          </cell>
        </row>
        <row r="874">
          <cell r="G874">
            <v>203004</v>
          </cell>
          <cell r="H874" t="str">
            <v>Transmission</v>
          </cell>
          <cell r="I874" t="str">
            <v>Sebeka Sub Rebuild Metering/Telecom</v>
          </cell>
          <cell r="J874">
            <v>102741.75</v>
          </cell>
        </row>
        <row r="875">
          <cell r="G875">
            <v>203006</v>
          </cell>
          <cell r="H875" t="str">
            <v>Transmission</v>
          </cell>
          <cell r="I875" t="str">
            <v>West Union 3 Way 69kV 1200A FLB Manual Switch</v>
          </cell>
          <cell r="J875">
            <v>24732.080000000002</v>
          </cell>
        </row>
        <row r="876">
          <cell r="G876">
            <v>203007</v>
          </cell>
          <cell r="H876" t="str">
            <v>Transmission</v>
          </cell>
          <cell r="I876" t="str">
            <v>Cormorant Jct SS2813 115 kV Switch Replacement</v>
          </cell>
          <cell r="J876">
            <v>-3740.34</v>
          </cell>
        </row>
        <row r="877">
          <cell r="G877">
            <v>203027</v>
          </cell>
          <cell r="H877" t="str">
            <v>Transmission</v>
          </cell>
          <cell r="I877" t="str">
            <v>Liberty - Replace Both Transmission Tie Meters</v>
          </cell>
          <cell r="J877">
            <v>72.36</v>
          </cell>
        </row>
        <row r="878">
          <cell r="G878">
            <v>203029</v>
          </cell>
          <cell r="H878" t="str">
            <v>Transmission</v>
          </cell>
          <cell r="I878" t="str">
            <v>Victor - Replace Both Transmission Tie Meters</v>
          </cell>
          <cell r="J878">
            <v>92.53</v>
          </cell>
        </row>
        <row r="879">
          <cell r="G879">
            <v>203031</v>
          </cell>
          <cell r="H879" t="str">
            <v>Transmission</v>
          </cell>
          <cell r="I879" t="str">
            <v>Heron Lake Relay and Breaker 830 replacement</v>
          </cell>
          <cell r="J879">
            <v>10206.709999999999</v>
          </cell>
        </row>
        <row r="880">
          <cell r="G880">
            <v>203032</v>
          </cell>
          <cell r="H880" t="str">
            <v>Transmission</v>
          </cell>
          <cell r="I880" t="str">
            <v>Marsh Lake RTU Replacement</v>
          </cell>
          <cell r="J880">
            <v>1869.98</v>
          </cell>
        </row>
        <row r="881">
          <cell r="G881">
            <v>203033</v>
          </cell>
          <cell r="H881" t="str">
            <v>Transmission</v>
          </cell>
          <cell r="I881" t="str">
            <v>Kerkhoven RTU Replacement</v>
          </cell>
          <cell r="J881">
            <v>6523.92</v>
          </cell>
        </row>
        <row r="882">
          <cell r="G882">
            <v>203034</v>
          </cell>
          <cell r="H882" t="str">
            <v>Transmission</v>
          </cell>
          <cell r="I882" t="str">
            <v>Dickinson 115kV RTU Replacement</v>
          </cell>
          <cell r="J882">
            <v>18657.09</v>
          </cell>
        </row>
        <row r="883">
          <cell r="G883">
            <v>203035</v>
          </cell>
          <cell r="H883" t="str">
            <v>Transmission</v>
          </cell>
          <cell r="I883" t="str">
            <v>Elk River #6 Rebuild</v>
          </cell>
          <cell r="J883">
            <v>5909.72</v>
          </cell>
        </row>
        <row r="884">
          <cell r="G884">
            <v>203053</v>
          </cell>
          <cell r="H884" t="str">
            <v>Transmission</v>
          </cell>
          <cell r="I884" t="str">
            <v>Long Lake Sub - Add Deadend &amp; Breaker</v>
          </cell>
          <cell r="J884">
            <v>130855.16</v>
          </cell>
        </row>
        <row r="885">
          <cell r="G885">
            <v>203059</v>
          </cell>
          <cell r="H885" t="str">
            <v>Transmission</v>
          </cell>
          <cell r="I885" t="str">
            <v>Elko- Upgrade CT's and Meter</v>
          </cell>
          <cell r="J885">
            <v>25298.17</v>
          </cell>
        </row>
        <row r="886">
          <cell r="G886">
            <v>203060</v>
          </cell>
          <cell r="H886" t="str">
            <v>Transmission</v>
          </cell>
          <cell r="I886" t="str">
            <v>Prior Lake Dist - Upgrade South Bank CT's and 2 Meters</v>
          </cell>
          <cell r="J886">
            <v>325.82</v>
          </cell>
        </row>
        <row r="887">
          <cell r="G887">
            <v>203064</v>
          </cell>
          <cell r="H887" t="str">
            <v>Transmission</v>
          </cell>
          <cell r="I887" t="str">
            <v>Coal Creek - Replace HVDC Servers</v>
          </cell>
          <cell r="J887">
            <v>12093.73</v>
          </cell>
        </row>
        <row r="888">
          <cell r="G888">
            <v>203065</v>
          </cell>
          <cell r="H888" t="str">
            <v>Transmission</v>
          </cell>
          <cell r="I888" t="str">
            <v>Dickinson - Replace HVDC Servers</v>
          </cell>
          <cell r="J888">
            <v>2897.06</v>
          </cell>
        </row>
        <row r="889">
          <cell r="G889">
            <v>203080</v>
          </cell>
          <cell r="H889" t="str">
            <v>Transmission</v>
          </cell>
          <cell r="I889" t="str">
            <v>Riverview 345/115/69 kV Substation</v>
          </cell>
          <cell r="J889">
            <v>477413.65</v>
          </cell>
        </row>
        <row r="890">
          <cell r="G890">
            <v>203081</v>
          </cell>
          <cell r="H890" t="str">
            <v>Transmission</v>
          </cell>
          <cell r="I890" t="str">
            <v>Benton County - Replace Bus Diff 1, 2, 3, TR13, Add Sec Diff TR9&amp;TR10, Add Pri Diff TR5&amp;TR6</v>
          </cell>
          <cell r="J890">
            <v>13543.1</v>
          </cell>
        </row>
        <row r="891">
          <cell r="G891">
            <v>203082</v>
          </cell>
          <cell r="H891" t="str">
            <v>Transmission</v>
          </cell>
          <cell r="I891" t="str">
            <v>Hader 69 kV 3-Way Switch Replacement</v>
          </cell>
          <cell r="J891">
            <v>-24308.42</v>
          </cell>
        </row>
        <row r="892">
          <cell r="G892">
            <v>203083</v>
          </cell>
          <cell r="H892" t="str">
            <v>Transmission</v>
          </cell>
          <cell r="I892" t="str">
            <v>Waconia 3 Way 69kV 1200A Manual Switch</v>
          </cell>
          <cell r="J892">
            <v>62164.05</v>
          </cell>
        </row>
        <row r="893">
          <cell r="G893">
            <v>203092</v>
          </cell>
          <cell r="H893" t="str">
            <v>Transmission</v>
          </cell>
          <cell r="I893" t="str">
            <v>Cedar Lake Pump Station 3-Way 115kV FLB MOD Switch</v>
          </cell>
          <cell r="J893">
            <v>11501.36</v>
          </cell>
        </row>
        <row r="894">
          <cell r="G894">
            <v>203093</v>
          </cell>
          <cell r="H894" t="str">
            <v>Transmission</v>
          </cell>
          <cell r="I894" t="str">
            <v>Stockade 115kV FLB Tap Switch w/ MOD's</v>
          </cell>
          <cell r="J894">
            <v>28900.41</v>
          </cell>
        </row>
        <row r="895">
          <cell r="G895">
            <v>203107</v>
          </cell>
          <cell r="H895" t="str">
            <v>Transmission</v>
          </cell>
          <cell r="I895" t="str">
            <v>St. Boni - GSU Line Relocation</v>
          </cell>
          <cell r="J895">
            <v>12471.85</v>
          </cell>
        </row>
        <row r="896">
          <cell r="G896">
            <v>203108</v>
          </cell>
          <cell r="H896" t="str">
            <v>Transmission</v>
          </cell>
          <cell r="I896" t="str">
            <v>St. Boni - MV-CC North Line Relocation</v>
          </cell>
          <cell r="J896">
            <v>20673.830000000002</v>
          </cell>
        </row>
        <row r="897">
          <cell r="G897">
            <v>203109</v>
          </cell>
          <cell r="H897" t="str">
            <v>Transmission</v>
          </cell>
          <cell r="I897" t="str">
            <v>St. Boni - MV-CC South Line Relocation</v>
          </cell>
          <cell r="J897">
            <v>72303.429999999993</v>
          </cell>
        </row>
        <row r="898">
          <cell r="G898">
            <v>203110</v>
          </cell>
          <cell r="H898" t="str">
            <v>Transmission</v>
          </cell>
          <cell r="I898" t="str">
            <v>St. Boni - MC-SN Line Relocation</v>
          </cell>
          <cell r="J898">
            <v>24644.48</v>
          </cell>
        </row>
        <row r="899">
          <cell r="G899">
            <v>203115</v>
          </cell>
          <cell r="H899" t="str">
            <v>Transmission</v>
          </cell>
          <cell r="I899" t="str">
            <v>Motley 3 Way 115kV 1200A Manual Switch</v>
          </cell>
          <cell r="J899">
            <v>6231.76</v>
          </cell>
        </row>
        <row r="900">
          <cell r="G900">
            <v>203122</v>
          </cell>
          <cell r="H900" t="str">
            <v>Transmission</v>
          </cell>
          <cell r="I900" t="str">
            <v>Miesville DA-MIT Tap Realignment</v>
          </cell>
          <cell r="J900">
            <v>3318.66</v>
          </cell>
        </row>
        <row r="901">
          <cell r="G901">
            <v>203123</v>
          </cell>
          <cell r="H901" t="str">
            <v>Transmission</v>
          </cell>
          <cell r="I901" t="str">
            <v>Miesville Meter Replacement</v>
          </cell>
          <cell r="J901">
            <v>2750.93</v>
          </cell>
        </row>
        <row r="902">
          <cell r="G902">
            <v>203125</v>
          </cell>
          <cell r="H902" t="str">
            <v>Transmission</v>
          </cell>
          <cell r="I902" t="str">
            <v>Mantrap Metering and Telecom 115kV Sub Conversion</v>
          </cell>
          <cell r="J902">
            <v>465.71</v>
          </cell>
        </row>
        <row r="903">
          <cell r="G903">
            <v>203126</v>
          </cell>
          <cell r="H903" t="str">
            <v>Transmission</v>
          </cell>
          <cell r="I903" t="str">
            <v>Potato Lake Meter/Telecom 115kV Sub Conversion</v>
          </cell>
          <cell r="J903">
            <v>400.84</v>
          </cell>
        </row>
        <row r="904">
          <cell r="G904">
            <v>203129</v>
          </cell>
          <cell r="H904" t="str">
            <v>Transmission</v>
          </cell>
          <cell r="I904" t="str">
            <v>Mantrap Cap Bank Retirement</v>
          </cell>
          <cell r="J904">
            <v>146.44999999999999</v>
          </cell>
        </row>
        <row r="905">
          <cell r="G905">
            <v>203139</v>
          </cell>
          <cell r="H905" t="str">
            <v>Transmission</v>
          </cell>
          <cell r="I905" t="str">
            <v>Hubbard 115 kV Substation Modifications</v>
          </cell>
          <cell r="J905">
            <v>395348.63</v>
          </cell>
        </row>
        <row r="906">
          <cell r="G906">
            <v>203141</v>
          </cell>
          <cell r="H906" t="str">
            <v>Transmission</v>
          </cell>
          <cell r="I906" t="str">
            <v>FE-RJ 69kV Line Galloping Mitigation</v>
          </cell>
          <cell r="J906">
            <v>570429.76</v>
          </cell>
        </row>
        <row r="907">
          <cell r="G907">
            <v>203142</v>
          </cell>
          <cell r="H907" t="str">
            <v>Transmission</v>
          </cell>
          <cell r="I907" t="str">
            <v>VX 500 kV Line - Tower Modeling &amp; Fixes</v>
          </cell>
          <cell r="J907">
            <v>231649.93</v>
          </cell>
        </row>
        <row r="908">
          <cell r="G908">
            <v>203151</v>
          </cell>
          <cell r="H908" t="str">
            <v>Transmission</v>
          </cell>
          <cell r="I908" t="str">
            <v>Tyrone Dist Sub Meter/Telecom</v>
          </cell>
          <cell r="J908">
            <v>21038.82</v>
          </cell>
        </row>
        <row r="909">
          <cell r="G909">
            <v>203162</v>
          </cell>
          <cell r="H909" t="str">
            <v>Transmission</v>
          </cell>
          <cell r="I909" t="str">
            <v>Sherman Dist Sub - Replace Damaged CT/PT</v>
          </cell>
          <cell r="J909">
            <v>3103.37</v>
          </cell>
        </row>
        <row r="910">
          <cell r="G910">
            <v>203163</v>
          </cell>
          <cell r="H910" t="str">
            <v>Transmission</v>
          </cell>
          <cell r="I910" t="str">
            <v>SW-DM Replace Strs 109-111</v>
          </cell>
          <cell r="J910">
            <v>3905.66</v>
          </cell>
        </row>
        <row r="911">
          <cell r="G911">
            <v>203164</v>
          </cell>
          <cell r="H911" t="str">
            <v>Transmission</v>
          </cell>
          <cell r="I911" t="str">
            <v>NO-WT Replace Strs 4-10</v>
          </cell>
          <cell r="J911">
            <v>22584.91</v>
          </cell>
        </row>
        <row r="912">
          <cell r="G912">
            <v>203182</v>
          </cell>
          <cell r="H912" t="str">
            <v>Transmission</v>
          </cell>
          <cell r="I912" t="str">
            <v>Miloma - Replace CT's and Meter</v>
          </cell>
          <cell r="J912">
            <v>486.88</v>
          </cell>
        </row>
        <row r="913">
          <cell r="G913">
            <v>203210</v>
          </cell>
          <cell r="H913" t="str">
            <v>Transmission</v>
          </cell>
          <cell r="I913" t="str">
            <v>Dickinson - Install 345kV Line CCVT's</v>
          </cell>
          <cell r="J913">
            <v>-441.24</v>
          </cell>
        </row>
        <row r="914">
          <cell r="G914">
            <v>203212</v>
          </cell>
          <cell r="H914" t="str">
            <v>Transmission</v>
          </cell>
          <cell r="I914" t="str">
            <v>Gorton Dist Sub - 3 Way 41.6kV 600A FLB Manual Tap Switch</v>
          </cell>
          <cell r="J914">
            <v>110538.64</v>
          </cell>
        </row>
        <row r="915">
          <cell r="G915">
            <v>203213</v>
          </cell>
          <cell r="H915" t="str">
            <v>Transmission</v>
          </cell>
          <cell r="I915" t="str">
            <v>Gorton Dist Sub - Metering/Telecom</v>
          </cell>
          <cell r="J915">
            <v>21977.74</v>
          </cell>
        </row>
        <row r="916">
          <cell r="G916">
            <v>203303</v>
          </cell>
          <cell r="H916" t="str">
            <v>Transmission</v>
          </cell>
          <cell r="I916" t="str">
            <v>Stanton - Replace 230kV Basin Line Tie Meter &amp; Cables</v>
          </cell>
          <cell r="J916">
            <v>2896.54</v>
          </cell>
        </row>
        <row r="917">
          <cell r="G917">
            <v>203348</v>
          </cell>
          <cell r="H917" t="str">
            <v>Transmission</v>
          </cell>
          <cell r="I917" t="str">
            <v>Glendale-Scott Co.-Carver Co. Pri Relaying and PLC Equipment</v>
          </cell>
          <cell r="J917">
            <v>9840.2199999999993</v>
          </cell>
        </row>
        <row r="918">
          <cell r="G918">
            <v>203365</v>
          </cell>
          <cell r="H918" t="str">
            <v>Transmission</v>
          </cell>
          <cell r="I918" t="str">
            <v>Moose Lake Muni North Sub - Replace CT's, PT's and Meters</v>
          </cell>
          <cell r="J918">
            <v>2373.46</v>
          </cell>
        </row>
        <row r="919">
          <cell r="G919">
            <v>203366</v>
          </cell>
          <cell r="H919" t="str">
            <v>Transmission</v>
          </cell>
          <cell r="I919" t="str">
            <v>BE-WCT Re-route</v>
          </cell>
          <cell r="J919">
            <v>259544.17</v>
          </cell>
        </row>
        <row r="920">
          <cell r="G920">
            <v>203388</v>
          </cell>
          <cell r="H920" t="str">
            <v>Transmission</v>
          </cell>
          <cell r="I920" t="str">
            <v>CDX Structure #157 - Tower Analysis for Verizon</v>
          </cell>
          <cell r="J920">
            <v>1237.95</v>
          </cell>
        </row>
        <row r="921">
          <cell r="G921">
            <v>203428</v>
          </cell>
          <cell r="H921" t="str">
            <v>Transmission</v>
          </cell>
          <cell r="I921" t="str">
            <v>Big Sandy Meter Project</v>
          </cell>
          <cell r="J921">
            <v>55276.58</v>
          </cell>
        </row>
        <row r="922">
          <cell r="G922">
            <v>203460</v>
          </cell>
          <cell r="H922" t="str">
            <v>Transmission</v>
          </cell>
          <cell r="I922" t="str">
            <v>AG-MB replace Strs 77S, 88N, 104S and 155E</v>
          </cell>
          <cell r="J922">
            <v>13404.93</v>
          </cell>
        </row>
        <row r="923">
          <cell r="G923">
            <v>203471</v>
          </cell>
          <cell r="H923" t="str">
            <v>Transmission</v>
          </cell>
          <cell r="I923" t="str">
            <v>Stanton 230 kV Switch Replacement - Phase 1</v>
          </cell>
          <cell r="J923">
            <v>965.17</v>
          </cell>
        </row>
        <row r="924">
          <cell r="G924">
            <v>203472</v>
          </cell>
          <cell r="H924" t="str">
            <v>Transmission</v>
          </cell>
          <cell r="I924" t="str">
            <v>Blueberry 115/34.5 kV Substation</v>
          </cell>
          <cell r="J924">
            <v>-84920.23</v>
          </cell>
        </row>
        <row r="925">
          <cell r="G925">
            <v>203474</v>
          </cell>
          <cell r="H925" t="str">
            <v>Transmission</v>
          </cell>
          <cell r="I925" t="str">
            <v>Balta - Replace Jumpers</v>
          </cell>
          <cell r="J925">
            <v>-607.19000000000005</v>
          </cell>
        </row>
        <row r="926">
          <cell r="G926">
            <v>203475</v>
          </cell>
          <cell r="H926" t="str">
            <v>Transmission</v>
          </cell>
          <cell r="I926" t="str">
            <v>Cedar Island - Replace CCVT and 115 kV Switches C3 and A3</v>
          </cell>
          <cell r="J926">
            <v>3022.49</v>
          </cell>
        </row>
        <row r="927">
          <cell r="G927">
            <v>203485</v>
          </cell>
          <cell r="H927" t="str">
            <v>Transmission</v>
          </cell>
          <cell r="I927" t="str">
            <v>RL Line - 3 Way 69kV 1200A FLB Switch w/ MOD's</v>
          </cell>
          <cell r="J927">
            <v>41457.32</v>
          </cell>
        </row>
        <row r="928">
          <cell r="G928">
            <v>203549</v>
          </cell>
          <cell r="H928" t="str">
            <v>Transmission</v>
          </cell>
          <cell r="I928" t="str">
            <v>Stanton Battery Bank Replacement</v>
          </cell>
          <cell r="J928">
            <v>636.79999999999995</v>
          </cell>
        </row>
        <row r="929">
          <cell r="G929">
            <v>203554</v>
          </cell>
          <cell r="H929" t="str">
            <v>Transmission</v>
          </cell>
          <cell r="I929" t="str">
            <v>Two Inlets to Potato Lake 115kV transmission line (7.5 mi)</v>
          </cell>
          <cell r="J929">
            <v>225615.63</v>
          </cell>
        </row>
        <row r="930">
          <cell r="G930">
            <v>203555</v>
          </cell>
          <cell r="H930" t="str">
            <v>Transmission</v>
          </cell>
          <cell r="I930" t="str">
            <v>Bull Moose Tap 115 kV line (2.4 mi)</v>
          </cell>
          <cell r="J930">
            <v>210462.02</v>
          </cell>
        </row>
        <row r="931">
          <cell r="G931">
            <v>203556</v>
          </cell>
          <cell r="H931" t="str">
            <v>Transmission</v>
          </cell>
          <cell r="I931" t="str">
            <v>Palisade Pumping Station Tap 115 kV line (13 mi)</v>
          </cell>
          <cell r="J931">
            <v>379723.46</v>
          </cell>
        </row>
        <row r="932">
          <cell r="G932">
            <v>203561</v>
          </cell>
          <cell r="H932" t="str">
            <v>Transmission</v>
          </cell>
          <cell r="I932" t="str">
            <v>MV-AB - Erosion Remediation Near Str. 136</v>
          </cell>
          <cell r="J932">
            <v>-630.55999999999995</v>
          </cell>
        </row>
        <row r="933">
          <cell r="G933">
            <v>203562</v>
          </cell>
          <cell r="H933" t="str">
            <v>Transmission</v>
          </cell>
          <cell r="I933" t="str">
            <v>St. Stephen 3 Way 115kV 2000A FLB Tap Switch w/ MOD's</v>
          </cell>
          <cell r="J933">
            <v>3718.4</v>
          </cell>
        </row>
        <row r="934">
          <cell r="G934">
            <v>203563</v>
          </cell>
          <cell r="H934" t="str">
            <v>Transmission</v>
          </cell>
          <cell r="I934" t="str">
            <v>Sunburg Replace Meter Building and Meter</v>
          </cell>
          <cell r="J934">
            <v>583.42999999999995</v>
          </cell>
        </row>
        <row r="935">
          <cell r="G935">
            <v>203606</v>
          </cell>
          <cell r="H935" t="str">
            <v>Transmission</v>
          </cell>
          <cell r="I935" t="str">
            <v>IM-SB - Straight River to Blueberry 115 kV transmission line (7.1 mi)</v>
          </cell>
          <cell r="J935">
            <v>-226516.23</v>
          </cell>
        </row>
        <row r="936">
          <cell r="G936">
            <v>203607</v>
          </cell>
          <cell r="H936" t="str">
            <v>Transmission</v>
          </cell>
          <cell r="I936" t="str">
            <v>TW-RET - Blueberry to Red Eye 115 kV transmission line (8.5 mi)</v>
          </cell>
          <cell r="J936">
            <v>-385130.7</v>
          </cell>
        </row>
        <row r="937">
          <cell r="G937">
            <v>203620</v>
          </cell>
          <cell r="H937" t="str">
            <v>Transmission</v>
          </cell>
          <cell r="I937" t="str">
            <v>Chandler Replace Meters, add CTs and move PTs</v>
          </cell>
          <cell r="J937">
            <v>575.15</v>
          </cell>
        </row>
        <row r="938">
          <cell r="G938">
            <v>203626</v>
          </cell>
          <cell r="H938" t="str">
            <v>Transmission</v>
          </cell>
          <cell r="I938" t="str">
            <v>Evenson Meter Building Replacement</v>
          </cell>
          <cell r="J938">
            <v>4910.24</v>
          </cell>
        </row>
        <row r="939">
          <cell r="G939">
            <v>203628</v>
          </cell>
          <cell r="H939" t="str">
            <v>Transmission</v>
          </cell>
          <cell r="I939" t="str">
            <v>Deer River (S021) - Remove existing receiver and line tuner</v>
          </cell>
          <cell r="J939">
            <v>28444.1</v>
          </cell>
        </row>
        <row r="940">
          <cell r="G940">
            <v>203631</v>
          </cell>
          <cell r="H940" t="str">
            <v>Transmission</v>
          </cell>
          <cell r="I940" t="str">
            <v>Bixby Meter Replacement</v>
          </cell>
          <cell r="J940">
            <v>95.59</v>
          </cell>
        </row>
        <row r="941">
          <cell r="G941">
            <v>203633</v>
          </cell>
          <cell r="H941" t="str">
            <v>Transmission</v>
          </cell>
          <cell r="I941" t="str">
            <v>Fish Trap 3 way 115kV 1200A FLB Switch w/ MOD's</v>
          </cell>
          <cell r="J941">
            <v>16966.919999999998</v>
          </cell>
        </row>
        <row r="942">
          <cell r="G942">
            <v>203642</v>
          </cell>
          <cell r="H942" t="str">
            <v>Transmission</v>
          </cell>
          <cell r="I942" t="str">
            <v>Adrian Robinson Battery Bank Replacement</v>
          </cell>
          <cell r="J942">
            <v>700.38</v>
          </cell>
        </row>
        <row r="943">
          <cell r="G943">
            <v>203643</v>
          </cell>
          <cell r="H943" t="str">
            <v>Transmission</v>
          </cell>
          <cell r="I943" t="str">
            <v>Pleasant Valley - 345kV Byron Line Phase Swap</v>
          </cell>
          <cell r="J943">
            <v>-417.47</v>
          </cell>
        </row>
        <row r="944">
          <cell r="G944">
            <v>203644</v>
          </cell>
          <cell r="H944" t="str">
            <v>Transmission</v>
          </cell>
          <cell r="I944" t="str">
            <v>Crow River - Replace 69kV Breaker 4M61</v>
          </cell>
          <cell r="J944">
            <v>14884.41</v>
          </cell>
        </row>
        <row r="945">
          <cell r="G945">
            <v>203646</v>
          </cell>
          <cell r="H945" t="str">
            <v>Transmission</v>
          </cell>
          <cell r="I945" t="str">
            <v>Rice River Breaker Station</v>
          </cell>
          <cell r="J945">
            <v>80533.570000000007</v>
          </cell>
        </row>
        <row r="946">
          <cell r="G946">
            <v>203647</v>
          </cell>
          <cell r="H946" t="str">
            <v>Transmission</v>
          </cell>
          <cell r="I946" t="str">
            <v>Brewster - Replace 2 Load Interrupters on Switches 22QAM1 &amp; 22QAM2</v>
          </cell>
          <cell r="J946">
            <v>-229.63</v>
          </cell>
        </row>
        <row r="947">
          <cell r="G947">
            <v>203658</v>
          </cell>
          <cell r="H947" t="str">
            <v>Transmission</v>
          </cell>
          <cell r="I947" t="str">
            <v>Framnas Replace Meter and CTs</v>
          </cell>
          <cell r="J947">
            <v>157.84</v>
          </cell>
        </row>
        <row r="948">
          <cell r="G948">
            <v>203721</v>
          </cell>
          <cell r="H948" t="str">
            <v>Transmission</v>
          </cell>
          <cell r="I948" t="str">
            <v>Worthington Meter Replacement</v>
          </cell>
          <cell r="J948">
            <v>6423.17</v>
          </cell>
        </row>
        <row r="949">
          <cell r="G949">
            <v>203723</v>
          </cell>
          <cell r="H949" t="str">
            <v>Transmission</v>
          </cell>
          <cell r="I949" t="str">
            <v>Dora Meter Replacement</v>
          </cell>
          <cell r="J949">
            <v>10.220000000000001</v>
          </cell>
        </row>
        <row r="950">
          <cell r="G950">
            <v>203724</v>
          </cell>
          <cell r="H950" t="str">
            <v>Transmission</v>
          </cell>
          <cell r="I950" t="str">
            <v>North Perham Junction (SS3066) - Replace 426 Switch</v>
          </cell>
          <cell r="J950">
            <v>-80.66</v>
          </cell>
        </row>
        <row r="951">
          <cell r="G951">
            <v>203731</v>
          </cell>
          <cell r="H951" t="str">
            <v>Transmission</v>
          </cell>
          <cell r="I951" t="str">
            <v>Amnicon sub - replace meter, CTs and remove cap bank</v>
          </cell>
          <cell r="J951">
            <v>336.22</v>
          </cell>
        </row>
        <row r="952">
          <cell r="G952">
            <v>203734</v>
          </cell>
          <cell r="H952" t="str">
            <v>Transmission</v>
          </cell>
          <cell r="I952" t="str">
            <v>Spirit Lake sub - replace meter and CTs/PTs</v>
          </cell>
          <cell r="J952">
            <v>570.03</v>
          </cell>
        </row>
        <row r="953">
          <cell r="G953">
            <v>203744</v>
          </cell>
          <cell r="H953" t="str">
            <v>Transmission</v>
          </cell>
          <cell r="I953" t="str">
            <v>Stanton 230 kV Switch Replacement - Phase 2</v>
          </cell>
          <cell r="J953">
            <v>1803.51</v>
          </cell>
        </row>
        <row r="954">
          <cell r="G954">
            <v>203745</v>
          </cell>
          <cell r="H954" t="str">
            <v>Transmission</v>
          </cell>
          <cell r="I954" t="str">
            <v>North Branch Dist Sub - Replace Meters and CTs/PTs</v>
          </cell>
          <cell r="J954">
            <v>19167.27</v>
          </cell>
        </row>
        <row r="955">
          <cell r="G955">
            <v>203748</v>
          </cell>
          <cell r="H955" t="str">
            <v>Transmission</v>
          </cell>
          <cell r="I955" t="str">
            <v>Lake Sarah Tap NO-LST 69kV Galloping Study &amp; Mitigation (6.39 miles)</v>
          </cell>
          <cell r="J955">
            <v>28995.09</v>
          </cell>
        </row>
        <row r="956">
          <cell r="G956">
            <v>203758</v>
          </cell>
          <cell r="H956" t="str">
            <v>Transmission</v>
          </cell>
          <cell r="I956" t="str">
            <v>Kenyon Meter, CTs and Jct Box</v>
          </cell>
          <cell r="J956">
            <v>102.81</v>
          </cell>
        </row>
        <row r="957">
          <cell r="G957">
            <v>203759</v>
          </cell>
          <cell r="H957" t="str">
            <v>Transmission</v>
          </cell>
          <cell r="I957" t="str">
            <v>Wing River - Replace Verndale Pri &amp; Sec line relaying</v>
          </cell>
          <cell r="J957">
            <v>35324.32</v>
          </cell>
        </row>
        <row r="958">
          <cell r="G958">
            <v>203764</v>
          </cell>
          <cell r="H958" t="str">
            <v>Transmission</v>
          </cell>
          <cell r="I958" t="str">
            <v>Faribault Meter Replacement and RTU Removal</v>
          </cell>
          <cell r="J958">
            <v>3082.14</v>
          </cell>
        </row>
        <row r="959">
          <cell r="G959">
            <v>203765</v>
          </cell>
          <cell r="H959" t="str">
            <v>Transmission</v>
          </cell>
          <cell r="I959" t="str">
            <v>Ritter Park Meter Replacement</v>
          </cell>
          <cell r="J959">
            <v>3454.84</v>
          </cell>
        </row>
        <row r="960">
          <cell r="G960">
            <v>203766</v>
          </cell>
          <cell r="H960" t="str">
            <v>Transmission</v>
          </cell>
          <cell r="I960" t="str">
            <v>Gunn Meter Replacement</v>
          </cell>
          <cell r="J960">
            <v>3516.03</v>
          </cell>
        </row>
        <row r="961">
          <cell r="G961">
            <v>203767</v>
          </cell>
          <cell r="H961" t="str">
            <v>Transmission</v>
          </cell>
          <cell r="I961" t="str">
            <v>Frazer Bay Meter Replacement</v>
          </cell>
          <cell r="J961">
            <v>5209.8900000000003</v>
          </cell>
        </row>
        <row r="962">
          <cell r="G962">
            <v>203768</v>
          </cell>
          <cell r="H962" t="str">
            <v>Transmission</v>
          </cell>
          <cell r="I962" t="str">
            <v>Fox Lake Tap (SS201) - Replace MOD's &amp; RTU on C373, C374 &amp; C375</v>
          </cell>
          <cell r="J962">
            <v>3090.95</v>
          </cell>
        </row>
        <row r="963">
          <cell r="G963">
            <v>203769</v>
          </cell>
          <cell r="H963" t="str">
            <v>Transmission</v>
          </cell>
          <cell r="I963" t="str">
            <v>Enterprise Tap (SS184) - Replace MOD's &amp; RTU on C178, C179 &amp; C180</v>
          </cell>
          <cell r="J963">
            <v>2507.9</v>
          </cell>
        </row>
        <row r="964">
          <cell r="G964">
            <v>203770</v>
          </cell>
          <cell r="H964" t="str">
            <v>Transmission</v>
          </cell>
          <cell r="I964" t="str">
            <v>Colonial Hills Tap (SS173) - Replace MOD's on C485 &amp; C487</v>
          </cell>
          <cell r="J964">
            <v>428.76</v>
          </cell>
        </row>
        <row r="965">
          <cell r="G965">
            <v>203772</v>
          </cell>
          <cell r="H965" t="str">
            <v>Transmission</v>
          </cell>
          <cell r="I965" t="str">
            <v>SL Line - Str 80 Relocation</v>
          </cell>
          <cell r="J965">
            <v>12547.62</v>
          </cell>
        </row>
        <row r="966">
          <cell r="G966">
            <v>203773</v>
          </cell>
          <cell r="H966" t="str">
            <v>Transmission</v>
          </cell>
          <cell r="I966" t="str">
            <v>Rush Lake (S137) - Replace 41.6kV bkr 525</v>
          </cell>
          <cell r="J966">
            <v>23685.32</v>
          </cell>
        </row>
        <row r="967">
          <cell r="G967">
            <v>203774</v>
          </cell>
          <cell r="H967" t="str">
            <v>Transmission</v>
          </cell>
          <cell r="I967" t="str">
            <v>Lafayette - Add 69kV 3 way FLB MOD Switch</v>
          </cell>
          <cell r="J967">
            <v>50458.09</v>
          </cell>
        </row>
        <row r="968">
          <cell r="G968">
            <v>203775</v>
          </cell>
          <cell r="H968" t="str">
            <v>Transmission</v>
          </cell>
          <cell r="I968" t="str">
            <v>Crow Lake - Add 69kV 3 way FLB MOD Switch</v>
          </cell>
          <cell r="J968">
            <v>36387.33</v>
          </cell>
        </row>
        <row r="969">
          <cell r="G969">
            <v>203776</v>
          </cell>
          <cell r="H969" t="str">
            <v>Transmission</v>
          </cell>
          <cell r="I969" t="str">
            <v>Coal Creek (S061) 125 VDC Chargers and Disconnects</v>
          </cell>
          <cell r="J969">
            <v>5439.05</v>
          </cell>
        </row>
        <row r="970">
          <cell r="G970">
            <v>203777</v>
          </cell>
          <cell r="H970" t="str">
            <v>Transmission</v>
          </cell>
          <cell r="I970" t="str">
            <v>Lakeville Meter Replacement</v>
          </cell>
          <cell r="J970">
            <v>-3</v>
          </cell>
        </row>
        <row r="971">
          <cell r="G971">
            <v>203778</v>
          </cell>
          <cell r="H971" t="str">
            <v>Transmission</v>
          </cell>
          <cell r="I971" t="str">
            <v>Vermillion River Meter Replacement</v>
          </cell>
          <cell r="J971">
            <v>-3</v>
          </cell>
        </row>
        <row r="972">
          <cell r="G972">
            <v>203779</v>
          </cell>
          <cell r="H972" t="str">
            <v>Transmission</v>
          </cell>
          <cell r="I972" t="str">
            <v>Empire Meter Replacement</v>
          </cell>
          <cell r="J972">
            <v>-4</v>
          </cell>
        </row>
        <row r="973">
          <cell r="G973">
            <v>203780</v>
          </cell>
          <cell r="H973" t="str">
            <v>Transmission</v>
          </cell>
          <cell r="I973" t="str">
            <v>Burnsville - Replace Johnny Cake Pri &amp; Sec line relaying</v>
          </cell>
          <cell r="J973">
            <v>59494.73</v>
          </cell>
        </row>
        <row r="974">
          <cell r="G974">
            <v>203781</v>
          </cell>
          <cell r="H974" t="str">
            <v>Transmission</v>
          </cell>
          <cell r="I974" t="str">
            <v>Johnny Cake - Replace Burnsville Pri &amp; Sec line relaying</v>
          </cell>
          <cell r="J974">
            <v>42333.91</v>
          </cell>
        </row>
        <row r="975">
          <cell r="G975">
            <v>203784</v>
          </cell>
          <cell r="H975" t="str">
            <v>Transmission</v>
          </cell>
          <cell r="I975" t="str">
            <v>Benson RTU Replacement</v>
          </cell>
          <cell r="J975">
            <v>9129.57</v>
          </cell>
        </row>
        <row r="976">
          <cell r="G976">
            <v>203801</v>
          </cell>
          <cell r="H976" t="str">
            <v>Transmission</v>
          </cell>
          <cell r="I976" t="str">
            <v>Watkins Replace Meter Building and Meter</v>
          </cell>
          <cell r="J976">
            <v>3059.62</v>
          </cell>
        </row>
        <row r="977">
          <cell r="G977">
            <v>203802</v>
          </cell>
          <cell r="H977" t="str">
            <v>Transmission</v>
          </cell>
          <cell r="I977" t="str">
            <v>Inman - Replace 230kV Henning Transfer Trip Receiver</v>
          </cell>
          <cell r="J977">
            <v>199.29</v>
          </cell>
        </row>
        <row r="978">
          <cell r="G978">
            <v>203805</v>
          </cell>
          <cell r="H978" t="str">
            <v>Transmission</v>
          </cell>
          <cell r="I978" t="str">
            <v>Crow River (S073) - Replace 69kV Bkrs &amp; Relaying &amp; RTU</v>
          </cell>
          <cell r="J978">
            <v>63870.2</v>
          </cell>
        </row>
        <row r="979">
          <cell r="G979">
            <v>20381</v>
          </cell>
          <cell r="H979" t="str">
            <v>Transmission</v>
          </cell>
          <cell r="I979" t="str">
            <v>Blaine-Soderville Rebuild (10.96 miles)</v>
          </cell>
          <cell r="J979">
            <v>-3695.85</v>
          </cell>
        </row>
        <row r="980">
          <cell r="G980">
            <v>203813</v>
          </cell>
          <cell r="H980" t="str">
            <v>Transmission</v>
          </cell>
          <cell r="I980" t="str">
            <v>Castle Rock Meter Replacement</v>
          </cell>
          <cell r="J980">
            <v>546.41</v>
          </cell>
        </row>
        <row r="981">
          <cell r="G981">
            <v>203814</v>
          </cell>
          <cell r="H981" t="str">
            <v>Transmission</v>
          </cell>
          <cell r="I981" t="str">
            <v>Byllesby Meter Replacement</v>
          </cell>
          <cell r="J981">
            <v>215.07</v>
          </cell>
        </row>
        <row r="982">
          <cell r="G982">
            <v>203847</v>
          </cell>
          <cell r="H982" t="str">
            <v>Transmission</v>
          </cell>
          <cell r="I982" t="str">
            <v>Ramsey (S033) - 33XA1 Switch Replacement</v>
          </cell>
          <cell r="J982">
            <v>17117.150000000001</v>
          </cell>
        </row>
        <row r="983">
          <cell r="G983">
            <v>203924</v>
          </cell>
          <cell r="H983" t="str">
            <v>Transmission</v>
          </cell>
          <cell r="I983" t="str">
            <v>St. James 69kV Tap Line (1 Span)</v>
          </cell>
          <cell r="J983">
            <v>5581.5</v>
          </cell>
        </row>
        <row r="984">
          <cell r="G984">
            <v>203925</v>
          </cell>
          <cell r="H984" t="str">
            <v>Transmission</v>
          </cell>
          <cell r="I984" t="str">
            <v>St. James Metering &amp; Telecom</v>
          </cell>
          <cell r="J984">
            <v>4425.47</v>
          </cell>
        </row>
        <row r="985">
          <cell r="G985">
            <v>203950</v>
          </cell>
          <cell r="H985" t="str">
            <v>Transmission</v>
          </cell>
          <cell r="I985" t="str">
            <v>Brandon Road Meter Replacement</v>
          </cell>
          <cell r="J985">
            <v>6531.5</v>
          </cell>
        </row>
        <row r="986">
          <cell r="G986">
            <v>203951</v>
          </cell>
          <cell r="H986" t="str">
            <v>Transmission</v>
          </cell>
          <cell r="I986" t="str">
            <v>Cascade Meter Replacement</v>
          </cell>
          <cell r="J986">
            <v>-1.1200000000000001</v>
          </cell>
        </row>
        <row r="987">
          <cell r="G987">
            <v>203952</v>
          </cell>
          <cell r="H987" t="str">
            <v>Transmission</v>
          </cell>
          <cell r="I987" t="str">
            <v>Gowan Enbridge Meter Replacement</v>
          </cell>
          <cell r="J987">
            <v>3684.53</v>
          </cell>
        </row>
        <row r="988">
          <cell r="G988">
            <v>203953</v>
          </cell>
          <cell r="H988" t="str">
            <v>Transmission</v>
          </cell>
          <cell r="I988" t="str">
            <v>Gowan LCP Meter Replacement</v>
          </cell>
          <cell r="J988">
            <v>6497.3</v>
          </cell>
        </row>
        <row r="989">
          <cell r="G989">
            <v>203954</v>
          </cell>
          <cell r="H989" t="str">
            <v>Transmission</v>
          </cell>
          <cell r="I989" t="str">
            <v>Waldo Meter Replacement</v>
          </cell>
          <cell r="J989">
            <v>12899.25</v>
          </cell>
        </row>
        <row r="990">
          <cell r="G990">
            <v>203955</v>
          </cell>
          <cell r="H990" t="str">
            <v>Transmission</v>
          </cell>
          <cell r="I990" t="str">
            <v>Pilot Knob (S087) - Replace 69kV Breaker 4P45</v>
          </cell>
          <cell r="J990">
            <v>3509.98</v>
          </cell>
        </row>
        <row r="991">
          <cell r="G991">
            <v>203958</v>
          </cell>
          <cell r="H991" t="str">
            <v>Transmission</v>
          </cell>
          <cell r="I991" t="str">
            <v>VP Line - Structure Reimbursement</v>
          </cell>
          <cell r="J991">
            <v>11167.46</v>
          </cell>
        </row>
        <row r="992">
          <cell r="G992">
            <v>203971</v>
          </cell>
          <cell r="H992" t="str">
            <v>Transmission</v>
          </cell>
          <cell r="I992" t="str">
            <v>Lake Mary - Remove RTU and Replace Meter</v>
          </cell>
          <cell r="J992">
            <v>12870.81</v>
          </cell>
        </row>
        <row r="993">
          <cell r="G993">
            <v>203989</v>
          </cell>
          <cell r="H993" t="str">
            <v>Transmission</v>
          </cell>
          <cell r="I993" t="str">
            <v>Kingston Replace Meter</v>
          </cell>
          <cell r="J993">
            <v>154.35</v>
          </cell>
        </row>
        <row r="994">
          <cell r="G994">
            <v>203990</v>
          </cell>
          <cell r="H994" t="str">
            <v>Transmission</v>
          </cell>
          <cell r="I994" t="str">
            <v>Roseville Replace Meter</v>
          </cell>
          <cell r="J994">
            <v>488.93</v>
          </cell>
        </row>
        <row r="995">
          <cell r="G995">
            <v>203991</v>
          </cell>
          <cell r="H995" t="str">
            <v>Transmission</v>
          </cell>
          <cell r="I995" t="str">
            <v>Dassel Replace Meter and Remove RTU</v>
          </cell>
          <cell r="J995">
            <v>50.59</v>
          </cell>
        </row>
        <row r="996">
          <cell r="G996">
            <v>204018</v>
          </cell>
          <cell r="H996" t="str">
            <v>Transmission</v>
          </cell>
          <cell r="I996" t="str">
            <v>Paynesville Replace Meter and Remove RTU</v>
          </cell>
          <cell r="J996">
            <v>47.18</v>
          </cell>
        </row>
        <row r="997">
          <cell r="G997">
            <v>204023</v>
          </cell>
          <cell r="H997" t="str">
            <v>Transmission</v>
          </cell>
          <cell r="I997" t="str">
            <v>FE-FD 69 kV Line Galloping Mitigation</v>
          </cell>
          <cell r="J997">
            <v>37696.6</v>
          </cell>
        </row>
        <row r="998">
          <cell r="G998">
            <v>204024</v>
          </cell>
          <cell r="H998" t="str">
            <v>Transmission</v>
          </cell>
          <cell r="I998" t="str">
            <v>FE-DJ 69 kV Line Galloping Mitigation</v>
          </cell>
          <cell r="J998">
            <v>8449.52</v>
          </cell>
        </row>
        <row r="999">
          <cell r="G999">
            <v>204025</v>
          </cell>
          <cell r="H999" t="str">
            <v>Transmission</v>
          </cell>
          <cell r="I999" t="str">
            <v>ST Line Relocation (MNDOT)</v>
          </cell>
          <cell r="J999">
            <v>252307.15</v>
          </cell>
        </row>
        <row r="1000">
          <cell r="G1000">
            <v>204026</v>
          </cell>
          <cell r="H1000" t="str">
            <v>Transmission</v>
          </cell>
          <cell r="I1000" t="str">
            <v>Dickinson FB2 Sync Close Controls</v>
          </cell>
          <cell r="J1000">
            <v>1322.72</v>
          </cell>
        </row>
        <row r="1001">
          <cell r="G1001">
            <v>204027</v>
          </cell>
          <cell r="H1001" t="str">
            <v>Transmission</v>
          </cell>
          <cell r="I1001" t="str">
            <v>Hudson Remove RTU</v>
          </cell>
          <cell r="J1001">
            <v>1945</v>
          </cell>
        </row>
        <row r="1002">
          <cell r="G1002">
            <v>204028</v>
          </cell>
          <cell r="H1002" t="str">
            <v>Transmission</v>
          </cell>
          <cell r="I1002" t="str">
            <v>St Olaf Lake Remove RTU and Replace Meter</v>
          </cell>
          <cell r="J1002">
            <v>1103.26</v>
          </cell>
        </row>
        <row r="1003">
          <cell r="G1003">
            <v>204029</v>
          </cell>
          <cell r="H1003" t="str">
            <v>Transmission</v>
          </cell>
          <cell r="I1003" t="str">
            <v>Merton Remove RTU and Replace Meter</v>
          </cell>
          <cell r="J1003">
            <v>5668.95</v>
          </cell>
        </row>
        <row r="1004">
          <cell r="G1004">
            <v>204030</v>
          </cell>
          <cell r="H1004" t="str">
            <v>Transmission</v>
          </cell>
          <cell r="I1004" t="str">
            <v>Pratt Remove RTU and Replace Meter</v>
          </cell>
          <cell r="J1004">
            <v>2085.87</v>
          </cell>
        </row>
        <row r="1005">
          <cell r="G1005">
            <v>204031</v>
          </cell>
          <cell r="H1005" t="str">
            <v>Transmission</v>
          </cell>
          <cell r="I1005" t="str">
            <v>Valley Grove Remove RTU</v>
          </cell>
          <cell r="J1005">
            <v>4977.5200000000004</v>
          </cell>
        </row>
        <row r="1006">
          <cell r="G1006">
            <v>204032</v>
          </cell>
          <cell r="H1006" t="str">
            <v>Transmission</v>
          </cell>
          <cell r="I1006" t="str">
            <v>Walcott Remove RTU</v>
          </cell>
          <cell r="J1006">
            <v>555.85</v>
          </cell>
        </row>
        <row r="1007">
          <cell r="G1007">
            <v>204033</v>
          </cell>
          <cell r="H1007" t="str">
            <v>Transmission</v>
          </cell>
          <cell r="I1007" t="str">
            <v>Warsaw Remove RTU and Replace Meter</v>
          </cell>
          <cell r="J1007">
            <v>2682.79</v>
          </cell>
        </row>
        <row r="1008">
          <cell r="G1008">
            <v>204034</v>
          </cell>
          <cell r="H1008" t="str">
            <v>Transmission</v>
          </cell>
          <cell r="I1008" t="str">
            <v>PR line Replace str #154</v>
          </cell>
          <cell r="J1008">
            <v>46524.53</v>
          </cell>
        </row>
        <row r="1009">
          <cell r="G1009">
            <v>204041</v>
          </cell>
          <cell r="H1009" t="str">
            <v>Transmission</v>
          </cell>
          <cell r="I1009" t="str">
            <v>NO-WF Line replace str #150</v>
          </cell>
          <cell r="J1009">
            <v>-2990.11</v>
          </cell>
        </row>
        <row r="1010">
          <cell r="G1010">
            <v>204042</v>
          </cell>
          <cell r="H1010" t="str">
            <v>Transmission</v>
          </cell>
          <cell r="I1010" t="str">
            <v>ED Line - Replace Str 330X</v>
          </cell>
          <cell r="J1010">
            <v>5167.6000000000004</v>
          </cell>
        </row>
        <row r="1011">
          <cell r="G1011">
            <v>204043</v>
          </cell>
          <cell r="H1011" t="str">
            <v>Transmission</v>
          </cell>
          <cell r="I1011" t="str">
            <v>Circle Lake Remove RTU and Replace Meter</v>
          </cell>
          <cell r="J1011">
            <v>918.92</v>
          </cell>
        </row>
        <row r="1012">
          <cell r="G1012">
            <v>204044</v>
          </cell>
          <cell r="H1012" t="str">
            <v>Transmission</v>
          </cell>
          <cell r="I1012" t="str">
            <v>Matawan Remove RTU and Replace Meter</v>
          </cell>
          <cell r="J1012">
            <v>52.06</v>
          </cell>
        </row>
        <row r="1013">
          <cell r="G1013">
            <v>204069</v>
          </cell>
          <cell r="H1013" t="str">
            <v>Transmission</v>
          </cell>
          <cell r="I1013" t="str">
            <v>Swan Lake Remove RTU and Replace Meter</v>
          </cell>
          <cell r="J1013">
            <v>571.76</v>
          </cell>
        </row>
        <row r="1014">
          <cell r="G1014">
            <v>204071</v>
          </cell>
          <cell r="H1014" t="str">
            <v>Transmission</v>
          </cell>
          <cell r="I1014" t="str">
            <v>Thomastown Remove RTU and Replace Meter</v>
          </cell>
          <cell r="J1014">
            <v>15973.04</v>
          </cell>
        </row>
        <row r="1015">
          <cell r="G1015">
            <v>204072</v>
          </cell>
          <cell r="H1015" t="str">
            <v>Transmission</v>
          </cell>
          <cell r="I1015" t="str">
            <v>Sobieski Replace Meter and CT's</v>
          </cell>
          <cell r="J1015">
            <v>1150.31</v>
          </cell>
        </row>
        <row r="1016">
          <cell r="G1016">
            <v>204073</v>
          </cell>
          <cell r="H1016" t="str">
            <v>Transmission</v>
          </cell>
          <cell r="I1016" t="str">
            <v>LL Line - Shorten guys on structures 1 and 6</v>
          </cell>
          <cell r="J1016">
            <v>4814.84</v>
          </cell>
        </row>
        <row r="1017">
          <cell r="G1017">
            <v>204074</v>
          </cell>
          <cell r="H1017" t="str">
            <v>Transmission</v>
          </cell>
          <cell r="I1017" t="str">
            <v>LC-CSX Line - Add Stub poles to structures 2 and 3</v>
          </cell>
          <cell r="J1017">
            <v>4386.3</v>
          </cell>
        </row>
        <row r="1018">
          <cell r="G1018">
            <v>204075</v>
          </cell>
          <cell r="H1018" t="str">
            <v>Transmission</v>
          </cell>
          <cell r="I1018" t="str">
            <v>River Point Remove RTU and Replace Meter</v>
          </cell>
          <cell r="J1018">
            <v>493.74</v>
          </cell>
        </row>
        <row r="1019">
          <cell r="G1019">
            <v>204081</v>
          </cell>
          <cell r="H1019" t="str">
            <v>Transmission</v>
          </cell>
          <cell r="I1019" t="str">
            <v>Dickinson - CIPv5 Modifications</v>
          </cell>
          <cell r="J1019">
            <v>61837.14</v>
          </cell>
        </row>
        <row r="1020">
          <cell r="G1020">
            <v>204082</v>
          </cell>
          <cell r="H1020" t="str">
            <v>Transmission</v>
          </cell>
          <cell r="I1020" t="str">
            <v>Coal Creek - CIPv5 Modifications</v>
          </cell>
          <cell r="J1020">
            <v>42248.54</v>
          </cell>
        </row>
        <row r="1021">
          <cell r="G1021">
            <v>204083</v>
          </cell>
          <cell r="H1021" t="str">
            <v>Transmission</v>
          </cell>
          <cell r="I1021" t="str">
            <v>Coal Creek Converter Transformer Protection Replacement</v>
          </cell>
          <cell r="J1021">
            <v>25001.07</v>
          </cell>
        </row>
        <row r="1022">
          <cell r="G1022">
            <v>204088</v>
          </cell>
          <cell r="H1022" t="str">
            <v>Transmission</v>
          </cell>
          <cell r="I1022" t="str">
            <v>Danville Remove RTU and Replace Meter and Building</v>
          </cell>
          <cell r="J1022">
            <v>4711.2</v>
          </cell>
        </row>
        <row r="1023">
          <cell r="G1023">
            <v>204089</v>
          </cell>
          <cell r="H1023" t="str">
            <v>Transmission</v>
          </cell>
          <cell r="I1023" t="str">
            <v>Claremont Remove RTU and Replace Meter and Building</v>
          </cell>
          <cell r="J1023">
            <v>1625.79</v>
          </cell>
        </row>
        <row r="1024">
          <cell r="G1024">
            <v>204090</v>
          </cell>
          <cell r="H1024" t="str">
            <v>Transmission</v>
          </cell>
          <cell r="I1024" t="str">
            <v>French Lake Remove RTU and Replace Meter and Building</v>
          </cell>
          <cell r="J1024">
            <v>1012.46</v>
          </cell>
        </row>
        <row r="1025">
          <cell r="G1025">
            <v>204091</v>
          </cell>
          <cell r="H1025" t="str">
            <v>Transmission</v>
          </cell>
          <cell r="I1025" t="str">
            <v>Fischer Substation - Replace Insulators</v>
          </cell>
          <cell r="J1025">
            <v>-1281.23</v>
          </cell>
        </row>
        <row r="1026">
          <cell r="G1026">
            <v>204123</v>
          </cell>
          <cell r="H1026" t="str">
            <v>Transmission</v>
          </cell>
          <cell r="I1026" t="str">
            <v>Spiritwood - Install Transfer Trip Scheme</v>
          </cell>
          <cell r="J1026">
            <v>5660.39</v>
          </cell>
        </row>
        <row r="1027">
          <cell r="G1027">
            <v>204125</v>
          </cell>
          <cell r="H1027" t="str">
            <v>Transmission</v>
          </cell>
          <cell r="I1027" t="str">
            <v>Glenwood Replace EEE and meter and remove RTU</v>
          </cell>
          <cell r="J1027">
            <v>4934.51</v>
          </cell>
        </row>
        <row r="1028">
          <cell r="G1028">
            <v>204133</v>
          </cell>
          <cell r="H1028" t="str">
            <v>Transmission</v>
          </cell>
          <cell r="I1028" t="str">
            <v>Litchfield Remove RTU and Replace Meters</v>
          </cell>
          <cell r="J1028">
            <v>312.13</v>
          </cell>
        </row>
        <row r="1029">
          <cell r="G1029">
            <v>204134</v>
          </cell>
          <cell r="H1029" t="str">
            <v>Transmission</v>
          </cell>
          <cell r="I1029" t="str">
            <v>Kettle River Replace KCSM1 MOD</v>
          </cell>
          <cell r="J1029">
            <v>25736.5</v>
          </cell>
        </row>
        <row r="1030">
          <cell r="G1030">
            <v>204135</v>
          </cell>
          <cell r="H1030" t="str">
            <v>Transmission</v>
          </cell>
          <cell r="I1030" t="str">
            <v>Black Lake Meter HXH014 Replacement</v>
          </cell>
          <cell r="J1030">
            <v>4677.3900000000003</v>
          </cell>
        </row>
        <row r="1031">
          <cell r="G1031">
            <v>204138</v>
          </cell>
          <cell r="H1031" t="str">
            <v>Transmission</v>
          </cell>
          <cell r="I1031" t="str">
            <v>Maple Lake Replace Lightning Arresters on 1NB5 Line</v>
          </cell>
          <cell r="J1031">
            <v>7362.32</v>
          </cell>
        </row>
        <row r="1032">
          <cell r="G1032">
            <v>204139</v>
          </cell>
          <cell r="H1032" t="str">
            <v>Transmission</v>
          </cell>
          <cell r="I1032" t="str">
            <v>Rutland - Replace 69kV Bus PT and battery charger</v>
          </cell>
          <cell r="J1032">
            <v>35537.93</v>
          </cell>
        </row>
        <row r="1033">
          <cell r="G1033">
            <v>204142</v>
          </cell>
          <cell r="H1033" t="str">
            <v>Transmission</v>
          </cell>
          <cell r="I1033" t="str">
            <v>BE-SC, Relocate Distribution Underground</v>
          </cell>
          <cell r="J1033">
            <v>15000</v>
          </cell>
        </row>
        <row r="1034">
          <cell r="G1034">
            <v>204153</v>
          </cell>
          <cell r="H1034" t="str">
            <v>Transmission</v>
          </cell>
          <cell r="I1034" t="str">
            <v>MC-LN Line - Str 26</v>
          </cell>
          <cell r="J1034">
            <v>-493.6</v>
          </cell>
        </row>
        <row r="1035">
          <cell r="G1035">
            <v>204161</v>
          </cell>
          <cell r="H1035" t="str">
            <v>Transmission</v>
          </cell>
          <cell r="I1035" t="str">
            <v>Hubbard Substation (S043) - Replace 2TR Relaying &amp; Remove 2T Bkr</v>
          </cell>
          <cell r="J1035">
            <v>28195.09</v>
          </cell>
        </row>
        <row r="1036">
          <cell r="G1036">
            <v>204162</v>
          </cell>
          <cell r="H1036" t="str">
            <v>Transmission</v>
          </cell>
          <cell r="I1036" t="str">
            <v>Benton County (S041) - Replace Wave Trap &amp; Line Tuner &amp; Install Surge Arresters</v>
          </cell>
          <cell r="J1036">
            <v>3670.15</v>
          </cell>
        </row>
        <row r="1037">
          <cell r="G1037">
            <v>204163</v>
          </cell>
          <cell r="H1037" t="str">
            <v>Transmission</v>
          </cell>
          <cell r="I1037" t="str">
            <v>Lakefield - CIPv5 Modifications</v>
          </cell>
          <cell r="J1037">
            <v>2520.8200000000002</v>
          </cell>
        </row>
        <row r="1038">
          <cell r="G1038">
            <v>204166</v>
          </cell>
          <cell r="H1038" t="str">
            <v>Transmission</v>
          </cell>
          <cell r="I1038" t="str">
            <v>Elk River 14 meter/CTs removal</v>
          </cell>
          <cell r="J1038">
            <v>2372.42</v>
          </cell>
        </row>
        <row r="1039">
          <cell r="G1039">
            <v>204167</v>
          </cell>
          <cell r="H1039" t="str">
            <v>Transmission</v>
          </cell>
          <cell r="I1039" t="str">
            <v>Willmar - Replace Line Tuner</v>
          </cell>
          <cell r="J1039">
            <v>778.51</v>
          </cell>
        </row>
        <row r="1040">
          <cell r="G1040">
            <v>204168</v>
          </cell>
          <cell r="H1040" t="str">
            <v>Transmission</v>
          </cell>
          <cell r="I1040" t="str">
            <v>Clark Replace PTs and Meter</v>
          </cell>
          <cell r="J1040">
            <v>5136.68</v>
          </cell>
        </row>
        <row r="1041">
          <cell r="G1041">
            <v>204169</v>
          </cell>
          <cell r="H1041" t="str">
            <v>Transmission</v>
          </cell>
          <cell r="I1041" t="str">
            <v>Balta (S209) cap bank differential bus protection</v>
          </cell>
          <cell r="J1041">
            <v>3591.89</v>
          </cell>
        </row>
        <row r="1042">
          <cell r="G1042">
            <v>204170</v>
          </cell>
          <cell r="H1042" t="str">
            <v>Transmission</v>
          </cell>
          <cell r="I1042" t="str">
            <v>Hawick Site Grounding Study &amp; Mitigation</v>
          </cell>
          <cell r="J1042">
            <v>16194.51</v>
          </cell>
        </row>
        <row r="1043">
          <cell r="G1043">
            <v>204171</v>
          </cell>
          <cell r="H1043" t="str">
            <v>Transmission</v>
          </cell>
          <cell r="I1043" t="str">
            <v>Corcoran (S123) Replace RTU with ACS</v>
          </cell>
          <cell r="J1043">
            <v>86803.28</v>
          </cell>
        </row>
        <row r="1044">
          <cell r="G1044">
            <v>204172</v>
          </cell>
          <cell r="H1044" t="str">
            <v>Transmission</v>
          </cell>
          <cell r="I1044" t="str">
            <v>Burnsville Sub Drain Tile and Grounding</v>
          </cell>
          <cell r="J1044">
            <v>40513.919999999998</v>
          </cell>
        </row>
        <row r="1045">
          <cell r="G1045">
            <v>204188</v>
          </cell>
          <cell r="H1045" t="str">
            <v>Transmission</v>
          </cell>
          <cell r="I1045" t="str">
            <v>Star Lake 41.6kV Tap Line (8.6 mi)</v>
          </cell>
          <cell r="J1045">
            <v>236050.17</v>
          </cell>
        </row>
        <row r="1046">
          <cell r="G1046">
            <v>204189</v>
          </cell>
          <cell r="H1046" t="str">
            <v>Transmission</v>
          </cell>
          <cell r="I1046" t="str">
            <v>Star Lake 3 way 41.6kV 1200A Quick Whip Switch</v>
          </cell>
          <cell r="J1046">
            <v>7</v>
          </cell>
        </row>
        <row r="1047">
          <cell r="G1047">
            <v>204206</v>
          </cell>
          <cell r="H1047" t="str">
            <v>Transmission</v>
          </cell>
          <cell r="I1047" t="str">
            <v>LR-TB str. 302x Relocation</v>
          </cell>
          <cell r="J1047">
            <v>6040.77</v>
          </cell>
        </row>
        <row r="1048">
          <cell r="G1048">
            <v>204208</v>
          </cell>
          <cell r="H1048" t="str">
            <v>Transmission</v>
          </cell>
          <cell r="I1048" t="str">
            <v>MV-PN Line Str 178 Relocation</v>
          </cell>
          <cell r="J1048">
            <v>32084.92</v>
          </cell>
        </row>
        <row r="1049">
          <cell r="G1049">
            <v>204286</v>
          </cell>
          <cell r="H1049" t="str">
            <v>Transmission</v>
          </cell>
          <cell r="I1049" t="str">
            <v>AG-MB Line Replace str 25</v>
          </cell>
          <cell r="J1049">
            <v>12859.84</v>
          </cell>
        </row>
        <row r="1050">
          <cell r="G1050">
            <v>204287</v>
          </cell>
          <cell r="H1050" t="str">
            <v>Transmission</v>
          </cell>
          <cell r="I1050" t="str">
            <v>BG Line Replace Str 14</v>
          </cell>
          <cell r="J1050">
            <v>15394.66</v>
          </cell>
        </row>
        <row r="1051">
          <cell r="G1051">
            <v>204288</v>
          </cell>
          <cell r="H1051" t="str">
            <v>Transmission</v>
          </cell>
          <cell r="I1051" t="str">
            <v>MC-GB Line Replace Strs 146 &amp; 208</v>
          </cell>
          <cell r="J1051">
            <v>10845.01</v>
          </cell>
        </row>
        <row r="1052">
          <cell r="G1052">
            <v>204289</v>
          </cell>
          <cell r="H1052" t="str">
            <v>Transmission</v>
          </cell>
          <cell r="I1052" t="str">
            <v>RH Line Replace Str 427</v>
          </cell>
          <cell r="J1052">
            <v>-4625.7299999999996</v>
          </cell>
        </row>
        <row r="1053">
          <cell r="G1053">
            <v>204290</v>
          </cell>
          <cell r="H1053" t="str">
            <v>Transmission</v>
          </cell>
          <cell r="I1053" t="str">
            <v>MC-GB Line - Replace Str 3</v>
          </cell>
          <cell r="J1053">
            <v>8985.0300000000007</v>
          </cell>
        </row>
        <row r="1054">
          <cell r="G1054">
            <v>204294</v>
          </cell>
          <cell r="H1054" t="str">
            <v>Transmission</v>
          </cell>
          <cell r="I1054" t="str">
            <v>Colonial Hills Sub - Replace Meters &amp; Remove RTU</v>
          </cell>
          <cell r="J1054">
            <v>28469.19</v>
          </cell>
        </row>
        <row r="1055">
          <cell r="G1055">
            <v>204300</v>
          </cell>
          <cell r="H1055" t="str">
            <v>Transmission</v>
          </cell>
          <cell r="I1055" t="str">
            <v>SL Line - Remove Str 170 to 179</v>
          </cell>
          <cell r="J1055">
            <v>-19491.96</v>
          </cell>
        </row>
        <row r="1056">
          <cell r="G1056">
            <v>204301</v>
          </cell>
          <cell r="H1056" t="str">
            <v>Transmission</v>
          </cell>
          <cell r="I1056" t="str">
            <v>SL Line - Remove Str 180 to 195</v>
          </cell>
          <cell r="J1056">
            <v>12764.84</v>
          </cell>
        </row>
        <row r="1057">
          <cell r="G1057">
            <v>204315</v>
          </cell>
          <cell r="H1057" t="str">
            <v>Transmission</v>
          </cell>
          <cell r="I1057" t="str">
            <v>Milaca Replace (2) 230kV CCVTs</v>
          </cell>
          <cell r="J1057">
            <v>31137.74</v>
          </cell>
        </row>
        <row r="1058">
          <cell r="G1058">
            <v>204316</v>
          </cell>
          <cell r="H1058" t="str">
            <v>Transmission</v>
          </cell>
          <cell r="I1058" t="str">
            <v>Maple Lake Replace Battery Bank and Charger</v>
          </cell>
          <cell r="J1058">
            <v>23428.84</v>
          </cell>
        </row>
        <row r="1059">
          <cell r="G1059">
            <v>204317</v>
          </cell>
          <cell r="H1059" t="str">
            <v>Transmission</v>
          </cell>
          <cell r="I1059" t="str">
            <v>Coal Creek HVDC Motor Operator Replacements - Phase I</v>
          </cell>
          <cell r="J1059">
            <v>57290.87</v>
          </cell>
        </row>
        <row r="1060">
          <cell r="G1060">
            <v>204318</v>
          </cell>
          <cell r="H1060" t="str">
            <v>Transmission</v>
          </cell>
          <cell r="I1060" t="str">
            <v>Dickinson HVDC Motor Operator Replacements - Phase I</v>
          </cell>
          <cell r="J1060">
            <v>8397.0300000000007</v>
          </cell>
        </row>
        <row r="1061">
          <cell r="G1061">
            <v>204319</v>
          </cell>
          <cell r="H1061" t="str">
            <v>Transmission</v>
          </cell>
          <cell r="I1061" t="str">
            <v>TW-MET Line - Retire structures 106-115</v>
          </cell>
          <cell r="J1061">
            <v>734.41</v>
          </cell>
        </row>
        <row r="1062">
          <cell r="G1062">
            <v>204320</v>
          </cell>
          <cell r="H1062" t="str">
            <v>Transmission</v>
          </cell>
          <cell r="I1062" t="str">
            <v>Dickinson HVDC Valvehall Lighting Replacement</v>
          </cell>
          <cell r="J1062">
            <v>22450.55</v>
          </cell>
        </row>
        <row r="1063">
          <cell r="G1063">
            <v>204321</v>
          </cell>
          <cell r="H1063" t="str">
            <v>Transmission</v>
          </cell>
          <cell r="I1063" t="str">
            <v>Ogilvie Meter Replacement</v>
          </cell>
          <cell r="J1063">
            <v>10755.7</v>
          </cell>
        </row>
        <row r="1064">
          <cell r="G1064">
            <v>204322</v>
          </cell>
          <cell r="H1064" t="str">
            <v>Transmission</v>
          </cell>
          <cell r="I1064" t="str">
            <v>Champlin Muni Replace Battery Bank and Charger</v>
          </cell>
          <cell r="J1064">
            <v>10022.15</v>
          </cell>
        </row>
        <row r="1065">
          <cell r="G1065">
            <v>204323</v>
          </cell>
          <cell r="H1065" t="str">
            <v>Transmission</v>
          </cell>
          <cell r="I1065" t="str">
            <v>Brandon Sub - Replace GFN</v>
          </cell>
          <cell r="J1065">
            <v>17923.89</v>
          </cell>
        </row>
        <row r="1066">
          <cell r="G1066">
            <v>204324</v>
          </cell>
          <cell r="H1066" t="str">
            <v>Transmission</v>
          </cell>
          <cell r="I1066" t="str">
            <v>Kingston RTU Removal</v>
          </cell>
          <cell r="J1066">
            <v>225.86</v>
          </cell>
        </row>
        <row r="1067">
          <cell r="G1067">
            <v>204325</v>
          </cell>
          <cell r="H1067" t="str">
            <v>Transmission</v>
          </cell>
          <cell r="I1067" t="str">
            <v>Lawndale Meter Replacement</v>
          </cell>
          <cell r="J1067">
            <v>6032.31</v>
          </cell>
        </row>
        <row r="1068">
          <cell r="G1068">
            <v>204423</v>
          </cell>
          <cell r="H1068" t="str">
            <v>Transmission</v>
          </cell>
          <cell r="I1068" t="str">
            <v>Medina Meter Replacement</v>
          </cell>
          <cell r="J1068">
            <v>6615.82</v>
          </cell>
        </row>
        <row r="1069">
          <cell r="G1069">
            <v>204424</v>
          </cell>
          <cell r="H1069" t="str">
            <v>Transmission</v>
          </cell>
          <cell r="I1069" t="str">
            <v>Trailhaven Meter Replacement</v>
          </cell>
          <cell r="J1069">
            <v>6259.41</v>
          </cell>
        </row>
        <row r="1070">
          <cell r="G1070">
            <v>204425</v>
          </cell>
          <cell r="H1070" t="str">
            <v>Transmission</v>
          </cell>
          <cell r="I1070" t="str">
            <v>Gorton Dist Sub - 41.6kV 75' Tap Line</v>
          </cell>
          <cell r="J1070">
            <v>7510.75</v>
          </cell>
        </row>
        <row r="1071">
          <cell r="G1071">
            <v>204432</v>
          </cell>
          <cell r="H1071" t="str">
            <v>Transmission</v>
          </cell>
          <cell r="I1071" t="str">
            <v>Lake Bavaria 3-Way 115kV 2000A Tap Manual Switch</v>
          </cell>
          <cell r="J1071">
            <v>9021.4500000000007</v>
          </cell>
        </row>
        <row r="1072">
          <cell r="G1072">
            <v>204434</v>
          </cell>
          <cell r="H1072" t="str">
            <v>Transmission</v>
          </cell>
          <cell r="I1072" t="str">
            <v>Roseville Replace CTs</v>
          </cell>
          <cell r="J1072">
            <v>10916.66</v>
          </cell>
        </row>
        <row r="1073">
          <cell r="G1073">
            <v>204435</v>
          </cell>
          <cell r="H1073" t="str">
            <v>Transmission</v>
          </cell>
          <cell r="I1073" t="str">
            <v>Grasston Replace Battery Bank and Charger</v>
          </cell>
          <cell r="J1073">
            <v>18334.18</v>
          </cell>
        </row>
        <row r="1074">
          <cell r="G1074">
            <v>204436</v>
          </cell>
          <cell r="H1074" t="str">
            <v>Transmission</v>
          </cell>
          <cell r="I1074" t="str">
            <v>Walden Replace Battery Bank and Charger</v>
          </cell>
          <cell r="J1074">
            <v>1241.19</v>
          </cell>
        </row>
        <row r="1075">
          <cell r="G1075">
            <v>204437</v>
          </cell>
          <cell r="H1075" t="str">
            <v>Transmission</v>
          </cell>
          <cell r="I1075" t="str">
            <v>Otsego Replace Battery Bank</v>
          </cell>
          <cell r="J1075">
            <v>1024.4100000000001</v>
          </cell>
        </row>
        <row r="1076">
          <cell r="G1076">
            <v>204441</v>
          </cell>
          <cell r="H1076" t="str">
            <v>Transmission</v>
          </cell>
          <cell r="I1076" t="str">
            <v>Hubbard - Replace 230kV CCVT</v>
          </cell>
          <cell r="J1076">
            <v>6503.02</v>
          </cell>
        </row>
        <row r="1077">
          <cell r="G1077">
            <v>204456</v>
          </cell>
          <cell r="H1077" t="str">
            <v>Transmission</v>
          </cell>
          <cell r="I1077" t="str">
            <v>MC-HB str. 64 relocation</v>
          </cell>
          <cell r="J1077">
            <v>29754.560000000001</v>
          </cell>
        </row>
        <row r="1078">
          <cell r="G1078">
            <v>204467</v>
          </cell>
          <cell r="H1078" t="str">
            <v>Transmission</v>
          </cell>
          <cell r="I1078" t="str">
            <v>Traverse - Replace Bus 1 Phase A PT</v>
          </cell>
          <cell r="J1078">
            <v>16453.29</v>
          </cell>
        </row>
        <row r="1079">
          <cell r="G1079">
            <v>204470</v>
          </cell>
          <cell r="H1079" t="str">
            <v>Transmission</v>
          </cell>
          <cell r="I1079" t="str">
            <v>SS2909 - Replace FLB on Hill City Switch 88</v>
          </cell>
          <cell r="J1079">
            <v>52063.96</v>
          </cell>
        </row>
        <row r="1080">
          <cell r="G1080">
            <v>204479</v>
          </cell>
          <cell r="H1080" t="str">
            <v>Transmission</v>
          </cell>
          <cell r="I1080" t="str">
            <v>BE-EP Structure Relocation</v>
          </cell>
          <cell r="J1080">
            <v>8471.74</v>
          </cell>
        </row>
        <row r="1081">
          <cell r="G1081">
            <v>204483</v>
          </cell>
          <cell r="H1081" t="str">
            <v>Transmission</v>
          </cell>
          <cell r="I1081" t="str">
            <v>Cleveland Switch SS234 - Add FLB Interrupters</v>
          </cell>
          <cell r="J1081">
            <v>21143.27</v>
          </cell>
        </row>
        <row r="1082">
          <cell r="G1082">
            <v>204484</v>
          </cell>
          <cell r="H1082" t="str">
            <v>Transmission</v>
          </cell>
          <cell r="I1082" t="str">
            <v>St. Boni - GSU Breaker &amp; Switches</v>
          </cell>
          <cell r="J1082">
            <v>8293.65</v>
          </cell>
        </row>
        <row r="1083">
          <cell r="G1083">
            <v>204514</v>
          </cell>
          <cell r="H1083" t="str">
            <v>Transmission</v>
          </cell>
          <cell r="I1083" t="str">
            <v>Hewitt Replace CTs and add Jct Box</v>
          </cell>
          <cell r="J1083">
            <v>8335.0400000000009</v>
          </cell>
        </row>
        <row r="1084">
          <cell r="G1084">
            <v>204518</v>
          </cell>
          <cell r="H1084" t="str">
            <v>Transmission</v>
          </cell>
          <cell r="I1084" t="str">
            <v>Augusta Remove RTU</v>
          </cell>
          <cell r="J1084">
            <v>553.29</v>
          </cell>
        </row>
        <row r="1085">
          <cell r="G1085">
            <v>204519</v>
          </cell>
          <cell r="H1085" t="str">
            <v>Transmission</v>
          </cell>
          <cell r="I1085" t="str">
            <v>Prior Lake Remove RTU</v>
          </cell>
          <cell r="J1085">
            <v>1505.82</v>
          </cell>
        </row>
        <row r="1086">
          <cell r="G1086">
            <v>204520</v>
          </cell>
          <cell r="H1086" t="str">
            <v>Transmission</v>
          </cell>
          <cell r="I1086" t="str">
            <v>Montgomery Remove RTU and Replace Meter and Add IE2000</v>
          </cell>
          <cell r="J1086">
            <v>5535.93</v>
          </cell>
        </row>
        <row r="1087">
          <cell r="G1087">
            <v>204521</v>
          </cell>
          <cell r="H1087" t="str">
            <v>Transmission</v>
          </cell>
          <cell r="I1087" t="str">
            <v>Victoria Remove RTU and Add IE2000</v>
          </cell>
          <cell r="J1087">
            <v>2185.2800000000002</v>
          </cell>
        </row>
        <row r="1088">
          <cell r="G1088">
            <v>204522</v>
          </cell>
          <cell r="H1088" t="str">
            <v>Transmission</v>
          </cell>
          <cell r="I1088" t="str">
            <v>Jessenland Remove RTU</v>
          </cell>
          <cell r="J1088">
            <v>733.04</v>
          </cell>
        </row>
        <row r="1089">
          <cell r="G1089">
            <v>204523</v>
          </cell>
          <cell r="H1089" t="str">
            <v>Transmission</v>
          </cell>
          <cell r="I1089" t="str">
            <v>Merriam Jct Remove RTU and Replace Meter</v>
          </cell>
          <cell r="J1089">
            <v>2551.73</v>
          </cell>
        </row>
        <row r="1090">
          <cell r="G1090">
            <v>204524</v>
          </cell>
          <cell r="H1090" t="str">
            <v>Transmission</v>
          </cell>
          <cell r="I1090" t="str">
            <v>Assumption Remove RTU and Replace Meter</v>
          </cell>
          <cell r="J1090">
            <v>2168.5100000000002</v>
          </cell>
        </row>
        <row r="1091">
          <cell r="G1091">
            <v>204525</v>
          </cell>
          <cell r="H1091" t="str">
            <v>Transmission</v>
          </cell>
          <cell r="I1091" t="str">
            <v>Waconia Remove RTU and Replace Meter and Add IE2000</v>
          </cell>
          <cell r="J1091">
            <v>2296.6999999999998</v>
          </cell>
        </row>
        <row r="1092">
          <cell r="G1092">
            <v>204526</v>
          </cell>
          <cell r="H1092" t="str">
            <v>Transmission</v>
          </cell>
          <cell r="I1092" t="str">
            <v>St Thomas Remove RTU and Replace Meter</v>
          </cell>
          <cell r="J1092">
            <v>3287.24</v>
          </cell>
        </row>
        <row r="1093">
          <cell r="G1093">
            <v>204527</v>
          </cell>
          <cell r="H1093" t="str">
            <v>Transmission</v>
          </cell>
          <cell r="I1093" t="str">
            <v>New Market Remove RTU and Replace Meter</v>
          </cell>
          <cell r="J1093">
            <v>3143.23</v>
          </cell>
        </row>
        <row r="1094">
          <cell r="G1094">
            <v>204528</v>
          </cell>
          <cell r="H1094" t="str">
            <v>Transmission</v>
          </cell>
          <cell r="I1094" t="str">
            <v>New Prague Remove RTU and Replace Meter and CTs and Add IE2000 and Jct Box</v>
          </cell>
          <cell r="J1094">
            <v>374.25</v>
          </cell>
        </row>
        <row r="1095">
          <cell r="G1095">
            <v>204533</v>
          </cell>
          <cell r="H1095" t="str">
            <v>Transmission</v>
          </cell>
          <cell r="I1095" t="str">
            <v>Parkwood Meter and CTs Replacement</v>
          </cell>
          <cell r="J1095">
            <v>9673.0499999999993</v>
          </cell>
        </row>
        <row r="1096">
          <cell r="G1096">
            <v>204534</v>
          </cell>
          <cell r="H1096" t="str">
            <v>Transmission</v>
          </cell>
          <cell r="I1096" t="str">
            <v>Forest Lake Meter Replacement</v>
          </cell>
          <cell r="J1096">
            <v>3055.11</v>
          </cell>
        </row>
        <row r="1097">
          <cell r="G1097">
            <v>204542</v>
          </cell>
          <cell r="H1097" t="str">
            <v>Transmission</v>
          </cell>
          <cell r="I1097" t="str">
            <v>FE-RU Line - Replace Str. 37</v>
          </cell>
          <cell r="J1097">
            <v>11514.66</v>
          </cell>
        </row>
        <row r="1098">
          <cell r="G1098">
            <v>204547</v>
          </cell>
          <cell r="H1098" t="str">
            <v>Transmission</v>
          </cell>
          <cell r="I1098" t="str">
            <v>KA-BR 69 kV line (1.6mi)</v>
          </cell>
          <cell r="J1098">
            <v>621.16999999999996</v>
          </cell>
        </row>
        <row r="1099">
          <cell r="G1099">
            <v>204548</v>
          </cell>
          <cell r="H1099" t="str">
            <v>Transmission</v>
          </cell>
          <cell r="I1099" t="str">
            <v>KA-WP 69 kV line (3.3mi)</v>
          </cell>
          <cell r="J1099">
            <v>7916.6</v>
          </cell>
        </row>
        <row r="1100">
          <cell r="G1100">
            <v>204549</v>
          </cell>
          <cell r="H1100" t="str">
            <v>Transmission</v>
          </cell>
          <cell r="I1100" t="str">
            <v>KA-WPX - Rebuild 1.25mi 69 kV line to dbl ckt</v>
          </cell>
          <cell r="J1100">
            <v>1588.58</v>
          </cell>
        </row>
        <row r="1101">
          <cell r="G1101">
            <v>204550</v>
          </cell>
          <cell r="H1101" t="str">
            <v>Transmission</v>
          </cell>
          <cell r="I1101" t="str">
            <v>RU-LMT Survey &amp; Analysis</v>
          </cell>
          <cell r="J1101">
            <v>6712.85</v>
          </cell>
        </row>
        <row r="1102">
          <cell r="G1102">
            <v>204551</v>
          </cell>
          <cell r="H1102" t="str">
            <v>Transmission</v>
          </cell>
          <cell r="I1102" t="str">
            <v>DA-BR Line (Burnsville to River Hills) Rebuild</v>
          </cell>
          <cell r="J1102">
            <v>21751.43</v>
          </cell>
        </row>
        <row r="1103">
          <cell r="G1103">
            <v>204552</v>
          </cell>
          <cell r="H1103" t="str">
            <v>Transmission</v>
          </cell>
          <cell r="I1103" t="str">
            <v>BW Line - Install Arresters</v>
          </cell>
          <cell r="J1103">
            <v>6071.09</v>
          </cell>
        </row>
        <row r="1104">
          <cell r="G1104">
            <v>204553</v>
          </cell>
          <cell r="H1104" t="str">
            <v>Transmission</v>
          </cell>
          <cell r="I1104" t="str">
            <v>GL Line - Lightning and Grounding Study &amp; Mitigation</v>
          </cell>
          <cell r="J1104">
            <v>5879.46</v>
          </cell>
        </row>
        <row r="1105">
          <cell r="G1105">
            <v>204554</v>
          </cell>
          <cell r="H1105" t="str">
            <v>Transmission</v>
          </cell>
          <cell r="I1105" t="str">
            <v>DO Line - Install Arresters and Grounding</v>
          </cell>
          <cell r="J1105">
            <v>3181.2</v>
          </cell>
        </row>
        <row r="1106">
          <cell r="G1106">
            <v>204556</v>
          </cell>
          <cell r="H1106" t="str">
            <v>Transmission</v>
          </cell>
          <cell r="I1106" t="str">
            <v>Alexandria Sub - Remove GFN</v>
          </cell>
          <cell r="J1106">
            <v>12450.02</v>
          </cell>
        </row>
        <row r="1107">
          <cell r="G1107">
            <v>204557</v>
          </cell>
          <cell r="H1107" t="str">
            <v>Transmission</v>
          </cell>
          <cell r="I1107" t="str">
            <v>TW-LRT Line - Replace Str. 49</v>
          </cell>
          <cell r="J1107">
            <v>4402.78</v>
          </cell>
        </row>
        <row r="1108">
          <cell r="G1108">
            <v>204558</v>
          </cell>
          <cell r="H1108" t="str">
            <v>Transmission</v>
          </cell>
          <cell r="I1108" t="str">
            <v>CP Line - Replace Str 291</v>
          </cell>
          <cell r="J1108">
            <v>45797.97</v>
          </cell>
        </row>
        <row r="1109">
          <cell r="G1109">
            <v>204559</v>
          </cell>
          <cell r="H1109" t="str">
            <v>Transmission</v>
          </cell>
          <cell r="I1109" t="str">
            <v>EP Line - Replace Strs 242 and 243</v>
          </cell>
          <cell r="J1109">
            <v>36574.300000000003</v>
          </cell>
        </row>
        <row r="1110">
          <cell r="G1110">
            <v>204560</v>
          </cell>
          <cell r="H1110" t="str">
            <v>Transmission</v>
          </cell>
          <cell r="I1110" t="str">
            <v>AC Line - Replace Str 82A</v>
          </cell>
          <cell r="J1110">
            <v>7237.95</v>
          </cell>
        </row>
        <row r="1111">
          <cell r="G1111">
            <v>204561</v>
          </cell>
          <cell r="H1111" t="str">
            <v>Transmission</v>
          </cell>
          <cell r="I1111" t="str">
            <v>MV-ST Line - Replace Str 83</v>
          </cell>
          <cell r="J1111">
            <v>4251.16</v>
          </cell>
        </row>
        <row r="1112">
          <cell r="G1112">
            <v>204562</v>
          </cell>
          <cell r="H1112" t="str">
            <v>Transmission</v>
          </cell>
          <cell r="I1112" t="str">
            <v>Spring Lake Remove RTU</v>
          </cell>
          <cell r="J1112">
            <v>306.06</v>
          </cell>
        </row>
        <row r="1113">
          <cell r="G1113">
            <v>204563</v>
          </cell>
          <cell r="H1113" t="str">
            <v>Transmission</v>
          </cell>
          <cell r="I1113" t="str">
            <v>Taconite Harbor - Replace Bus PT's</v>
          </cell>
          <cell r="J1113">
            <v>16992.37</v>
          </cell>
        </row>
        <row r="1114">
          <cell r="G1114">
            <v>204570</v>
          </cell>
          <cell r="H1114" t="str">
            <v>Transmission</v>
          </cell>
          <cell r="I1114" t="str">
            <v>MRES Grant County RTU Replacement</v>
          </cell>
          <cell r="J1114">
            <v>35</v>
          </cell>
        </row>
        <row r="1115">
          <cell r="G1115">
            <v>204571</v>
          </cell>
          <cell r="H1115" t="str">
            <v>Transmission</v>
          </cell>
          <cell r="I1115" t="str">
            <v>Gilchrist Replace PTs</v>
          </cell>
          <cell r="J1115">
            <v>6584.04</v>
          </cell>
        </row>
        <row r="1116">
          <cell r="G1116">
            <v>204572</v>
          </cell>
          <cell r="H1116" t="str">
            <v>Transmission</v>
          </cell>
          <cell r="I1116" t="str">
            <v>Elk River 14 Campus Meter Replacement</v>
          </cell>
          <cell r="J1116">
            <v>11772.89</v>
          </cell>
        </row>
        <row r="1117">
          <cell r="G1117">
            <v>204574</v>
          </cell>
          <cell r="H1117" t="str">
            <v>Transmission</v>
          </cell>
          <cell r="I1117" t="str">
            <v>DA-JA str. 18 encroachment request</v>
          </cell>
          <cell r="J1117">
            <v>1518.5</v>
          </cell>
        </row>
        <row r="1118">
          <cell r="G1118">
            <v>204583</v>
          </cell>
          <cell r="H1118" t="str">
            <v>Transmission</v>
          </cell>
          <cell r="I1118" t="str">
            <v>Amelia Lake Land Purchase</v>
          </cell>
          <cell r="J1118">
            <v>36</v>
          </cell>
        </row>
        <row r="1119">
          <cell r="G1119">
            <v>204592</v>
          </cell>
          <cell r="H1119" t="str">
            <v>Transmission</v>
          </cell>
          <cell r="I1119" t="str">
            <v>NO-RC oval conductor study and mitigation plan</v>
          </cell>
          <cell r="J1119">
            <v>718.02</v>
          </cell>
        </row>
        <row r="1120">
          <cell r="G1120">
            <v>204596</v>
          </cell>
          <cell r="H1120" t="str">
            <v>Transmission</v>
          </cell>
          <cell r="I1120" t="str">
            <v>Coal Creek 61RB1 Breaker Replacement</v>
          </cell>
          <cell r="J1120">
            <v>2425.35</v>
          </cell>
        </row>
        <row r="1121">
          <cell r="G1121">
            <v>204608</v>
          </cell>
          <cell r="H1121" t="str">
            <v>Transmission</v>
          </cell>
          <cell r="I1121" t="str">
            <v>DA-BK &amp; DA-AJX Engineering Determination</v>
          </cell>
          <cell r="J1121">
            <v>11794.44</v>
          </cell>
        </row>
        <row r="1122">
          <cell r="G1122">
            <v>204616</v>
          </cell>
          <cell r="H1122" t="str">
            <v>Transmission</v>
          </cell>
          <cell r="I1122" t="str">
            <v>SC-LAT Survey &amp; Analysis</v>
          </cell>
          <cell r="J1122">
            <v>17065.419999999998</v>
          </cell>
        </row>
        <row r="1123">
          <cell r="G1123">
            <v>204638</v>
          </cell>
          <cell r="H1123" t="str">
            <v>Transmission</v>
          </cell>
          <cell r="I1123" t="str">
            <v>Bunker Lake - CIPv5 Modifications</v>
          </cell>
          <cell r="J1123">
            <v>82056.61</v>
          </cell>
        </row>
        <row r="1124">
          <cell r="G1124">
            <v>204665</v>
          </cell>
          <cell r="H1124" t="str">
            <v>Transmission</v>
          </cell>
          <cell r="I1124" t="str">
            <v>Lake Bavaria 115kV Tap (`150)</v>
          </cell>
          <cell r="J1124">
            <v>627.66999999999996</v>
          </cell>
        </row>
        <row r="1125">
          <cell r="G1125">
            <v>204686</v>
          </cell>
          <cell r="H1125" t="str">
            <v>Transmission</v>
          </cell>
          <cell r="I1125" t="str">
            <v>SG-Line - Reinforce Str 648</v>
          </cell>
          <cell r="J1125">
            <v>1456.87</v>
          </cell>
        </row>
        <row r="1126">
          <cell r="G1126">
            <v>204687</v>
          </cell>
          <cell r="H1126" t="str">
            <v>Transmission</v>
          </cell>
          <cell r="I1126" t="str">
            <v>AG-AA Line - Replace Str 50</v>
          </cell>
          <cell r="J1126">
            <v>3592.09</v>
          </cell>
        </row>
        <row r="1127">
          <cell r="G1127">
            <v>204688</v>
          </cell>
          <cell r="H1127" t="str">
            <v>Transmission</v>
          </cell>
          <cell r="I1127" t="str">
            <v>AG-AF Line - Replace Str 133X and 134</v>
          </cell>
          <cell r="J1127">
            <v>7998.64</v>
          </cell>
        </row>
        <row r="1128">
          <cell r="G1128">
            <v>204692</v>
          </cell>
          <cell r="H1128" t="str">
            <v>Transmission</v>
          </cell>
          <cell r="I1128" t="str">
            <v>Hancock Replace Meter and Remove RTU</v>
          </cell>
          <cell r="J1128">
            <v>74.25</v>
          </cell>
        </row>
        <row r="1129">
          <cell r="G1129">
            <v>24911</v>
          </cell>
          <cell r="H1129" t="str">
            <v>Transmission</v>
          </cell>
          <cell r="I1129" t="str">
            <v>Tower 115/69/46 kV sub</v>
          </cell>
          <cell r="J1129">
            <v>-21210.29</v>
          </cell>
        </row>
        <row r="1130">
          <cell r="G1130">
            <v>24911</v>
          </cell>
          <cell r="H1130" t="str">
            <v>Transmission</v>
          </cell>
          <cell r="I1130" t="str">
            <v>Tower 115/69/46 kV sub</v>
          </cell>
          <cell r="J1130">
            <v>21210.29</v>
          </cell>
        </row>
        <row r="1131">
          <cell r="G1131">
            <v>24921</v>
          </cell>
          <cell r="H1131" t="str">
            <v>Transmission</v>
          </cell>
          <cell r="I1131" t="str">
            <v>Embarrass-Tower 115 kV line (15.2 Miles)</v>
          </cell>
          <cell r="J1131">
            <v>1185210.55</v>
          </cell>
        </row>
        <row r="1132">
          <cell r="G1132">
            <v>24921</v>
          </cell>
          <cell r="H1132" t="str">
            <v>Transmission</v>
          </cell>
          <cell r="I1132" t="str">
            <v>Embarrass-Tower 115 kV line (15.2 Miles)</v>
          </cell>
          <cell r="J1132">
            <v>-1185210.55</v>
          </cell>
        </row>
        <row r="1133">
          <cell r="G1133">
            <v>25791</v>
          </cell>
          <cell r="H1133" t="str">
            <v>Transmission</v>
          </cell>
          <cell r="I1133" t="str">
            <v>Brownton 115/69kV substation land acquisition</v>
          </cell>
          <cell r="J1133">
            <v>16803.98</v>
          </cell>
        </row>
        <row r="1134">
          <cell r="G1134">
            <v>25791</v>
          </cell>
          <cell r="H1134" t="str">
            <v>Transmission</v>
          </cell>
          <cell r="I1134" t="str">
            <v>Brownton 115/69kV substation land acquisition</v>
          </cell>
          <cell r="J1134">
            <v>-16803.98</v>
          </cell>
        </row>
        <row r="1135">
          <cell r="G1135">
            <v>31751</v>
          </cell>
          <cell r="H1135" t="str">
            <v>Transmission</v>
          </cell>
          <cell r="I1135" t="str">
            <v>AG-GW Phase 2   (17 miles)</v>
          </cell>
          <cell r="J1135">
            <v>398.08</v>
          </cell>
        </row>
        <row r="1136">
          <cell r="G1136">
            <v>31751</v>
          </cell>
          <cell r="H1136" t="str">
            <v>Transmission</v>
          </cell>
          <cell r="I1136" t="str">
            <v>AG-GW Phase 2   (17 miles)</v>
          </cell>
          <cell r="J1136">
            <v>-398.08</v>
          </cell>
        </row>
        <row r="1137">
          <cell r="G1137">
            <v>31771</v>
          </cell>
          <cell r="H1137" t="str">
            <v>Transmission</v>
          </cell>
          <cell r="I1137" t="str">
            <v>Gilchrist 69 kV switch</v>
          </cell>
          <cell r="J1137">
            <v>1007.93</v>
          </cell>
        </row>
        <row r="1138">
          <cell r="G1138">
            <v>31771</v>
          </cell>
          <cell r="H1138" t="str">
            <v>Transmission</v>
          </cell>
          <cell r="I1138" t="str">
            <v>Gilchrist 69 kV switch</v>
          </cell>
          <cell r="J1138">
            <v>-1007.93</v>
          </cell>
        </row>
        <row r="1139">
          <cell r="G1139">
            <v>32471</v>
          </cell>
          <cell r="H1139" t="str">
            <v>Transmission</v>
          </cell>
          <cell r="I1139" t="str">
            <v>CW-SS Southdale-Scearcyville (9.5 mi) 115kV</v>
          </cell>
          <cell r="J1139">
            <v>687419.97</v>
          </cell>
        </row>
        <row r="1140">
          <cell r="G1140">
            <v>32471</v>
          </cell>
          <cell r="H1140" t="str">
            <v>Transmission</v>
          </cell>
          <cell r="I1140" t="str">
            <v>CW-SS Southdale-Scearcyville (9.5 mi) 115kV</v>
          </cell>
          <cell r="J1140">
            <v>-687419.97</v>
          </cell>
        </row>
        <row r="1141">
          <cell r="G1141">
            <v>32521</v>
          </cell>
          <cell r="H1141" t="str">
            <v>Transmission</v>
          </cell>
          <cell r="I1141" t="str">
            <v>AG-BS Rebuild last 10 miles of Benson-Swift Falls to 69 kV, T2</v>
          </cell>
          <cell r="J1141">
            <v>-6.92</v>
          </cell>
        </row>
        <row r="1142">
          <cell r="G1142">
            <v>32521</v>
          </cell>
          <cell r="H1142" t="str">
            <v>Transmission</v>
          </cell>
          <cell r="I1142" t="str">
            <v>AG-BS Rebuild last 10 miles of Benson-Swift Falls to 69 kV, T2</v>
          </cell>
          <cell r="J1142">
            <v>6.92</v>
          </cell>
        </row>
        <row r="1143">
          <cell r="G1143">
            <v>34521</v>
          </cell>
          <cell r="H1143" t="str">
            <v>Transmission</v>
          </cell>
          <cell r="I1143" t="str">
            <v>Glendale substation - RTU replacement</v>
          </cell>
          <cell r="J1143">
            <v>33261.58</v>
          </cell>
        </row>
        <row r="1144">
          <cell r="G1144">
            <v>34521</v>
          </cell>
          <cell r="H1144" t="str">
            <v>Transmission</v>
          </cell>
          <cell r="I1144" t="str">
            <v>Glendale substation - RTU replacement</v>
          </cell>
          <cell r="J1144">
            <v>-33261.58</v>
          </cell>
        </row>
        <row r="1145">
          <cell r="G1145">
            <v>34531</v>
          </cell>
          <cell r="H1145" t="str">
            <v>Transmission</v>
          </cell>
          <cell r="I1145" t="str">
            <v>Pilot Knob substation - RTU replacement</v>
          </cell>
          <cell r="J1145">
            <v>-31731.5</v>
          </cell>
        </row>
        <row r="1146">
          <cell r="G1146">
            <v>34531</v>
          </cell>
          <cell r="H1146" t="str">
            <v>Transmission</v>
          </cell>
          <cell r="I1146" t="str">
            <v>Pilot Knob substation - RTU replacement</v>
          </cell>
          <cell r="J1146">
            <v>31731.5</v>
          </cell>
        </row>
        <row r="1147">
          <cell r="G1147">
            <v>36781</v>
          </cell>
          <cell r="H1147" t="str">
            <v>Transmission</v>
          </cell>
          <cell r="I1147" t="str">
            <v>CDX Line - Preliminary Engineering for TH 610 Project</v>
          </cell>
          <cell r="J1147">
            <v>42078.69</v>
          </cell>
        </row>
        <row r="1148">
          <cell r="G1148">
            <v>36781</v>
          </cell>
          <cell r="H1148" t="str">
            <v>Transmission</v>
          </cell>
          <cell r="I1148" t="str">
            <v>CDX Line - Preliminary Engineering for TH 610 Project</v>
          </cell>
          <cell r="J1148">
            <v>-42078.69</v>
          </cell>
        </row>
        <row r="1149">
          <cell r="G1149">
            <v>38811</v>
          </cell>
          <cell r="H1149" t="str">
            <v>Transmission</v>
          </cell>
          <cell r="I1149" t="str">
            <v>Salem Switch 5.4 MVAr capacitor</v>
          </cell>
          <cell r="J1149">
            <v>-4536.3999999999996</v>
          </cell>
        </row>
        <row r="1150">
          <cell r="G1150">
            <v>38811</v>
          </cell>
          <cell r="H1150" t="str">
            <v>Transmission</v>
          </cell>
          <cell r="I1150" t="str">
            <v>Salem Switch 5.4 MVAr capacitor</v>
          </cell>
          <cell r="J1150">
            <v>4536.3999999999996</v>
          </cell>
        </row>
        <row r="1151">
          <cell r="G1151">
            <v>38911</v>
          </cell>
          <cell r="H1151" t="str">
            <v>Transmission</v>
          </cell>
          <cell r="I1151" t="str">
            <v>Wilson Lake 115/69 kV, 90 MVA source</v>
          </cell>
          <cell r="J1151">
            <v>-8073.18</v>
          </cell>
        </row>
        <row r="1152">
          <cell r="G1152">
            <v>38911</v>
          </cell>
          <cell r="H1152" t="str">
            <v>Transmission</v>
          </cell>
          <cell r="I1152" t="str">
            <v>Wilson Lake 115/69 kV, 90 MVA source</v>
          </cell>
          <cell r="J1152">
            <v>8073.18</v>
          </cell>
        </row>
        <row r="1153">
          <cell r="G1153">
            <v>38921</v>
          </cell>
          <cell r="H1153" t="str">
            <v>Transmission</v>
          </cell>
          <cell r="I1153" t="str">
            <v>Mud Lake-Wilson Lake 115 kV line</v>
          </cell>
          <cell r="J1153">
            <v>27314.99</v>
          </cell>
        </row>
        <row r="1154">
          <cell r="G1154">
            <v>38921</v>
          </cell>
          <cell r="H1154" t="str">
            <v>Transmission</v>
          </cell>
          <cell r="I1154" t="str">
            <v>Mud Lake-Wilson Lake 115 kV line</v>
          </cell>
          <cell r="J1154">
            <v>-27314.99</v>
          </cell>
        </row>
        <row r="1155">
          <cell r="G1155">
            <v>38941</v>
          </cell>
          <cell r="H1155" t="str">
            <v>Transmission</v>
          </cell>
          <cell r="I1155" t="str">
            <v>Shoal Lake 115 kV line (3 Mi - GRE, 8 Mi total)</v>
          </cell>
          <cell r="J1155">
            <v>-4322039.8099999996</v>
          </cell>
        </row>
        <row r="1156">
          <cell r="G1156">
            <v>38941</v>
          </cell>
          <cell r="H1156" t="str">
            <v>Transmission</v>
          </cell>
          <cell r="I1156" t="str">
            <v>Shoal Lake 115 kV line (3 Mi - GRE, 8 Mi total)</v>
          </cell>
          <cell r="J1156">
            <v>54756.05</v>
          </cell>
        </row>
        <row r="1157">
          <cell r="G1157">
            <v>38941</v>
          </cell>
          <cell r="H1157" t="str">
            <v>Transmission</v>
          </cell>
          <cell r="I1157" t="str">
            <v>Shoal Lake 115 kV line (3 Mi - GRE, 8 Mi total)</v>
          </cell>
          <cell r="J1157">
            <v>4267283.76</v>
          </cell>
        </row>
        <row r="1158">
          <cell r="G1158">
            <v>38951</v>
          </cell>
          <cell r="H1158" t="str">
            <v>Transmission</v>
          </cell>
          <cell r="I1158" t="str">
            <v>Shoal Lake 115 kV distribution substation (Lake Country)</v>
          </cell>
          <cell r="J1158">
            <v>697.35</v>
          </cell>
        </row>
        <row r="1159">
          <cell r="G1159">
            <v>38951</v>
          </cell>
          <cell r="H1159" t="str">
            <v>Transmission</v>
          </cell>
          <cell r="I1159" t="str">
            <v>Shoal Lake 115 kV distribution substation (Lake Country)</v>
          </cell>
          <cell r="J1159">
            <v>-697.35</v>
          </cell>
        </row>
        <row r="1160">
          <cell r="G1160">
            <v>40011</v>
          </cell>
          <cell r="H1160" t="str">
            <v>Transmission</v>
          </cell>
          <cell r="I1160" t="str">
            <v>Build Crooked Lake - Enterprise Park 115 kV line (6 miles)</v>
          </cell>
          <cell r="J1160">
            <v>4863200.16</v>
          </cell>
        </row>
        <row r="1161">
          <cell r="G1161">
            <v>40011</v>
          </cell>
          <cell r="H1161" t="str">
            <v>Transmission</v>
          </cell>
          <cell r="I1161" t="str">
            <v>Build Crooked Lake - Enterprise Park 115 kV line (6 miles)</v>
          </cell>
          <cell r="J1161">
            <v>-4863200.16</v>
          </cell>
        </row>
        <row r="1162">
          <cell r="G1162">
            <v>40081</v>
          </cell>
          <cell r="H1162" t="str">
            <v>Transmission</v>
          </cell>
          <cell r="I1162" t="str">
            <v>Rebuild Sheridan 69kV tap</v>
          </cell>
          <cell r="J1162">
            <v>-142.09</v>
          </cell>
        </row>
        <row r="1163">
          <cell r="G1163">
            <v>40081</v>
          </cell>
          <cell r="H1163" t="str">
            <v>Transmission</v>
          </cell>
          <cell r="I1163" t="str">
            <v>Rebuild Sheridan 69kV tap</v>
          </cell>
          <cell r="J1163">
            <v>142.09</v>
          </cell>
        </row>
        <row r="1164">
          <cell r="G1164">
            <v>40101</v>
          </cell>
          <cell r="H1164" t="str">
            <v>Transmission</v>
          </cell>
          <cell r="I1164" t="str">
            <v>Lake Mina 115 kV distribution substation (REA)</v>
          </cell>
          <cell r="J1164">
            <v>37421.879999999997</v>
          </cell>
        </row>
        <row r="1165">
          <cell r="G1165">
            <v>40101</v>
          </cell>
          <cell r="H1165" t="str">
            <v>Transmission</v>
          </cell>
          <cell r="I1165" t="str">
            <v>Lake Mina 115 kV distribution substation (REA)</v>
          </cell>
          <cell r="J1165">
            <v>-37421.879999999997</v>
          </cell>
        </row>
        <row r="1166">
          <cell r="G1166">
            <v>40191</v>
          </cell>
          <cell r="H1166" t="str">
            <v>Transmission</v>
          </cell>
          <cell r="I1166" t="str">
            <v>Wakefield upgrade breaker 5N27</v>
          </cell>
          <cell r="J1166">
            <v>-5207.24</v>
          </cell>
        </row>
        <row r="1167">
          <cell r="G1167">
            <v>40191</v>
          </cell>
          <cell r="H1167" t="str">
            <v>Transmission</v>
          </cell>
          <cell r="I1167" t="str">
            <v>Wakefield upgrade breaker 5N27</v>
          </cell>
          <cell r="J1167">
            <v>5207.24</v>
          </cell>
        </row>
        <row r="1168">
          <cell r="G1168">
            <v>40231</v>
          </cell>
          <cell r="H1168" t="str">
            <v>Transmission</v>
          </cell>
          <cell r="I1168" t="str">
            <v>Ravenna (DEA new sub) Transmission Tap</v>
          </cell>
          <cell r="J1168">
            <v>670.01</v>
          </cell>
        </row>
        <row r="1169">
          <cell r="G1169">
            <v>40231</v>
          </cell>
          <cell r="H1169" t="str">
            <v>Transmission</v>
          </cell>
          <cell r="I1169" t="str">
            <v>Ravenna (DEA new sub) Transmission Tap</v>
          </cell>
          <cell r="J1169">
            <v>-670.01</v>
          </cell>
        </row>
        <row r="1170">
          <cell r="G1170">
            <v>40351</v>
          </cell>
          <cell r="H1170" t="str">
            <v>Transmission</v>
          </cell>
          <cell r="I1170" t="str">
            <v>ES Line - Rebuild Soderville - Bunker Lake Tap 69 kV line</v>
          </cell>
          <cell r="J1170">
            <v>-1974.16</v>
          </cell>
        </row>
        <row r="1171">
          <cell r="G1171">
            <v>40351</v>
          </cell>
          <cell r="H1171" t="str">
            <v>Transmission</v>
          </cell>
          <cell r="I1171" t="str">
            <v>ES Line - Rebuild Soderville - Bunker Lake Tap 69 kV line</v>
          </cell>
          <cell r="J1171">
            <v>1974.16</v>
          </cell>
        </row>
        <row r="1172">
          <cell r="G1172">
            <v>41911</v>
          </cell>
          <cell r="H1172" t="str">
            <v>Transmission</v>
          </cell>
          <cell r="I1172" t="str">
            <v>Lake Mina - Install New Metering</v>
          </cell>
          <cell r="J1172">
            <v>2581.06</v>
          </cell>
        </row>
        <row r="1173">
          <cell r="G1173">
            <v>41911</v>
          </cell>
          <cell r="H1173" t="str">
            <v>Transmission</v>
          </cell>
          <cell r="I1173" t="str">
            <v>Lake Mina - Install New Metering</v>
          </cell>
          <cell r="J1173">
            <v>-2581.06</v>
          </cell>
        </row>
        <row r="1174">
          <cell r="G1174">
            <v>45441</v>
          </cell>
          <cell r="H1174" t="str">
            <v>Transmission</v>
          </cell>
          <cell r="I1174" t="str">
            <v>Wakefield Relay Replacements</v>
          </cell>
          <cell r="J1174">
            <v>-116687.07</v>
          </cell>
        </row>
        <row r="1175">
          <cell r="G1175">
            <v>45441</v>
          </cell>
          <cell r="H1175" t="str">
            <v>Transmission</v>
          </cell>
          <cell r="I1175" t="str">
            <v>Wakefield Relay Replacements</v>
          </cell>
          <cell r="J1175">
            <v>116687.07</v>
          </cell>
        </row>
        <row r="1176">
          <cell r="G1176">
            <v>47901</v>
          </cell>
          <cell r="H1176" t="str">
            <v>Transmission</v>
          </cell>
          <cell r="I1176" t="str">
            <v>Big Swan upgrade breakers 4N1, 4N2, 4N3, 1TR</v>
          </cell>
          <cell r="J1176">
            <v>-43643.8</v>
          </cell>
        </row>
        <row r="1177">
          <cell r="G1177">
            <v>47901</v>
          </cell>
          <cell r="H1177" t="str">
            <v>Transmission</v>
          </cell>
          <cell r="I1177" t="str">
            <v>Big Swan upgrade breakers 4N1, 4N2, 4N3, 1TR</v>
          </cell>
          <cell r="J1177">
            <v>43643.8</v>
          </cell>
        </row>
        <row r="1178">
          <cell r="G1178">
            <v>50401</v>
          </cell>
          <cell r="H1178" t="str">
            <v>Transmission</v>
          </cell>
          <cell r="I1178" t="str">
            <v>Ravenna Distribution Substation (DEA)</v>
          </cell>
          <cell r="J1178">
            <v>-2655.1</v>
          </cell>
        </row>
        <row r="1179">
          <cell r="G1179">
            <v>50401</v>
          </cell>
          <cell r="H1179" t="str">
            <v>Transmission</v>
          </cell>
          <cell r="I1179" t="str">
            <v>Ravenna Distribution Substation (DEA)</v>
          </cell>
          <cell r="J1179">
            <v>2655.1</v>
          </cell>
        </row>
        <row r="1180">
          <cell r="G1180">
            <v>50511</v>
          </cell>
          <cell r="H1180" t="str">
            <v>Transmission</v>
          </cell>
          <cell r="I1180" t="str">
            <v>Longville 69 kV line</v>
          </cell>
          <cell r="J1180">
            <v>-23163.47</v>
          </cell>
        </row>
        <row r="1181">
          <cell r="G1181">
            <v>50511</v>
          </cell>
          <cell r="H1181" t="str">
            <v>Transmission</v>
          </cell>
          <cell r="I1181" t="str">
            <v>Longville 69 kV line</v>
          </cell>
          <cell r="J1181">
            <v>23163.47</v>
          </cell>
        </row>
        <row r="1182">
          <cell r="G1182">
            <v>50521</v>
          </cell>
          <cell r="H1182" t="str">
            <v>Transmission</v>
          </cell>
          <cell r="I1182" t="str">
            <v>BH 3-way switch for Longville Tap line</v>
          </cell>
          <cell r="J1182">
            <v>595.21</v>
          </cell>
        </row>
        <row r="1183">
          <cell r="G1183">
            <v>50521</v>
          </cell>
          <cell r="H1183" t="str">
            <v>Transmission</v>
          </cell>
          <cell r="I1183" t="str">
            <v>BH 3-way switch for Longville Tap line</v>
          </cell>
          <cell r="J1183">
            <v>-595.21</v>
          </cell>
        </row>
        <row r="1184">
          <cell r="G1184">
            <v>52051</v>
          </cell>
          <cell r="H1184" t="str">
            <v>Transmission</v>
          </cell>
          <cell r="I1184" t="str">
            <v>Maple Lake: replace 121G relays</v>
          </cell>
          <cell r="J1184">
            <v>-813.37</v>
          </cell>
        </row>
        <row r="1185">
          <cell r="G1185">
            <v>52051</v>
          </cell>
          <cell r="H1185" t="str">
            <v>Transmission</v>
          </cell>
          <cell r="I1185" t="str">
            <v>Maple Lake: replace 121G relays</v>
          </cell>
          <cell r="J1185">
            <v>813.37</v>
          </cell>
        </row>
        <row r="1186">
          <cell r="G1186">
            <v>53031</v>
          </cell>
          <cell r="H1186" t="str">
            <v>Transmission</v>
          </cell>
          <cell r="I1186" t="str">
            <v>PX Line - Rebuild double ckt and upgrade Strs for 212 Upgrade</v>
          </cell>
          <cell r="J1186">
            <v>-3100.15</v>
          </cell>
        </row>
        <row r="1187">
          <cell r="G1187">
            <v>53031</v>
          </cell>
          <cell r="H1187" t="str">
            <v>Transmission</v>
          </cell>
          <cell r="I1187" t="str">
            <v>PX Line - Rebuild double ckt and upgrade Strs for 212 Upgrade</v>
          </cell>
          <cell r="J1187">
            <v>3100.15</v>
          </cell>
        </row>
        <row r="1188">
          <cell r="G1188">
            <v>53401</v>
          </cell>
          <cell r="H1188" t="str">
            <v>Transmission</v>
          </cell>
          <cell r="I1188" t="str">
            <v>Dickinson Control Electronics Cooling Tower Replacement-Pole 2</v>
          </cell>
          <cell r="J1188">
            <v>17218.080000000002</v>
          </cell>
        </row>
        <row r="1189">
          <cell r="G1189">
            <v>53401</v>
          </cell>
          <cell r="H1189" t="str">
            <v>Transmission</v>
          </cell>
          <cell r="I1189" t="str">
            <v>Dickinson Control Electronics Cooling Tower Replacement-Pole 2</v>
          </cell>
          <cell r="J1189">
            <v>-17218.080000000002</v>
          </cell>
        </row>
        <row r="1190">
          <cell r="G1190">
            <v>53541</v>
          </cell>
          <cell r="H1190" t="str">
            <v>Transmission</v>
          </cell>
          <cell r="I1190" t="str">
            <v>Sturgeon Lake Double End Metering</v>
          </cell>
          <cell r="J1190">
            <v>-6346.52</v>
          </cell>
        </row>
        <row r="1191">
          <cell r="G1191">
            <v>53541</v>
          </cell>
          <cell r="H1191" t="str">
            <v>Transmission</v>
          </cell>
          <cell r="I1191" t="str">
            <v>Sturgeon Lake Double End Metering</v>
          </cell>
          <cell r="J1191">
            <v>6346.52</v>
          </cell>
        </row>
        <row r="1192">
          <cell r="G1192">
            <v>53551</v>
          </cell>
          <cell r="H1192" t="str">
            <v>Transmission</v>
          </cell>
          <cell r="I1192" t="str">
            <v>Gilman Meter Building Upgrade</v>
          </cell>
          <cell r="J1192">
            <v>187.2</v>
          </cell>
        </row>
        <row r="1193">
          <cell r="G1193">
            <v>53551</v>
          </cell>
          <cell r="H1193" t="str">
            <v>Transmission</v>
          </cell>
          <cell r="I1193" t="str">
            <v>Gilman Meter Building Upgrade</v>
          </cell>
          <cell r="J1193">
            <v>-187.2</v>
          </cell>
        </row>
        <row r="1194">
          <cell r="G1194">
            <v>53561</v>
          </cell>
          <cell r="H1194" t="str">
            <v>Transmission</v>
          </cell>
          <cell r="I1194" t="str">
            <v>CO-CWT Line - Crown Substation (Connexus)</v>
          </cell>
          <cell r="J1194">
            <v>265.76</v>
          </cell>
        </row>
        <row r="1195">
          <cell r="G1195">
            <v>53561</v>
          </cell>
          <cell r="H1195" t="str">
            <v>Transmission</v>
          </cell>
          <cell r="I1195" t="str">
            <v>CO-CWT Line - Crown Substation (Connexus)</v>
          </cell>
          <cell r="J1195">
            <v>-265.76</v>
          </cell>
        </row>
        <row r="1196">
          <cell r="G1196">
            <v>53841</v>
          </cell>
          <cell r="H1196" t="str">
            <v>Transmission</v>
          </cell>
          <cell r="I1196" t="str">
            <v>EL Line - Rice Lake Tap - Zimmerman 69 kV line Rebuild (5 Mile)</v>
          </cell>
          <cell r="J1196">
            <v>-1268.94</v>
          </cell>
        </row>
        <row r="1197">
          <cell r="G1197">
            <v>53841</v>
          </cell>
          <cell r="H1197" t="str">
            <v>Transmission</v>
          </cell>
          <cell r="I1197" t="str">
            <v>EL Line - Rice Lake Tap - Zimmerman 69 kV line Rebuild (5 Mile)</v>
          </cell>
          <cell r="J1197">
            <v>1268.94</v>
          </cell>
        </row>
        <row r="1198">
          <cell r="G1198">
            <v>53911</v>
          </cell>
          <cell r="H1198" t="str">
            <v>Transmission</v>
          </cell>
          <cell r="I1198" t="str">
            <v>Chandler-Chandler Tap 69 kV rebuild</v>
          </cell>
          <cell r="J1198">
            <v>-2156.4299999999998</v>
          </cell>
        </row>
        <row r="1199">
          <cell r="G1199">
            <v>53911</v>
          </cell>
          <cell r="H1199" t="str">
            <v>Transmission</v>
          </cell>
          <cell r="I1199" t="str">
            <v>Chandler-Chandler Tap 69 kV rebuild</v>
          </cell>
          <cell r="J1199">
            <v>2156.4299999999998</v>
          </cell>
        </row>
        <row r="1200">
          <cell r="G1200">
            <v>53931</v>
          </cell>
          <cell r="H1200" t="str">
            <v>Transmission</v>
          </cell>
          <cell r="I1200" t="str">
            <v>Elk River To Daytonport Resag to 212 degrees</v>
          </cell>
          <cell r="J1200">
            <v>-779.63</v>
          </cell>
        </row>
        <row r="1201">
          <cell r="G1201">
            <v>53931</v>
          </cell>
          <cell r="H1201" t="str">
            <v>Transmission</v>
          </cell>
          <cell r="I1201" t="str">
            <v>Elk River To Daytonport Resag to 212 degrees</v>
          </cell>
          <cell r="J1201">
            <v>779.63</v>
          </cell>
        </row>
        <row r="1202">
          <cell r="G1202">
            <v>53961</v>
          </cell>
          <cell r="H1202" t="str">
            <v>Transmission</v>
          </cell>
          <cell r="I1202" t="str">
            <v>North Parker 1.2 MVAr, 34.5 kV Capacitor</v>
          </cell>
          <cell r="J1202">
            <v>1101.25</v>
          </cell>
        </row>
        <row r="1203">
          <cell r="G1203">
            <v>53961</v>
          </cell>
          <cell r="H1203" t="str">
            <v>Transmission</v>
          </cell>
          <cell r="I1203" t="str">
            <v>North Parker 1.2 MVAr, 34.5 kV Capacitor</v>
          </cell>
          <cell r="J1203">
            <v>-1101.25</v>
          </cell>
        </row>
        <row r="1204">
          <cell r="G1204">
            <v>54011</v>
          </cell>
          <cell r="H1204" t="str">
            <v>Transmission</v>
          </cell>
          <cell r="I1204" t="str">
            <v>S062 5th and 7th Filter</v>
          </cell>
          <cell r="J1204">
            <v>-2542219.34</v>
          </cell>
        </row>
        <row r="1205">
          <cell r="G1205">
            <v>54011</v>
          </cell>
          <cell r="H1205" t="str">
            <v>Transmission</v>
          </cell>
          <cell r="I1205" t="str">
            <v>S062 5th and 7th Filter</v>
          </cell>
          <cell r="J1205">
            <v>296763.59999999998</v>
          </cell>
        </row>
        <row r="1206">
          <cell r="G1206">
            <v>54011</v>
          </cell>
          <cell r="H1206" t="str">
            <v>Transmission</v>
          </cell>
          <cell r="I1206" t="str">
            <v>S062 5th and 7th Filter</v>
          </cell>
          <cell r="J1206">
            <v>2245455.7400000002</v>
          </cell>
        </row>
        <row r="1207">
          <cell r="G1207">
            <v>54101</v>
          </cell>
          <cell r="H1207" t="str">
            <v>Transmission</v>
          </cell>
          <cell r="I1207" t="str">
            <v>Athens - Martin Lake 69 kV 11 mile Line</v>
          </cell>
          <cell r="J1207">
            <v>787415.22</v>
          </cell>
        </row>
        <row r="1208">
          <cell r="G1208">
            <v>54101</v>
          </cell>
          <cell r="H1208" t="str">
            <v>Transmission</v>
          </cell>
          <cell r="I1208" t="str">
            <v>Athens - Martin Lake 69 kV 11 mile Line</v>
          </cell>
          <cell r="J1208">
            <v>-123135.03999999999</v>
          </cell>
        </row>
        <row r="1209">
          <cell r="G1209">
            <v>54121</v>
          </cell>
          <cell r="H1209" t="str">
            <v>Transmission</v>
          </cell>
          <cell r="I1209" t="str">
            <v>Southdale line Tap 3-way switch-motor-operated</v>
          </cell>
          <cell r="J1209">
            <v>419210.92</v>
          </cell>
        </row>
        <row r="1210">
          <cell r="G1210">
            <v>54121</v>
          </cell>
          <cell r="H1210" t="str">
            <v>Transmission</v>
          </cell>
          <cell r="I1210" t="str">
            <v>Southdale line Tap 3-way switch-motor-operated</v>
          </cell>
          <cell r="J1210">
            <v>-419210.92</v>
          </cell>
        </row>
        <row r="1211">
          <cell r="G1211">
            <v>54181</v>
          </cell>
          <cell r="H1211" t="str">
            <v>Transmission</v>
          </cell>
          <cell r="I1211" t="str">
            <v>Milroy-Sheridan 69 kV Transmission Line, 9 miles</v>
          </cell>
          <cell r="J1211">
            <v>954.56</v>
          </cell>
        </row>
        <row r="1212">
          <cell r="G1212">
            <v>54181</v>
          </cell>
          <cell r="H1212" t="str">
            <v>Transmission</v>
          </cell>
          <cell r="I1212" t="str">
            <v>Milroy-Sheridan 69 kV Transmission Line, 9 miles</v>
          </cell>
          <cell r="J1212">
            <v>-954.56</v>
          </cell>
        </row>
        <row r="1213">
          <cell r="G1213">
            <v>54191</v>
          </cell>
          <cell r="H1213" t="str">
            <v>Transmission</v>
          </cell>
          <cell r="I1213" t="str">
            <v>Badoura-Birch Lake Tap (16 miles)</v>
          </cell>
          <cell r="J1213">
            <v>5874026.6699999999</v>
          </cell>
        </row>
        <row r="1214">
          <cell r="G1214">
            <v>54191</v>
          </cell>
          <cell r="H1214" t="str">
            <v>Transmission</v>
          </cell>
          <cell r="I1214" t="str">
            <v>Badoura-Birch Lake Tap (16 miles)</v>
          </cell>
          <cell r="J1214">
            <v>-5874026.6699999999</v>
          </cell>
        </row>
        <row r="1215">
          <cell r="G1215">
            <v>54211</v>
          </cell>
          <cell r="H1215" t="str">
            <v>Transmission</v>
          </cell>
          <cell r="I1215" t="str">
            <v>Birch Lake 115/69 Substation</v>
          </cell>
          <cell r="J1215">
            <v>-2988279.57</v>
          </cell>
        </row>
        <row r="1216">
          <cell r="G1216">
            <v>54211</v>
          </cell>
          <cell r="H1216" t="str">
            <v>Transmission</v>
          </cell>
          <cell r="I1216" t="str">
            <v>Birch Lake 115/69 Substation</v>
          </cell>
          <cell r="J1216">
            <v>2988279.57</v>
          </cell>
        </row>
        <row r="1217">
          <cell r="G1217">
            <v>54231</v>
          </cell>
          <cell r="H1217" t="str">
            <v>Transmission</v>
          </cell>
          <cell r="I1217" t="str">
            <v>Tripp Lake Conversion to 115 kV or Backus 34.5 kV</v>
          </cell>
          <cell r="J1217">
            <v>-90136.12</v>
          </cell>
        </row>
        <row r="1218">
          <cell r="G1218">
            <v>54231</v>
          </cell>
          <cell r="H1218" t="str">
            <v>Transmission</v>
          </cell>
          <cell r="I1218" t="str">
            <v>Tripp Lake Conversion to 115 kV or Backus 34.5 kV</v>
          </cell>
          <cell r="J1218">
            <v>90136.12</v>
          </cell>
        </row>
        <row r="1219">
          <cell r="G1219">
            <v>54241</v>
          </cell>
          <cell r="H1219" t="str">
            <v>Transmission</v>
          </cell>
          <cell r="I1219" t="str">
            <v>Pine River Substation Conversion to 115 kV - Metering Project</v>
          </cell>
          <cell r="J1219">
            <v>-18220.560000000001</v>
          </cell>
        </row>
        <row r="1220">
          <cell r="G1220">
            <v>54241</v>
          </cell>
          <cell r="H1220" t="str">
            <v>Transmission</v>
          </cell>
          <cell r="I1220" t="str">
            <v>Pine River Substation Conversion to 115 kV - Metering Project</v>
          </cell>
          <cell r="J1220">
            <v>18220.560000000001</v>
          </cell>
        </row>
        <row r="1221">
          <cell r="G1221">
            <v>54251</v>
          </cell>
          <cell r="H1221" t="str">
            <v>Transmission</v>
          </cell>
          <cell r="I1221" t="str">
            <v>Pine River 115 kV line tap conversion</v>
          </cell>
          <cell r="J1221">
            <v>-61001.33</v>
          </cell>
        </row>
        <row r="1222">
          <cell r="G1222">
            <v>54251</v>
          </cell>
          <cell r="H1222" t="str">
            <v>Transmission</v>
          </cell>
          <cell r="I1222" t="str">
            <v>Pine River 115 kV line tap conversion</v>
          </cell>
          <cell r="J1222">
            <v>61001.33</v>
          </cell>
        </row>
        <row r="1223">
          <cell r="G1223">
            <v>54261</v>
          </cell>
          <cell r="H1223" t="str">
            <v>Transmission</v>
          </cell>
          <cell r="I1223" t="str">
            <v>Long Lake 115/34.5 transformer #2</v>
          </cell>
          <cell r="J1223">
            <v>13492.86</v>
          </cell>
        </row>
        <row r="1224">
          <cell r="G1224">
            <v>54261</v>
          </cell>
          <cell r="H1224" t="str">
            <v>Transmission</v>
          </cell>
          <cell r="I1224" t="str">
            <v>Long Lake 115/34.5 transformer #2</v>
          </cell>
          <cell r="J1224">
            <v>-13492.86</v>
          </cell>
        </row>
        <row r="1225">
          <cell r="G1225">
            <v>54271</v>
          </cell>
          <cell r="H1225" t="str">
            <v>Transmission</v>
          </cell>
          <cell r="I1225" t="str">
            <v>Long Lake 115 bus tie and line termination</v>
          </cell>
          <cell r="J1225">
            <v>40113.81</v>
          </cell>
        </row>
        <row r="1226">
          <cell r="G1226">
            <v>54271</v>
          </cell>
          <cell r="H1226" t="str">
            <v>Transmission</v>
          </cell>
          <cell r="I1226" t="str">
            <v>Long Lake 115 bus tie and line termination</v>
          </cell>
          <cell r="J1226">
            <v>-40113.81</v>
          </cell>
        </row>
        <row r="1227">
          <cell r="G1227">
            <v>54281</v>
          </cell>
          <cell r="H1227" t="str">
            <v>Transmission</v>
          </cell>
          <cell r="I1227" t="str">
            <v>MN Pipeline-Menahga 8 mile line</v>
          </cell>
          <cell r="J1227">
            <v>50549.1</v>
          </cell>
        </row>
        <row r="1228">
          <cell r="G1228">
            <v>54281</v>
          </cell>
          <cell r="H1228" t="str">
            <v>Transmission</v>
          </cell>
          <cell r="I1228" t="str">
            <v>MN Pipeline-Menahga 8 mile line</v>
          </cell>
          <cell r="J1228">
            <v>-50549.1</v>
          </cell>
        </row>
        <row r="1229">
          <cell r="G1229">
            <v>54331</v>
          </cell>
          <cell r="H1229" t="str">
            <v>Transmission</v>
          </cell>
          <cell r="I1229" t="str">
            <v>St. Wendel Dist Sub, 2 mi, 115kV Radial Line</v>
          </cell>
          <cell r="J1229">
            <v>84650.72</v>
          </cell>
        </row>
        <row r="1230">
          <cell r="G1230">
            <v>54331</v>
          </cell>
          <cell r="H1230" t="str">
            <v>Transmission</v>
          </cell>
          <cell r="I1230" t="str">
            <v>St. Wendel Dist Sub, 2 mi, 115kV Radial Line</v>
          </cell>
          <cell r="J1230">
            <v>222263.76</v>
          </cell>
        </row>
        <row r="1231">
          <cell r="G1231">
            <v>54371</v>
          </cell>
          <cell r="H1231" t="str">
            <v>Transmission</v>
          </cell>
          <cell r="I1231" t="str">
            <v>Maple Lake upgrade breakers 1NB1, 1NB2, 1NB3</v>
          </cell>
          <cell r="J1231">
            <v>3927.02</v>
          </cell>
        </row>
        <row r="1232">
          <cell r="G1232">
            <v>54371</v>
          </cell>
          <cell r="H1232" t="str">
            <v>Transmission</v>
          </cell>
          <cell r="I1232" t="str">
            <v>Maple Lake upgrade breakers 1NB1, 1NB2, 1NB3</v>
          </cell>
          <cell r="J1232">
            <v>-3927.02</v>
          </cell>
        </row>
        <row r="1233">
          <cell r="G1233">
            <v>54381</v>
          </cell>
          <cell r="H1233" t="str">
            <v>Transmission</v>
          </cell>
          <cell r="I1233" t="str">
            <v>Milaca upgrade breakers 5NB1, 5NB3</v>
          </cell>
          <cell r="J1233">
            <v>-1453.49</v>
          </cell>
        </row>
        <row r="1234">
          <cell r="G1234">
            <v>54381</v>
          </cell>
          <cell r="H1234" t="str">
            <v>Transmission</v>
          </cell>
          <cell r="I1234" t="str">
            <v>Milaca upgrade breakers 5NB1, 5NB3</v>
          </cell>
          <cell r="J1234">
            <v>1453.49</v>
          </cell>
        </row>
        <row r="1235">
          <cell r="G1235">
            <v>54421</v>
          </cell>
          <cell r="H1235" t="str">
            <v>Transmission</v>
          </cell>
          <cell r="I1235" t="str">
            <v>Tac Harbor upgrade breaker 42XB1</v>
          </cell>
          <cell r="J1235">
            <v>-382.44</v>
          </cell>
        </row>
        <row r="1236">
          <cell r="G1236">
            <v>54421</v>
          </cell>
          <cell r="H1236" t="str">
            <v>Transmission</v>
          </cell>
          <cell r="I1236" t="str">
            <v>Tac Harbor upgrade breaker 42XB1</v>
          </cell>
          <cell r="J1236">
            <v>382.44</v>
          </cell>
        </row>
        <row r="1237">
          <cell r="G1237">
            <v>54651</v>
          </cell>
          <cell r="H1237" t="str">
            <v>Transmission</v>
          </cell>
          <cell r="I1237" t="str">
            <v>Badoura--Long Lake 17.5 mile 115 kV Line</v>
          </cell>
          <cell r="J1237">
            <v>1081811.6100000001</v>
          </cell>
        </row>
        <row r="1238">
          <cell r="G1238">
            <v>54651</v>
          </cell>
          <cell r="H1238" t="str">
            <v>Transmission</v>
          </cell>
          <cell r="I1238" t="str">
            <v>Badoura--Long Lake 17.5 mile 115 kV Line</v>
          </cell>
          <cell r="J1238">
            <v>-1081811.6100000001</v>
          </cell>
        </row>
        <row r="1239">
          <cell r="G1239">
            <v>56181</v>
          </cell>
          <cell r="H1239" t="str">
            <v>Transmission</v>
          </cell>
          <cell r="I1239" t="str">
            <v>DS Line - Replace Poles 37</v>
          </cell>
          <cell r="J1239">
            <v>-6847.07</v>
          </cell>
        </row>
        <row r="1240">
          <cell r="G1240">
            <v>56181</v>
          </cell>
          <cell r="H1240" t="str">
            <v>Transmission</v>
          </cell>
          <cell r="I1240" t="str">
            <v>DS Line - Replace Poles 37</v>
          </cell>
          <cell r="J1240">
            <v>6847.07</v>
          </cell>
        </row>
        <row r="1241">
          <cell r="G1241">
            <v>56611</v>
          </cell>
          <cell r="H1241" t="str">
            <v>Transmission</v>
          </cell>
          <cell r="I1241" t="str">
            <v>Linwood 230/69kV Bulk Substation</v>
          </cell>
          <cell r="J1241">
            <v>-354434.73</v>
          </cell>
        </row>
        <row r="1242">
          <cell r="G1242">
            <v>56611</v>
          </cell>
          <cell r="H1242" t="str">
            <v>Transmission</v>
          </cell>
          <cell r="I1242" t="str">
            <v>Linwood 230/69kV Bulk Substation</v>
          </cell>
          <cell r="J1242">
            <v>354434.73</v>
          </cell>
        </row>
        <row r="1243">
          <cell r="G1243">
            <v>56631</v>
          </cell>
          <cell r="H1243" t="str">
            <v>Transmission</v>
          </cell>
          <cell r="I1243" t="str">
            <v>Maple Hill 2-3.6 MVAr Capacitor Bank</v>
          </cell>
          <cell r="J1243">
            <v>-2756.42</v>
          </cell>
        </row>
        <row r="1244">
          <cell r="G1244">
            <v>56631</v>
          </cell>
          <cell r="H1244" t="str">
            <v>Transmission</v>
          </cell>
          <cell r="I1244" t="str">
            <v>Maple Hill 2-3.6 MVAr Capacitor Bank</v>
          </cell>
          <cell r="J1244">
            <v>2756.42</v>
          </cell>
        </row>
        <row r="1245">
          <cell r="G1245">
            <v>56661</v>
          </cell>
          <cell r="H1245" t="str">
            <v>Transmission</v>
          </cell>
          <cell r="I1245" t="str">
            <v>Install 2-Way 115 kV Switch at Shafer Substation (Replaces 569)</v>
          </cell>
          <cell r="J1245">
            <v>104726.33</v>
          </cell>
        </row>
        <row r="1246">
          <cell r="G1246">
            <v>56661</v>
          </cell>
          <cell r="H1246" t="str">
            <v>Transmission</v>
          </cell>
          <cell r="I1246" t="str">
            <v>Install 2-Way 115 kV Switch at Shafer Substation (Replaces 569)</v>
          </cell>
          <cell r="J1246">
            <v>-104726.33</v>
          </cell>
        </row>
        <row r="1247">
          <cell r="G1247">
            <v>56711</v>
          </cell>
          <cell r="H1247" t="str">
            <v>Transmission</v>
          </cell>
          <cell r="I1247" t="str">
            <v>G252: Valley View Wind Interconnection</v>
          </cell>
          <cell r="J1247">
            <v>-161539.79</v>
          </cell>
        </row>
        <row r="1248">
          <cell r="G1248">
            <v>56711</v>
          </cell>
          <cell r="H1248" t="str">
            <v>Transmission</v>
          </cell>
          <cell r="I1248" t="str">
            <v>G252: Valley View Wind Interconnection</v>
          </cell>
          <cell r="J1248">
            <v>161539.79</v>
          </cell>
        </row>
        <row r="1249">
          <cell r="G1249">
            <v>56841</v>
          </cell>
          <cell r="H1249" t="str">
            <v>Transmission</v>
          </cell>
          <cell r="I1249" t="str">
            <v>TW-RW LINE-REPLACE REJECT STRUCTURES</v>
          </cell>
          <cell r="J1249">
            <v>-23930.2</v>
          </cell>
        </row>
        <row r="1250">
          <cell r="G1250">
            <v>56841</v>
          </cell>
          <cell r="H1250" t="str">
            <v>Transmission</v>
          </cell>
          <cell r="I1250" t="str">
            <v>TW-RW LINE-REPLACE REJECT STRUCTURES</v>
          </cell>
          <cell r="J1250">
            <v>23930.2</v>
          </cell>
        </row>
        <row r="1251">
          <cell r="G1251">
            <v>57141</v>
          </cell>
          <cell r="H1251" t="str">
            <v>Transmission</v>
          </cell>
          <cell r="I1251" t="str">
            <v>HE Line-Replace Poles 26E, 226, 243A</v>
          </cell>
          <cell r="J1251">
            <v>1955.06</v>
          </cell>
        </row>
        <row r="1252">
          <cell r="G1252">
            <v>57141</v>
          </cell>
          <cell r="H1252" t="str">
            <v>Transmission</v>
          </cell>
          <cell r="I1252" t="str">
            <v>HE Line-Replace Poles 26E, 226, 243A</v>
          </cell>
          <cell r="J1252">
            <v>-1955.06</v>
          </cell>
        </row>
        <row r="1253">
          <cell r="G1253">
            <v>57161</v>
          </cell>
          <cell r="H1253" t="str">
            <v>Transmission</v>
          </cell>
          <cell r="I1253" t="str">
            <v>RE-SR Line-Structures 133, 133X, 112 Replacement</v>
          </cell>
          <cell r="J1253">
            <v>-3466.61</v>
          </cell>
        </row>
        <row r="1254">
          <cell r="G1254">
            <v>57161</v>
          </cell>
          <cell r="H1254" t="str">
            <v>Transmission</v>
          </cell>
          <cell r="I1254" t="str">
            <v>RE-SR Line-Structures 133, 133X, 112 Replacement</v>
          </cell>
          <cell r="J1254">
            <v>3466.61</v>
          </cell>
        </row>
        <row r="1255">
          <cell r="G1255">
            <v>64241</v>
          </cell>
          <cell r="H1255" t="str">
            <v>Transmission</v>
          </cell>
          <cell r="I1255" t="str">
            <v>Benton County-RTU &amp; DFR</v>
          </cell>
          <cell r="J1255">
            <v>-14576.7</v>
          </cell>
        </row>
        <row r="1256">
          <cell r="G1256">
            <v>64241</v>
          </cell>
          <cell r="H1256" t="str">
            <v>Transmission</v>
          </cell>
          <cell r="I1256" t="str">
            <v>Benton County-RTU &amp; DFR</v>
          </cell>
          <cell r="J1256">
            <v>14576.7</v>
          </cell>
        </row>
        <row r="1257">
          <cell r="G1257">
            <v>64981</v>
          </cell>
          <cell r="H1257" t="str">
            <v>Transmission</v>
          </cell>
          <cell r="I1257" t="str">
            <v>Cedar Valley - Metering for New Distribution Substation</v>
          </cell>
          <cell r="J1257">
            <v>-38742.269999999997</v>
          </cell>
        </row>
        <row r="1258">
          <cell r="G1258">
            <v>64981</v>
          </cell>
          <cell r="H1258" t="str">
            <v>Transmission</v>
          </cell>
          <cell r="I1258" t="str">
            <v>Cedar Valley - Metering for New Distribution Substation</v>
          </cell>
          <cell r="J1258">
            <v>38742.269999999997</v>
          </cell>
        </row>
        <row r="1259">
          <cell r="G1259">
            <v>65121</v>
          </cell>
          <cell r="H1259" t="str">
            <v>Transmission</v>
          </cell>
          <cell r="I1259" t="str">
            <v>Dickinson Converter Station - Add Shunt Bnk Overvltg Tripping</v>
          </cell>
          <cell r="J1259">
            <v>-6970.67</v>
          </cell>
        </row>
        <row r="1260">
          <cell r="G1260">
            <v>65121</v>
          </cell>
          <cell r="H1260" t="str">
            <v>Transmission</v>
          </cell>
          <cell r="I1260" t="str">
            <v>Dickinson Converter Station - Add Shunt Bnk Overvltg Tripping</v>
          </cell>
          <cell r="J1260">
            <v>6970.67</v>
          </cell>
        </row>
        <row r="1261">
          <cell r="G1261">
            <v>65131</v>
          </cell>
          <cell r="H1261" t="str">
            <v>Transmission</v>
          </cell>
          <cell r="I1261" t="str">
            <v>MC-HIT Line - Relocate Strs 6-14</v>
          </cell>
          <cell r="J1261">
            <v>2167.91</v>
          </cell>
        </row>
        <row r="1262">
          <cell r="G1262">
            <v>65131</v>
          </cell>
          <cell r="H1262" t="str">
            <v>Transmission</v>
          </cell>
          <cell r="I1262" t="str">
            <v>MC-HIT Line - Relocate Strs 6-14</v>
          </cell>
          <cell r="J1262">
            <v>-2167.91</v>
          </cell>
        </row>
        <row r="1263">
          <cell r="G1263">
            <v>66101</v>
          </cell>
          <cell r="H1263" t="str">
            <v>Transmission</v>
          </cell>
          <cell r="I1263" t="str">
            <v>PS LIne - Modify Strs 4-5</v>
          </cell>
          <cell r="J1263">
            <v>-3722.61</v>
          </cell>
        </row>
        <row r="1264">
          <cell r="G1264">
            <v>66101</v>
          </cell>
          <cell r="H1264" t="str">
            <v>Transmission</v>
          </cell>
          <cell r="I1264" t="str">
            <v>PS LIne - Modify Strs 4-5</v>
          </cell>
          <cell r="J1264">
            <v>3722.61</v>
          </cell>
        </row>
        <row r="1265">
          <cell r="G1265">
            <v>66131</v>
          </cell>
          <cell r="H1265" t="str">
            <v>Transmission</v>
          </cell>
          <cell r="I1265" t="str">
            <v>GD Line - Add Storm Structures</v>
          </cell>
          <cell r="J1265">
            <v>-273037.37</v>
          </cell>
        </row>
        <row r="1266">
          <cell r="G1266">
            <v>66131</v>
          </cell>
          <cell r="H1266" t="str">
            <v>Transmission</v>
          </cell>
          <cell r="I1266" t="str">
            <v>GD Line - Add Storm Structures</v>
          </cell>
          <cell r="J1266">
            <v>273037.37</v>
          </cell>
        </row>
        <row r="1267">
          <cell r="G1267">
            <v>66191</v>
          </cell>
          <cell r="H1267" t="str">
            <v>Transmission</v>
          </cell>
          <cell r="I1267" t="str">
            <v>SL Line - Upgrade to 212 from Blaine to Spring Lk Park</v>
          </cell>
          <cell r="J1267">
            <v>-308.74</v>
          </cell>
        </row>
        <row r="1268">
          <cell r="G1268">
            <v>66191</v>
          </cell>
          <cell r="H1268" t="str">
            <v>Transmission</v>
          </cell>
          <cell r="I1268" t="str">
            <v>SL Line - Upgrade to 212 from Blaine to Spring Lk Park</v>
          </cell>
          <cell r="J1268">
            <v>308.74</v>
          </cell>
        </row>
        <row r="1269">
          <cell r="G1269">
            <v>66271</v>
          </cell>
          <cell r="H1269" t="str">
            <v>Transmission</v>
          </cell>
          <cell r="I1269" t="str">
            <v>ES line-Elk River to Anoka Tap 69 kV rebuild (8.1 Mi)</v>
          </cell>
          <cell r="J1269">
            <v>2222.2800000000002</v>
          </cell>
        </row>
        <row r="1270">
          <cell r="G1270">
            <v>66271</v>
          </cell>
          <cell r="H1270" t="str">
            <v>Transmission</v>
          </cell>
          <cell r="I1270" t="str">
            <v>ES line-Elk River to Anoka Tap 69 kV rebuild (8.1 Mi)</v>
          </cell>
          <cell r="J1270">
            <v>-2222.2800000000002</v>
          </cell>
        </row>
        <row r="1271">
          <cell r="G1271">
            <v>66541</v>
          </cell>
          <cell r="H1271" t="str">
            <v>Transmission</v>
          </cell>
          <cell r="I1271" t="str">
            <v>FE-WB Line-Pole 101-Replace</v>
          </cell>
          <cell r="J1271">
            <v>-976.94</v>
          </cell>
        </row>
        <row r="1272">
          <cell r="G1272">
            <v>66541</v>
          </cell>
          <cell r="H1272" t="str">
            <v>Transmission</v>
          </cell>
          <cell r="I1272" t="str">
            <v>FE-WB Line-Pole 101-Replace</v>
          </cell>
          <cell r="J1272">
            <v>976.94</v>
          </cell>
        </row>
        <row r="1273">
          <cell r="G1273">
            <v>66621</v>
          </cell>
          <cell r="H1273" t="str">
            <v>Transmission</v>
          </cell>
          <cell r="I1273" t="str">
            <v>PX Line - Add Switch Str</v>
          </cell>
          <cell r="J1273">
            <v>-675.54</v>
          </cell>
        </row>
        <row r="1274">
          <cell r="G1274">
            <v>66621</v>
          </cell>
          <cell r="H1274" t="str">
            <v>Transmission</v>
          </cell>
          <cell r="I1274" t="str">
            <v>PX Line - Add Switch Str</v>
          </cell>
          <cell r="J1274">
            <v>675.54</v>
          </cell>
        </row>
        <row r="1275">
          <cell r="G1275">
            <v>66921</v>
          </cell>
          <cell r="H1275" t="str">
            <v>Transmission</v>
          </cell>
          <cell r="I1275" t="str">
            <v>Riverton - Upgrade RTU for 700 MHz Compatibility</v>
          </cell>
          <cell r="J1275">
            <v>-16464.88</v>
          </cell>
        </row>
        <row r="1276">
          <cell r="G1276">
            <v>66921</v>
          </cell>
          <cell r="H1276" t="str">
            <v>Transmission</v>
          </cell>
          <cell r="I1276" t="str">
            <v>Riverton - Upgrade RTU for 700 MHz Compatibility</v>
          </cell>
          <cell r="J1276">
            <v>16464.88</v>
          </cell>
        </row>
        <row r="1277">
          <cell r="G1277">
            <v>66941</v>
          </cell>
          <cell r="H1277" t="str">
            <v>Transmission</v>
          </cell>
          <cell r="I1277" t="str">
            <v>Blackberry - Upgrade RTU for 700 MHz Compatibility</v>
          </cell>
          <cell r="J1277">
            <v>19316.36</v>
          </cell>
        </row>
        <row r="1278">
          <cell r="G1278">
            <v>66941</v>
          </cell>
          <cell r="H1278" t="str">
            <v>Transmission</v>
          </cell>
          <cell r="I1278" t="str">
            <v>Blackberry - Upgrade RTU for 700 MHz Compatibility</v>
          </cell>
          <cell r="J1278">
            <v>-19316.36</v>
          </cell>
        </row>
        <row r="1279">
          <cell r="G1279">
            <v>66951</v>
          </cell>
          <cell r="H1279" t="str">
            <v>Transmission</v>
          </cell>
          <cell r="I1279" t="str">
            <v>Four Corners - Upgrade RTU for 700 MHz Compatibility</v>
          </cell>
          <cell r="J1279">
            <v>-5343.43</v>
          </cell>
        </row>
        <row r="1280">
          <cell r="G1280">
            <v>66951</v>
          </cell>
          <cell r="H1280" t="str">
            <v>Transmission</v>
          </cell>
          <cell r="I1280" t="str">
            <v>Four Corners - Upgrade RTU for 700 MHz Compatibility</v>
          </cell>
          <cell r="J1280">
            <v>5343.43</v>
          </cell>
        </row>
        <row r="1281">
          <cell r="G1281">
            <v>66971</v>
          </cell>
          <cell r="H1281" t="str">
            <v>Transmission</v>
          </cell>
          <cell r="I1281" t="str">
            <v>Frog Creek - Upgrade RTU for 700 MHz Compatibility</v>
          </cell>
          <cell r="J1281">
            <v>-904.89</v>
          </cell>
        </row>
        <row r="1282">
          <cell r="G1282">
            <v>66971</v>
          </cell>
          <cell r="H1282" t="str">
            <v>Transmission</v>
          </cell>
          <cell r="I1282" t="str">
            <v>Frog Creek - Upgrade RTU for 700 MHz Compatibility</v>
          </cell>
          <cell r="J1282">
            <v>904.89</v>
          </cell>
        </row>
        <row r="1283">
          <cell r="G1283">
            <v>67331</v>
          </cell>
          <cell r="H1283" t="str">
            <v>Transmission</v>
          </cell>
          <cell r="I1283" t="str">
            <v>Corcoran - Upgrade RTU for 700 MHz Compatability</v>
          </cell>
          <cell r="J1283">
            <v>266.95</v>
          </cell>
        </row>
        <row r="1284">
          <cell r="G1284">
            <v>67331</v>
          </cell>
          <cell r="H1284" t="str">
            <v>Transmission</v>
          </cell>
          <cell r="I1284" t="str">
            <v>Corcoran - Upgrade RTU for 700 MHz Compatability</v>
          </cell>
          <cell r="J1284">
            <v>-266.95</v>
          </cell>
        </row>
        <row r="1285">
          <cell r="G1285">
            <v>67371</v>
          </cell>
          <cell r="H1285" t="str">
            <v>Transmission</v>
          </cell>
          <cell r="I1285" t="str">
            <v>Potlatch - Upgrade RTU for 700 MHz Compatibility</v>
          </cell>
          <cell r="J1285">
            <v>5717.66</v>
          </cell>
        </row>
        <row r="1286">
          <cell r="G1286">
            <v>67371</v>
          </cell>
          <cell r="H1286" t="str">
            <v>Transmission</v>
          </cell>
          <cell r="I1286" t="str">
            <v>Potlatch - Upgrade RTU for 700 MHz Compatibility</v>
          </cell>
          <cell r="J1286">
            <v>-5717.66</v>
          </cell>
        </row>
        <row r="1287">
          <cell r="G1287">
            <v>67381</v>
          </cell>
          <cell r="H1287" t="str">
            <v>Transmission</v>
          </cell>
          <cell r="I1287" t="str">
            <v>Pequot Lakes - Upgrade RTU for 700 MHz Compatibility</v>
          </cell>
          <cell r="J1287">
            <v>309.33</v>
          </cell>
        </row>
        <row r="1288">
          <cell r="G1288">
            <v>67381</v>
          </cell>
          <cell r="H1288" t="str">
            <v>Transmission</v>
          </cell>
          <cell r="I1288" t="str">
            <v>Pequot Lakes - Upgrade RTU for 700 MHz Compatibility</v>
          </cell>
          <cell r="J1288">
            <v>-309.33</v>
          </cell>
        </row>
        <row r="1289">
          <cell r="G1289">
            <v>67431</v>
          </cell>
          <cell r="H1289" t="str">
            <v>Transmission</v>
          </cell>
          <cell r="I1289" t="str">
            <v>Ogilvie - Upgrade RTU for 700 MHz Compatibility</v>
          </cell>
          <cell r="J1289">
            <v>-22454.44</v>
          </cell>
        </row>
        <row r="1290">
          <cell r="G1290">
            <v>67431</v>
          </cell>
          <cell r="H1290" t="str">
            <v>Transmission</v>
          </cell>
          <cell r="I1290" t="str">
            <v>Ogilvie - Upgrade RTU for 700 MHz Compatibility</v>
          </cell>
          <cell r="J1290">
            <v>22454.44</v>
          </cell>
        </row>
        <row r="1291">
          <cell r="G1291">
            <v>67441</v>
          </cell>
          <cell r="H1291" t="str">
            <v>Transmission</v>
          </cell>
          <cell r="I1291" t="str">
            <v>Deer River - Upgrade RTU for 700 MHz Compatibility</v>
          </cell>
          <cell r="J1291">
            <v>-4284.24</v>
          </cell>
        </row>
        <row r="1292">
          <cell r="G1292">
            <v>67441</v>
          </cell>
          <cell r="H1292" t="str">
            <v>Transmission</v>
          </cell>
          <cell r="I1292" t="str">
            <v>Deer River - Upgrade RTU for 700 MHz Compatibility</v>
          </cell>
          <cell r="J1292">
            <v>4284.24</v>
          </cell>
        </row>
        <row r="1293">
          <cell r="G1293">
            <v>67451</v>
          </cell>
          <cell r="H1293" t="str">
            <v>Transmission</v>
          </cell>
          <cell r="I1293" t="str">
            <v>Medina - Upgrade RTU for 700 MHz Compatibility</v>
          </cell>
          <cell r="J1293">
            <v>-15215.34</v>
          </cell>
        </row>
        <row r="1294">
          <cell r="G1294">
            <v>67451</v>
          </cell>
          <cell r="H1294" t="str">
            <v>Transmission</v>
          </cell>
          <cell r="I1294" t="str">
            <v>Medina - Upgrade RTU for 700 MHz Compatibility</v>
          </cell>
          <cell r="J1294">
            <v>15215.34</v>
          </cell>
        </row>
        <row r="1295">
          <cell r="G1295">
            <v>67471</v>
          </cell>
          <cell r="H1295" t="str">
            <v>Transmission</v>
          </cell>
          <cell r="I1295" t="str">
            <v>Isle - Upgrade RTU for 700 MHz Compatibility</v>
          </cell>
          <cell r="J1295">
            <v>-644.9</v>
          </cell>
        </row>
        <row r="1296">
          <cell r="G1296">
            <v>67471</v>
          </cell>
          <cell r="H1296" t="str">
            <v>Transmission</v>
          </cell>
          <cell r="I1296" t="str">
            <v>Isle - Upgrade RTU for 700 MHz Compatibility</v>
          </cell>
          <cell r="J1296">
            <v>644.9</v>
          </cell>
        </row>
        <row r="1297">
          <cell r="G1297">
            <v>67491</v>
          </cell>
          <cell r="H1297" t="str">
            <v>Transmission</v>
          </cell>
          <cell r="I1297" t="str">
            <v>Blind Lake - Upgrade RTU for 700 MHz Compatibility</v>
          </cell>
          <cell r="J1297">
            <v>25623.200000000001</v>
          </cell>
        </row>
        <row r="1298">
          <cell r="G1298">
            <v>67491</v>
          </cell>
          <cell r="H1298" t="str">
            <v>Transmission</v>
          </cell>
          <cell r="I1298" t="str">
            <v>Blind Lake - Upgrade RTU for 700 MHz Compatibility</v>
          </cell>
          <cell r="J1298">
            <v>-25623.200000000001</v>
          </cell>
        </row>
        <row r="1299">
          <cell r="G1299">
            <v>67501</v>
          </cell>
          <cell r="H1299" t="str">
            <v>Transmission</v>
          </cell>
          <cell r="I1299" t="str">
            <v>Gowan - Upgrade RTU for 700 MHz Compatibility</v>
          </cell>
          <cell r="J1299">
            <v>12527.77</v>
          </cell>
        </row>
        <row r="1300">
          <cell r="G1300">
            <v>67501</v>
          </cell>
          <cell r="H1300" t="str">
            <v>Transmission</v>
          </cell>
          <cell r="I1300" t="str">
            <v>Gowan - Upgrade RTU for 700 MHz Compatibility</v>
          </cell>
          <cell r="J1300">
            <v>-12527.77</v>
          </cell>
        </row>
        <row r="1301">
          <cell r="G1301">
            <v>67511</v>
          </cell>
          <cell r="H1301" t="str">
            <v>Transmission</v>
          </cell>
          <cell r="I1301" t="str">
            <v>Elk River West - Upgrade RTU for 700 MHz Compatibility</v>
          </cell>
          <cell r="J1301">
            <v>-468.71</v>
          </cell>
        </row>
        <row r="1302">
          <cell r="G1302">
            <v>67511</v>
          </cell>
          <cell r="H1302" t="str">
            <v>Transmission</v>
          </cell>
          <cell r="I1302" t="str">
            <v>Elk River West - Upgrade RTU for 700 MHz Compatibility</v>
          </cell>
          <cell r="J1302">
            <v>468.71</v>
          </cell>
        </row>
        <row r="1303">
          <cell r="G1303">
            <v>67541</v>
          </cell>
          <cell r="H1303" t="str">
            <v>Transmission</v>
          </cell>
          <cell r="I1303" t="str">
            <v>Hinckley-Retire existing RTU &amp; establish ICCP connection.</v>
          </cell>
          <cell r="J1303">
            <v>-1935.68</v>
          </cell>
        </row>
        <row r="1304">
          <cell r="G1304">
            <v>67541</v>
          </cell>
          <cell r="H1304" t="str">
            <v>Transmission</v>
          </cell>
          <cell r="I1304" t="str">
            <v>Hinckley-Retire existing RTU &amp; establish ICCP connection.</v>
          </cell>
          <cell r="J1304">
            <v>1935.68</v>
          </cell>
        </row>
        <row r="1305">
          <cell r="G1305">
            <v>67561</v>
          </cell>
          <cell r="H1305" t="str">
            <v>Transmission</v>
          </cell>
          <cell r="I1305" t="str">
            <v>Waldo - Upgrade RTU for 700 MHz Compatibiltiy</v>
          </cell>
          <cell r="J1305">
            <v>-3321.07</v>
          </cell>
        </row>
        <row r="1306">
          <cell r="G1306">
            <v>67561</v>
          </cell>
          <cell r="H1306" t="str">
            <v>Transmission</v>
          </cell>
          <cell r="I1306" t="str">
            <v>Waldo - Upgrade RTU for 700 MHz Compatibiltiy</v>
          </cell>
          <cell r="J1306">
            <v>3321.07</v>
          </cell>
        </row>
        <row r="1307">
          <cell r="G1307">
            <v>67571</v>
          </cell>
          <cell r="H1307" t="str">
            <v>Transmission</v>
          </cell>
          <cell r="I1307" t="str">
            <v>Duelm - Upgrade RTU for 700 MHz Compatibility</v>
          </cell>
          <cell r="J1307">
            <v>-672.52</v>
          </cell>
        </row>
        <row r="1308">
          <cell r="G1308">
            <v>67571</v>
          </cell>
          <cell r="H1308" t="str">
            <v>Transmission</v>
          </cell>
          <cell r="I1308" t="str">
            <v>Duelm - Upgrade RTU for 700 MHz Compatibility</v>
          </cell>
          <cell r="J1308">
            <v>672.52</v>
          </cell>
        </row>
        <row r="1309">
          <cell r="G1309">
            <v>67581</v>
          </cell>
          <cell r="H1309" t="str">
            <v>Transmission</v>
          </cell>
          <cell r="I1309" t="str">
            <v>North Branch - Upgrade RTU for 700 MHz Compatiblity</v>
          </cell>
          <cell r="J1309">
            <v>-38815.07</v>
          </cell>
        </row>
        <row r="1310">
          <cell r="G1310">
            <v>67581</v>
          </cell>
          <cell r="H1310" t="str">
            <v>Transmission</v>
          </cell>
          <cell r="I1310" t="str">
            <v>North Branch - Upgrade RTU for 700 MHz Compatiblity</v>
          </cell>
          <cell r="J1310">
            <v>38815.07</v>
          </cell>
        </row>
        <row r="1311">
          <cell r="G1311">
            <v>67591</v>
          </cell>
          <cell r="H1311" t="str">
            <v>Transmission</v>
          </cell>
          <cell r="I1311" t="str">
            <v>Kettle River - Upgrade RTU for 700 MHz Compatibility</v>
          </cell>
          <cell r="J1311">
            <v>523.98</v>
          </cell>
        </row>
        <row r="1312">
          <cell r="G1312">
            <v>67591</v>
          </cell>
          <cell r="H1312" t="str">
            <v>Transmission</v>
          </cell>
          <cell r="I1312" t="str">
            <v>Kettle River - Upgrade RTU for 700 MHz Compatibility</v>
          </cell>
          <cell r="J1312">
            <v>-523.98</v>
          </cell>
        </row>
        <row r="1313">
          <cell r="G1313">
            <v>67601</v>
          </cell>
          <cell r="H1313" t="str">
            <v>Transmission</v>
          </cell>
          <cell r="I1313" t="str">
            <v>Isanti - Upgrade RTU for 700 MHz Compatibility</v>
          </cell>
          <cell r="J1313">
            <v>-2802.36</v>
          </cell>
        </row>
        <row r="1314">
          <cell r="G1314">
            <v>67601</v>
          </cell>
          <cell r="H1314" t="str">
            <v>Transmission</v>
          </cell>
          <cell r="I1314" t="str">
            <v>Isanti - Upgrade RTU for 700 MHz Compatibility</v>
          </cell>
          <cell r="J1314">
            <v>2802.36</v>
          </cell>
        </row>
        <row r="1315">
          <cell r="G1315">
            <v>67611</v>
          </cell>
          <cell r="H1315" t="str">
            <v>Transmission</v>
          </cell>
          <cell r="I1315" t="str">
            <v>Wirt Tap - Upgrade RTU for 700 MHz Compatibility</v>
          </cell>
          <cell r="J1315">
            <v>-204.98</v>
          </cell>
        </row>
        <row r="1316">
          <cell r="G1316">
            <v>67611</v>
          </cell>
          <cell r="H1316" t="str">
            <v>Transmission</v>
          </cell>
          <cell r="I1316" t="str">
            <v>Wirt Tap - Upgrade RTU for 700 MHz Compatibility</v>
          </cell>
          <cell r="J1316">
            <v>204.98</v>
          </cell>
        </row>
        <row r="1317">
          <cell r="G1317">
            <v>67651</v>
          </cell>
          <cell r="H1317" t="str">
            <v>Transmission</v>
          </cell>
          <cell r="I1317" t="str">
            <v>Spirit Lake - Upgrade RTU for 700 MHZ Compatibility</v>
          </cell>
          <cell r="J1317">
            <v>-29531.15</v>
          </cell>
        </row>
        <row r="1318">
          <cell r="G1318">
            <v>67651</v>
          </cell>
          <cell r="H1318" t="str">
            <v>Transmission</v>
          </cell>
          <cell r="I1318" t="str">
            <v>Spirit Lake - Upgrade RTU for 700 MHZ Compatibility</v>
          </cell>
          <cell r="J1318">
            <v>29531.15</v>
          </cell>
        </row>
        <row r="1319">
          <cell r="G1319">
            <v>67691</v>
          </cell>
          <cell r="H1319" t="str">
            <v>Transmission</v>
          </cell>
          <cell r="I1319" t="str">
            <v>SC Line - Soderville to Athens 212 Upgrade</v>
          </cell>
          <cell r="J1319">
            <v>-1927.14</v>
          </cell>
        </row>
        <row r="1320">
          <cell r="G1320">
            <v>67691</v>
          </cell>
          <cell r="H1320" t="str">
            <v>Transmission</v>
          </cell>
          <cell r="I1320" t="str">
            <v>SC Line - Soderville to Athens 212 Upgrade</v>
          </cell>
          <cell r="J1320">
            <v>1927.14</v>
          </cell>
        </row>
        <row r="1321">
          <cell r="G1321">
            <v>68221</v>
          </cell>
          <cell r="H1321" t="str">
            <v>Transmission</v>
          </cell>
          <cell r="I1321" t="str">
            <v>CapX 2020-Bemidji-Grand Rapids 230kV Line</v>
          </cell>
          <cell r="J1321">
            <v>-97835.47</v>
          </cell>
        </row>
        <row r="1322">
          <cell r="G1322">
            <v>68221</v>
          </cell>
          <cell r="H1322" t="str">
            <v>Transmission</v>
          </cell>
          <cell r="I1322" t="str">
            <v>CapX 2020-Bemidji-Grand Rapids 230kV Line</v>
          </cell>
          <cell r="J1322">
            <v>97835.47</v>
          </cell>
        </row>
        <row r="1323">
          <cell r="G1323">
            <v>68231</v>
          </cell>
          <cell r="H1323" t="str">
            <v>Transmission</v>
          </cell>
          <cell r="I1323" t="str">
            <v>CapX 2020-Bemidji-Grand Rapids 230Kv Ln-Joint Development Costs</v>
          </cell>
          <cell r="J1323">
            <v>-163913.06</v>
          </cell>
        </row>
        <row r="1324">
          <cell r="G1324">
            <v>68231</v>
          </cell>
          <cell r="H1324" t="str">
            <v>Transmission</v>
          </cell>
          <cell r="I1324" t="str">
            <v>CapX 2020-Bemidji-Grand Rapids 230Kv Ln-Joint Development Costs</v>
          </cell>
          <cell r="J1324">
            <v>163913.06</v>
          </cell>
        </row>
        <row r="1325">
          <cell r="G1325">
            <v>68241</v>
          </cell>
          <cell r="H1325" t="str">
            <v>Transmission</v>
          </cell>
          <cell r="I1325" t="str">
            <v>CapX 2020-Bemidji-Grand Rapids 230kV Line-GRE Ownership &amp; NonShared Costs</v>
          </cell>
          <cell r="J1325">
            <v>1669419.61</v>
          </cell>
        </row>
        <row r="1326">
          <cell r="G1326">
            <v>68241</v>
          </cell>
          <cell r="H1326" t="str">
            <v>Transmission</v>
          </cell>
          <cell r="I1326" t="str">
            <v>CapX 2020-Bemidji-Grand Rapids 230kV Line-GRE Ownership &amp; NonShared Costs</v>
          </cell>
          <cell r="J1326">
            <v>-1669419.61</v>
          </cell>
        </row>
        <row r="1327">
          <cell r="G1327">
            <v>68451</v>
          </cell>
          <cell r="H1327" t="str">
            <v>Transmission</v>
          </cell>
          <cell r="I1327" t="str">
            <v>CV Line- Replace str 167 and 285</v>
          </cell>
          <cell r="J1327">
            <v>1796.66</v>
          </cell>
        </row>
        <row r="1328">
          <cell r="G1328">
            <v>68451</v>
          </cell>
          <cell r="H1328" t="str">
            <v>Transmission</v>
          </cell>
          <cell r="I1328" t="str">
            <v>CV Line- Replace str 167 and 285</v>
          </cell>
          <cell r="J1328">
            <v>-1796.66</v>
          </cell>
        </row>
        <row r="1329">
          <cell r="G1329">
            <v>68601</v>
          </cell>
          <cell r="H1329" t="str">
            <v>Transmission</v>
          </cell>
          <cell r="I1329" t="str">
            <v>MV-GO Line - Relocate Strs 44-70</v>
          </cell>
          <cell r="J1329">
            <v>-2268.9299999999998</v>
          </cell>
        </row>
        <row r="1330">
          <cell r="G1330">
            <v>68601</v>
          </cell>
          <cell r="H1330" t="str">
            <v>Transmission</v>
          </cell>
          <cell r="I1330" t="str">
            <v>MV-GO Line - Relocate Strs 44-70</v>
          </cell>
          <cell r="J1330">
            <v>2268.9299999999998</v>
          </cell>
        </row>
        <row r="1331">
          <cell r="G1331">
            <v>68611</v>
          </cell>
          <cell r="H1331" t="str">
            <v>Transmission</v>
          </cell>
          <cell r="I1331" t="str">
            <v>DA-CO Line - Relocate Strs 1-7</v>
          </cell>
          <cell r="J1331">
            <v>-1522.27</v>
          </cell>
        </row>
        <row r="1332">
          <cell r="G1332">
            <v>68611</v>
          </cell>
          <cell r="H1332" t="str">
            <v>Transmission</v>
          </cell>
          <cell r="I1332" t="str">
            <v>DA-CO Line - Relocate Strs 1-7</v>
          </cell>
          <cell r="J1332">
            <v>1522.27</v>
          </cell>
        </row>
        <row r="1333">
          <cell r="G1333">
            <v>68621</v>
          </cell>
          <cell r="H1333" t="str">
            <v>Transmission</v>
          </cell>
          <cell r="I1333" t="str">
            <v>MV-GO Line - Relocate Strs 37-43</v>
          </cell>
          <cell r="J1333">
            <v>-22695.55</v>
          </cell>
        </row>
        <row r="1334">
          <cell r="G1334">
            <v>68621</v>
          </cell>
          <cell r="H1334" t="str">
            <v>Transmission</v>
          </cell>
          <cell r="I1334" t="str">
            <v>MV-GO Line - Relocate Strs 37-43</v>
          </cell>
          <cell r="J1334">
            <v>22695.55</v>
          </cell>
        </row>
        <row r="1335">
          <cell r="G1335">
            <v>68631</v>
          </cell>
          <cell r="H1335" t="str">
            <v>Transmission</v>
          </cell>
          <cell r="I1335" t="str">
            <v>Dickinson-replace 115 kV line relays to Crow River</v>
          </cell>
          <cell r="J1335">
            <v>811.03</v>
          </cell>
        </row>
        <row r="1336">
          <cell r="G1336">
            <v>68631</v>
          </cell>
          <cell r="H1336" t="str">
            <v>Transmission</v>
          </cell>
          <cell r="I1336" t="str">
            <v>Dickinson-replace 115 kV line relays to Crow River</v>
          </cell>
          <cell r="J1336">
            <v>-811.03</v>
          </cell>
        </row>
        <row r="1337">
          <cell r="G1337">
            <v>68661</v>
          </cell>
          <cell r="H1337" t="str">
            <v>Transmission</v>
          </cell>
          <cell r="I1337" t="str">
            <v>Coal Creek-replace DFR</v>
          </cell>
          <cell r="J1337">
            <v>-2376.9</v>
          </cell>
        </row>
        <row r="1338">
          <cell r="G1338">
            <v>68661</v>
          </cell>
          <cell r="H1338" t="str">
            <v>Transmission</v>
          </cell>
          <cell r="I1338" t="str">
            <v>Coal Creek-replace DFR</v>
          </cell>
          <cell r="J1338">
            <v>2376.9</v>
          </cell>
        </row>
        <row r="1339">
          <cell r="G1339">
            <v>68811</v>
          </cell>
          <cell r="H1339" t="str">
            <v>Transmission</v>
          </cell>
          <cell r="I1339" t="str">
            <v>Buffalo Lake a.k.a. Fairmont to Rutland 69kV Transmission line for 8 miles</v>
          </cell>
          <cell r="J1339">
            <v>1326</v>
          </cell>
        </row>
        <row r="1340">
          <cell r="G1340">
            <v>68811</v>
          </cell>
          <cell r="H1340" t="str">
            <v>Transmission</v>
          </cell>
          <cell r="I1340" t="str">
            <v>Buffalo Lake a.k.a. Fairmont to Rutland 69kV Transmission line for 8 miles</v>
          </cell>
          <cell r="J1340">
            <v>-1326</v>
          </cell>
        </row>
        <row r="1341">
          <cell r="G1341">
            <v>68881</v>
          </cell>
          <cell r="H1341" t="str">
            <v>Transmission</v>
          </cell>
          <cell r="I1341" t="str">
            <v>SG Line-Str 466-Replace</v>
          </cell>
          <cell r="J1341">
            <v>-643.29999999999995</v>
          </cell>
        </row>
        <row r="1342">
          <cell r="G1342">
            <v>68881</v>
          </cell>
          <cell r="H1342" t="str">
            <v>Transmission</v>
          </cell>
          <cell r="I1342" t="str">
            <v>SG Line-Str 466-Replace</v>
          </cell>
          <cell r="J1342">
            <v>643.29999999999995</v>
          </cell>
        </row>
        <row r="1343">
          <cell r="G1343">
            <v>68911</v>
          </cell>
          <cell r="H1343" t="str">
            <v>Transmission</v>
          </cell>
          <cell r="I1343" t="str">
            <v>RO Line-Replace several reject poles</v>
          </cell>
          <cell r="J1343">
            <v>-63.5</v>
          </cell>
        </row>
        <row r="1344">
          <cell r="G1344">
            <v>68911</v>
          </cell>
          <cell r="H1344" t="str">
            <v>Transmission</v>
          </cell>
          <cell r="I1344" t="str">
            <v>RO Line-Replace several reject poles</v>
          </cell>
          <cell r="J1344">
            <v>63.5</v>
          </cell>
        </row>
        <row r="1345">
          <cell r="G1345">
            <v>68921</v>
          </cell>
          <cell r="H1345" t="str">
            <v>Transmission</v>
          </cell>
          <cell r="I1345" t="str">
            <v>MP Line - Replace several reject structures</v>
          </cell>
          <cell r="J1345">
            <v>-2019.73</v>
          </cell>
        </row>
        <row r="1346">
          <cell r="G1346">
            <v>68921</v>
          </cell>
          <cell r="H1346" t="str">
            <v>Transmission</v>
          </cell>
          <cell r="I1346" t="str">
            <v>MP Line - Replace several reject structures</v>
          </cell>
          <cell r="J1346">
            <v>2019.73</v>
          </cell>
        </row>
        <row r="1347">
          <cell r="G1347">
            <v>69041</v>
          </cell>
          <cell r="H1347" t="str">
            <v>Transmission</v>
          </cell>
          <cell r="I1347" t="str">
            <v>JC Line - Str 334X, 107, 67 - Replace Reject Poles</v>
          </cell>
          <cell r="J1347">
            <v>11382.37</v>
          </cell>
        </row>
        <row r="1348">
          <cell r="G1348">
            <v>69041</v>
          </cell>
          <cell r="H1348" t="str">
            <v>Transmission</v>
          </cell>
          <cell r="I1348" t="str">
            <v>JC Line - Str 334X, 107, 67 - Replace Reject Poles</v>
          </cell>
          <cell r="J1348">
            <v>-11382.37</v>
          </cell>
        </row>
        <row r="1349">
          <cell r="G1349">
            <v>69061</v>
          </cell>
          <cell r="H1349" t="str">
            <v>Transmission</v>
          </cell>
          <cell r="I1349" t="str">
            <v>EC-LAT Line - Add Deadend Structures</v>
          </cell>
          <cell r="J1349">
            <v>-4224.5</v>
          </cell>
        </row>
        <row r="1350">
          <cell r="G1350">
            <v>69061</v>
          </cell>
          <cell r="H1350" t="str">
            <v>Transmission</v>
          </cell>
          <cell r="I1350" t="str">
            <v>EC-LAT Line - Add Deadend Structures</v>
          </cell>
          <cell r="J1350">
            <v>4224.5</v>
          </cell>
        </row>
        <row r="1351">
          <cell r="G1351">
            <v>69291</v>
          </cell>
          <cell r="H1351" t="str">
            <v>Transmission</v>
          </cell>
          <cell r="I1351" t="str">
            <v>Vadnais Heights - Upgrade 2 Existing Meters</v>
          </cell>
          <cell r="J1351">
            <v>28867.67</v>
          </cell>
        </row>
        <row r="1352">
          <cell r="G1352">
            <v>69291</v>
          </cell>
          <cell r="H1352" t="str">
            <v>Transmission</v>
          </cell>
          <cell r="I1352" t="str">
            <v>Vadnais Heights - Upgrade 2 Existing Meters</v>
          </cell>
          <cell r="J1352">
            <v>-28867.67</v>
          </cell>
        </row>
        <row r="1353">
          <cell r="G1353">
            <v>69541</v>
          </cell>
          <cell r="H1353" t="str">
            <v>Transmission</v>
          </cell>
          <cell r="I1353" t="str">
            <v>EP Line Upgrade Between ER#6 to RDF Tap</v>
          </cell>
          <cell r="J1353">
            <v>10913.83</v>
          </cell>
        </row>
        <row r="1354">
          <cell r="G1354">
            <v>69541</v>
          </cell>
          <cell r="H1354" t="str">
            <v>Transmission</v>
          </cell>
          <cell r="I1354" t="str">
            <v>EP Line Upgrade Between ER#6 to RDF Tap</v>
          </cell>
          <cell r="J1354">
            <v>-10913.83</v>
          </cell>
        </row>
        <row r="1355">
          <cell r="G1355">
            <v>69631</v>
          </cell>
          <cell r="H1355" t="str">
            <v>Transmission</v>
          </cell>
          <cell r="I1355" t="str">
            <v>Tower-Frazer Bay 69 kV line (14 Mi)</v>
          </cell>
          <cell r="J1355">
            <v>4855086.45</v>
          </cell>
        </row>
        <row r="1356">
          <cell r="G1356">
            <v>69631</v>
          </cell>
          <cell r="H1356" t="str">
            <v>Transmission</v>
          </cell>
          <cell r="I1356" t="str">
            <v>Tower-Frazer Bay 69 kV line (14 Mi)</v>
          </cell>
          <cell r="J1356">
            <v>-4855086.45</v>
          </cell>
        </row>
        <row r="1357">
          <cell r="G1357">
            <v>69641</v>
          </cell>
          <cell r="H1357" t="str">
            <v>Transmission</v>
          </cell>
          <cell r="I1357" t="str">
            <v>Frazer Bay-Cook 69 kV line (15 Mi)</v>
          </cell>
          <cell r="J1357">
            <v>36053.93</v>
          </cell>
        </row>
        <row r="1358">
          <cell r="G1358">
            <v>69641</v>
          </cell>
          <cell r="H1358" t="str">
            <v>Transmission</v>
          </cell>
          <cell r="I1358" t="str">
            <v>Frazer Bay-Cook 69 kV line (15 Mi)</v>
          </cell>
          <cell r="J1358">
            <v>-36053.93</v>
          </cell>
        </row>
        <row r="1359">
          <cell r="G1359">
            <v>69651</v>
          </cell>
          <cell r="H1359" t="str">
            <v>Transmission</v>
          </cell>
          <cell r="I1359" t="str">
            <v>Cook Breaker Station</v>
          </cell>
          <cell r="J1359">
            <v>-3215249.54</v>
          </cell>
        </row>
        <row r="1360">
          <cell r="G1360">
            <v>69651</v>
          </cell>
          <cell r="H1360" t="str">
            <v>Transmission</v>
          </cell>
          <cell r="I1360" t="str">
            <v>Cook Breaker Station</v>
          </cell>
          <cell r="J1360">
            <v>39046.199999999997</v>
          </cell>
        </row>
        <row r="1361">
          <cell r="G1361">
            <v>69651</v>
          </cell>
          <cell r="H1361" t="str">
            <v>Transmission</v>
          </cell>
          <cell r="I1361" t="str">
            <v>Cook Breaker Station</v>
          </cell>
          <cell r="J1361">
            <v>3176203.34</v>
          </cell>
        </row>
        <row r="1362">
          <cell r="G1362">
            <v>69691</v>
          </cell>
          <cell r="H1362" t="str">
            <v>Transmission</v>
          </cell>
          <cell r="I1362" t="str">
            <v>Shingobee Tap - Shingobee 115 kV Line, 2.8 miles (Formally Cramer Lake)</v>
          </cell>
          <cell r="J1362">
            <v>12371.61</v>
          </cell>
        </row>
        <row r="1363">
          <cell r="G1363">
            <v>69691</v>
          </cell>
          <cell r="H1363" t="str">
            <v>Transmission</v>
          </cell>
          <cell r="I1363" t="str">
            <v>Shingobee Tap - Shingobee 115 kV Line, 2.8 miles (Formally Cramer Lake)</v>
          </cell>
          <cell r="J1363">
            <v>-12371.61</v>
          </cell>
        </row>
        <row r="1364">
          <cell r="G1364">
            <v>69751</v>
          </cell>
          <cell r="H1364" t="str">
            <v>Transmission</v>
          </cell>
          <cell r="I1364" t="str">
            <v>Maine 2nd Cap Bank (0.9 MVAr) &amp; VBM Switch</v>
          </cell>
          <cell r="J1364">
            <v>153.84</v>
          </cell>
        </row>
        <row r="1365">
          <cell r="G1365">
            <v>69751</v>
          </cell>
          <cell r="H1365" t="str">
            <v>Transmission</v>
          </cell>
          <cell r="I1365" t="str">
            <v>Maine 2nd Cap Bank (0.9 MVAr) &amp; VBM Switch</v>
          </cell>
          <cell r="J1365">
            <v>-153.84</v>
          </cell>
        </row>
        <row r="1366">
          <cell r="G1366">
            <v>69761</v>
          </cell>
          <cell r="H1366" t="str">
            <v>Transmission</v>
          </cell>
          <cell r="I1366" t="str">
            <v>Battle Lake 2nd Cap Bank (0.6 MVAr) &amp; VBM Switch</v>
          </cell>
          <cell r="J1366">
            <v>-153.84</v>
          </cell>
        </row>
        <row r="1367">
          <cell r="G1367">
            <v>69761</v>
          </cell>
          <cell r="H1367" t="str">
            <v>Transmission</v>
          </cell>
          <cell r="I1367" t="str">
            <v>Battle Lake 2nd Cap Bank (0.6 MVAr) &amp; VBM Switch</v>
          </cell>
          <cell r="J1367">
            <v>153.84</v>
          </cell>
        </row>
        <row r="1368">
          <cell r="G1368">
            <v>69791</v>
          </cell>
          <cell r="H1368" t="str">
            <v>Transmission</v>
          </cell>
          <cell r="I1368" t="str">
            <v>RH Line - Replace 14 Structures</v>
          </cell>
          <cell r="J1368">
            <v>-7196.39</v>
          </cell>
        </row>
        <row r="1369">
          <cell r="G1369">
            <v>69791</v>
          </cell>
          <cell r="H1369" t="str">
            <v>Transmission</v>
          </cell>
          <cell r="I1369" t="str">
            <v>RH Line - Replace 14 Structures</v>
          </cell>
          <cell r="J1369">
            <v>7196.39</v>
          </cell>
        </row>
        <row r="1370">
          <cell r="G1370">
            <v>69801</v>
          </cell>
          <cell r="H1370" t="str">
            <v>Transmission</v>
          </cell>
          <cell r="I1370" t="str">
            <v>G608 - Lake Johanna Wind Facility Study</v>
          </cell>
          <cell r="J1370">
            <v>-6285.07</v>
          </cell>
        </row>
        <row r="1371">
          <cell r="G1371">
            <v>69801</v>
          </cell>
          <cell r="H1371" t="str">
            <v>Transmission</v>
          </cell>
          <cell r="I1371" t="str">
            <v>G608 - Lake Johanna Wind Facility Study</v>
          </cell>
          <cell r="J1371">
            <v>6285.07</v>
          </cell>
        </row>
        <row r="1372">
          <cell r="G1372">
            <v>69831</v>
          </cell>
          <cell r="H1372" t="str">
            <v>Transmission</v>
          </cell>
          <cell r="I1372" t="str">
            <v>CO-WBT Line - West Becker Tap</v>
          </cell>
          <cell r="J1372">
            <v>3105.14</v>
          </cell>
        </row>
        <row r="1373">
          <cell r="G1373">
            <v>69831</v>
          </cell>
          <cell r="H1373" t="str">
            <v>Transmission</v>
          </cell>
          <cell r="I1373" t="str">
            <v>CO-WBT Line - West Becker Tap</v>
          </cell>
          <cell r="J1373">
            <v>-3105.14</v>
          </cell>
        </row>
        <row r="1374">
          <cell r="G1374">
            <v>69841</v>
          </cell>
          <cell r="H1374" t="str">
            <v>Transmission</v>
          </cell>
          <cell r="I1374" t="str">
            <v>CR Line - Modify structures for Airport Sub Modifications</v>
          </cell>
          <cell r="J1374">
            <v>-49086.99</v>
          </cell>
        </row>
        <row r="1375">
          <cell r="G1375">
            <v>69841</v>
          </cell>
          <cell r="H1375" t="str">
            <v>Transmission</v>
          </cell>
          <cell r="I1375" t="str">
            <v>CR Line - Modify structures for Airport Sub Modifications</v>
          </cell>
          <cell r="J1375">
            <v>49086.99</v>
          </cell>
        </row>
        <row r="1376">
          <cell r="G1376">
            <v>69951</v>
          </cell>
          <cell r="H1376" t="str">
            <v>Transmission</v>
          </cell>
          <cell r="I1376" t="str">
            <v>Mayhew Tap Switches - Add Motor Operators (MPS1, WGS2, WGS3)</v>
          </cell>
          <cell r="J1376">
            <v>-3498.28</v>
          </cell>
        </row>
        <row r="1377">
          <cell r="G1377">
            <v>69951</v>
          </cell>
          <cell r="H1377" t="str">
            <v>Transmission</v>
          </cell>
          <cell r="I1377" t="str">
            <v>Mayhew Tap Switches - Add Motor Operators (MPS1, WGS2, WGS3)</v>
          </cell>
          <cell r="J1377">
            <v>3498.28</v>
          </cell>
        </row>
        <row r="1378">
          <cell r="G1378">
            <v>69981</v>
          </cell>
          <cell r="H1378" t="str">
            <v>Transmission</v>
          </cell>
          <cell r="I1378" t="str">
            <v>Kristie Junction Switches - Add Motor Operators (698, 699, 711)</v>
          </cell>
          <cell r="J1378">
            <v>-238503.44</v>
          </cell>
        </row>
        <row r="1379">
          <cell r="G1379">
            <v>69981</v>
          </cell>
          <cell r="H1379" t="str">
            <v>Transmission</v>
          </cell>
          <cell r="I1379" t="str">
            <v>Kristie Junction Switches - Add Motor Operators (698, 699, 711)</v>
          </cell>
          <cell r="J1379">
            <v>238503.44</v>
          </cell>
        </row>
        <row r="1380">
          <cell r="G1380">
            <v>70031</v>
          </cell>
          <cell r="H1380" t="str">
            <v>Transmission</v>
          </cell>
          <cell r="I1380" t="str">
            <v>SG Line - Upgrade to 170 Deg F</v>
          </cell>
          <cell r="J1380">
            <v>-67594.2</v>
          </cell>
        </row>
        <row r="1381">
          <cell r="G1381">
            <v>70031</v>
          </cell>
          <cell r="H1381" t="str">
            <v>Transmission</v>
          </cell>
          <cell r="I1381" t="str">
            <v>SG Line - Upgrade to 170 Deg F</v>
          </cell>
          <cell r="J1381">
            <v>67594.2</v>
          </cell>
        </row>
        <row r="1382">
          <cell r="G1382">
            <v>70081</v>
          </cell>
          <cell r="H1382" t="str">
            <v>Transmission</v>
          </cell>
          <cell r="I1382" t="str">
            <v>MC-HB Line - Upgrade to 212 deg F</v>
          </cell>
          <cell r="J1382">
            <v>9263.16</v>
          </cell>
        </row>
        <row r="1383">
          <cell r="G1383">
            <v>70081</v>
          </cell>
          <cell r="H1383" t="str">
            <v>Transmission</v>
          </cell>
          <cell r="I1383" t="str">
            <v>MC-HB Line - Upgrade to 212 deg F</v>
          </cell>
          <cell r="J1383">
            <v>-9263.16</v>
          </cell>
        </row>
        <row r="1384">
          <cell r="G1384">
            <v>70091</v>
          </cell>
          <cell r="H1384" t="str">
            <v>Transmission</v>
          </cell>
          <cell r="I1384" t="str">
            <v>BE-WCT Pole Relocation (Str. 27)</v>
          </cell>
          <cell r="J1384">
            <v>-76054.320000000007</v>
          </cell>
        </row>
        <row r="1385">
          <cell r="G1385">
            <v>70091</v>
          </cell>
          <cell r="H1385" t="str">
            <v>Transmission</v>
          </cell>
          <cell r="I1385" t="str">
            <v>BE-WCT Pole Relocation (Str. 27)</v>
          </cell>
          <cell r="J1385">
            <v>76054.320000000007</v>
          </cell>
        </row>
        <row r="1386">
          <cell r="G1386">
            <v>70531</v>
          </cell>
          <cell r="H1386" t="str">
            <v>Transmission</v>
          </cell>
          <cell r="I1386" t="str">
            <v>Graceville - GRE Install Tie Metering for OTP EPNODE</v>
          </cell>
          <cell r="J1386">
            <v>2962.51</v>
          </cell>
        </row>
        <row r="1387">
          <cell r="G1387">
            <v>70531</v>
          </cell>
          <cell r="H1387" t="str">
            <v>Transmission</v>
          </cell>
          <cell r="I1387" t="str">
            <v>Graceville - GRE Install Tie Metering for OTP EPNODE</v>
          </cell>
          <cell r="J1387">
            <v>-2962.51</v>
          </cell>
        </row>
        <row r="1388">
          <cell r="G1388">
            <v>70561</v>
          </cell>
          <cell r="H1388" t="str">
            <v>Transmission</v>
          </cell>
          <cell r="I1388" t="str">
            <v>Marsh Lake - GRE Install Tie Metering for OTP EPNODE</v>
          </cell>
          <cell r="J1388">
            <v>-1994.29</v>
          </cell>
        </row>
        <row r="1389">
          <cell r="G1389">
            <v>70561</v>
          </cell>
          <cell r="H1389" t="str">
            <v>Transmission</v>
          </cell>
          <cell r="I1389" t="str">
            <v>Marsh Lake - GRE Install Tie Metering for OTP EPNODE</v>
          </cell>
          <cell r="J1389">
            <v>1994.29</v>
          </cell>
        </row>
        <row r="1390">
          <cell r="G1390">
            <v>70571</v>
          </cell>
          <cell r="H1390" t="str">
            <v>Transmission</v>
          </cell>
          <cell r="I1390" t="str">
            <v>Miltona - Install GRE-OTP Tie Metering for OTP EPNODE</v>
          </cell>
          <cell r="J1390">
            <v>15987.12</v>
          </cell>
        </row>
        <row r="1391">
          <cell r="G1391">
            <v>70571</v>
          </cell>
          <cell r="H1391" t="str">
            <v>Transmission</v>
          </cell>
          <cell r="I1391" t="str">
            <v>Miltona - Install GRE-OTP Tie Metering for OTP EPNODE</v>
          </cell>
          <cell r="J1391">
            <v>-15987.12</v>
          </cell>
        </row>
        <row r="1392">
          <cell r="G1392">
            <v>70611</v>
          </cell>
          <cell r="H1392" t="str">
            <v>Transmission</v>
          </cell>
          <cell r="I1392" t="str">
            <v>CP Line - Relocate &amp; Lower Structures</v>
          </cell>
          <cell r="J1392">
            <v>-1713</v>
          </cell>
        </row>
        <row r="1393">
          <cell r="G1393">
            <v>70611</v>
          </cell>
          <cell r="H1393" t="str">
            <v>Transmission</v>
          </cell>
          <cell r="I1393" t="str">
            <v>CP Line - Relocate &amp; Lower Structures</v>
          </cell>
          <cell r="J1393">
            <v>1713</v>
          </cell>
        </row>
        <row r="1394">
          <cell r="G1394">
            <v>70741</v>
          </cell>
          <cell r="H1394" t="str">
            <v>Transmission</v>
          </cell>
          <cell r="I1394" t="str">
            <v>Arrowhead Generation Non Interconnection Sub and Transmission</v>
          </cell>
          <cell r="J1394">
            <v>10774.23</v>
          </cell>
        </row>
        <row r="1395">
          <cell r="G1395">
            <v>70741</v>
          </cell>
          <cell r="H1395" t="str">
            <v>Transmission</v>
          </cell>
          <cell r="I1395" t="str">
            <v>Arrowhead Generation Non Interconnection Sub and Transmission</v>
          </cell>
          <cell r="J1395">
            <v>-10774.23</v>
          </cell>
        </row>
        <row r="1396">
          <cell r="G1396">
            <v>70831</v>
          </cell>
          <cell r="H1396" t="str">
            <v>Transmission</v>
          </cell>
          <cell r="I1396" t="str">
            <v>St. Lawrence Tap 69kV Built to 115kV for 1/2 mile</v>
          </cell>
          <cell r="J1396">
            <v>-38916.300000000003</v>
          </cell>
        </row>
        <row r="1397">
          <cell r="G1397">
            <v>70831</v>
          </cell>
          <cell r="H1397" t="str">
            <v>Transmission</v>
          </cell>
          <cell r="I1397" t="str">
            <v>St. Lawrence Tap 69kV Built to 115kV for 1/2 mile</v>
          </cell>
          <cell r="J1397">
            <v>38916.300000000003</v>
          </cell>
        </row>
        <row r="1398">
          <cell r="G1398">
            <v>70931</v>
          </cell>
          <cell r="H1398" t="str">
            <v>Transmission</v>
          </cell>
          <cell r="I1398" t="str">
            <v>Erhard Tap Switches - Install New Switch (791) and Relocate Out of Swamp</v>
          </cell>
          <cell r="J1398">
            <v>-398.08</v>
          </cell>
        </row>
        <row r="1399">
          <cell r="G1399">
            <v>70931</v>
          </cell>
          <cell r="H1399" t="str">
            <v>Transmission</v>
          </cell>
          <cell r="I1399" t="str">
            <v>Erhard Tap Switches - Install New Switch (791) and Relocate Out of Swamp</v>
          </cell>
          <cell r="J1399">
            <v>398.08</v>
          </cell>
        </row>
        <row r="1400">
          <cell r="G1400">
            <v>70961</v>
          </cell>
          <cell r="H1400" t="str">
            <v>Transmission</v>
          </cell>
          <cell r="I1400" t="str">
            <v>Pillsbury Tap Switch - Replace Switch (88)</v>
          </cell>
          <cell r="J1400">
            <v>296.02</v>
          </cell>
        </row>
        <row r="1401">
          <cell r="G1401">
            <v>70961</v>
          </cell>
          <cell r="H1401" t="str">
            <v>Transmission</v>
          </cell>
          <cell r="I1401" t="str">
            <v>Pillsbury Tap Switch - Replace Switch (88)</v>
          </cell>
          <cell r="J1401">
            <v>-296.02</v>
          </cell>
        </row>
        <row r="1402">
          <cell r="G1402">
            <v>70971</v>
          </cell>
          <cell r="H1402" t="str">
            <v>Transmission</v>
          </cell>
          <cell r="I1402" t="str">
            <v>Sobieski-change out cap controler</v>
          </cell>
          <cell r="J1402">
            <v>153.84</v>
          </cell>
        </row>
        <row r="1403">
          <cell r="G1403">
            <v>70971</v>
          </cell>
          <cell r="H1403" t="str">
            <v>Transmission</v>
          </cell>
          <cell r="I1403" t="str">
            <v>Sobieski-change out cap controler</v>
          </cell>
          <cell r="J1403">
            <v>-153.84</v>
          </cell>
        </row>
        <row r="1404">
          <cell r="G1404">
            <v>71261</v>
          </cell>
          <cell r="H1404" t="str">
            <v>Transmission</v>
          </cell>
          <cell r="I1404" t="str">
            <v>Double Circuit from Lyon County to existing Milroy Tap (2 mi. 68 kV)</v>
          </cell>
          <cell r="J1404">
            <v>-673.76</v>
          </cell>
        </row>
        <row r="1405">
          <cell r="G1405">
            <v>71261</v>
          </cell>
          <cell r="H1405" t="str">
            <v>Transmission</v>
          </cell>
          <cell r="I1405" t="str">
            <v>Double Circuit from Lyon County to existing Milroy Tap (2 mi. 68 kV)</v>
          </cell>
          <cell r="J1405">
            <v>673.76</v>
          </cell>
        </row>
        <row r="1406">
          <cell r="G1406">
            <v>71301</v>
          </cell>
          <cell r="H1406" t="str">
            <v>Transmission</v>
          </cell>
          <cell r="I1406" t="str">
            <v>Elk River 14 Substation:  230 kV ring and GSU position for new generation</v>
          </cell>
          <cell r="J1406">
            <v>111931.94</v>
          </cell>
        </row>
        <row r="1407">
          <cell r="G1407">
            <v>71301</v>
          </cell>
          <cell r="H1407" t="str">
            <v>Transmission</v>
          </cell>
          <cell r="I1407" t="str">
            <v>Elk River 14 Substation:  230 kV ring and GSU position for new generation</v>
          </cell>
          <cell r="J1407">
            <v>-111931.94</v>
          </cell>
        </row>
        <row r="1408">
          <cell r="G1408">
            <v>71561</v>
          </cell>
          <cell r="H1408" t="str">
            <v>Transmission</v>
          </cell>
          <cell r="I1408" t="str">
            <v>Coal Creek Substation - Replace shunt bank and 1 filter bank</v>
          </cell>
          <cell r="J1408">
            <v>47740.7</v>
          </cell>
        </row>
        <row r="1409">
          <cell r="G1409">
            <v>71561</v>
          </cell>
          <cell r="H1409" t="str">
            <v>Transmission</v>
          </cell>
          <cell r="I1409" t="str">
            <v>Coal Creek Substation - Replace shunt bank and 1 filter bank</v>
          </cell>
          <cell r="J1409">
            <v>-47740.7</v>
          </cell>
        </row>
        <row r="1410">
          <cell r="G1410">
            <v>71841</v>
          </cell>
          <cell r="H1410" t="str">
            <v>Transmission</v>
          </cell>
          <cell r="I1410" t="str">
            <v>Highwater tap 69 kV transmission line (2 mi)</v>
          </cell>
          <cell r="J1410">
            <v>1260.69</v>
          </cell>
        </row>
        <row r="1411">
          <cell r="G1411">
            <v>71841</v>
          </cell>
          <cell r="H1411" t="str">
            <v>Transmission</v>
          </cell>
          <cell r="I1411" t="str">
            <v>Highwater tap 69 kV transmission line (2 mi)</v>
          </cell>
          <cell r="J1411">
            <v>-1260.69</v>
          </cell>
        </row>
        <row r="1412">
          <cell r="G1412">
            <v>71861</v>
          </cell>
          <cell r="H1412" t="str">
            <v>Transmission</v>
          </cell>
          <cell r="I1412" t="str">
            <v>Highwater Ethanol metering</v>
          </cell>
          <cell r="J1412">
            <v>639.37</v>
          </cell>
        </row>
        <row r="1413">
          <cell r="G1413">
            <v>71861</v>
          </cell>
          <cell r="H1413" t="str">
            <v>Transmission</v>
          </cell>
          <cell r="I1413" t="str">
            <v>Highwater Ethanol metering</v>
          </cell>
          <cell r="J1413">
            <v>-639.37</v>
          </cell>
        </row>
        <row r="1414">
          <cell r="G1414">
            <v>71911</v>
          </cell>
          <cell r="H1414" t="str">
            <v>Transmission</v>
          </cell>
          <cell r="I1414" t="str">
            <v>ES Line - Anoka Switch Replacement</v>
          </cell>
          <cell r="J1414">
            <v>511.17</v>
          </cell>
        </row>
        <row r="1415">
          <cell r="G1415">
            <v>71911</v>
          </cell>
          <cell r="H1415" t="str">
            <v>Transmission</v>
          </cell>
          <cell r="I1415" t="str">
            <v>ES Line - Anoka Switch Replacement</v>
          </cell>
          <cell r="J1415">
            <v>-511.17</v>
          </cell>
        </row>
        <row r="1416">
          <cell r="G1416">
            <v>71931</v>
          </cell>
          <cell r="H1416" t="str">
            <v>Transmission</v>
          </cell>
          <cell r="I1416" t="str">
            <v>Tamarac Cap Bank &amp; Breaker</v>
          </cell>
          <cell r="J1416">
            <v>29151.01</v>
          </cell>
        </row>
        <row r="1417">
          <cell r="G1417">
            <v>71931</v>
          </cell>
          <cell r="H1417" t="str">
            <v>Transmission</v>
          </cell>
          <cell r="I1417" t="str">
            <v>Tamarac Cap Bank &amp; Breaker</v>
          </cell>
          <cell r="J1417">
            <v>-29151.01</v>
          </cell>
        </row>
        <row r="1418">
          <cell r="G1418">
            <v>71951</v>
          </cell>
          <cell r="H1418" t="str">
            <v>Transmission</v>
          </cell>
          <cell r="I1418" t="str">
            <v>Dent Tap- Install 3-Way Switch and MOD's on 231 &amp; 232</v>
          </cell>
          <cell r="J1418">
            <v>-3446.23</v>
          </cell>
        </row>
        <row r="1419">
          <cell r="G1419">
            <v>71951</v>
          </cell>
          <cell r="H1419" t="str">
            <v>Transmission</v>
          </cell>
          <cell r="I1419" t="str">
            <v>Dent Tap- Install 3-Way Switch and MOD's on 231 &amp; 232</v>
          </cell>
          <cell r="J1419">
            <v>3446.23</v>
          </cell>
        </row>
        <row r="1420">
          <cell r="G1420">
            <v>71961</v>
          </cell>
          <cell r="H1420" t="str">
            <v>Transmission</v>
          </cell>
          <cell r="I1420" t="str">
            <v>Dent Tap- Install Communications for Motorized Switch</v>
          </cell>
          <cell r="J1420">
            <v>328.61</v>
          </cell>
        </row>
        <row r="1421">
          <cell r="G1421">
            <v>71961</v>
          </cell>
          <cell r="H1421" t="str">
            <v>Transmission</v>
          </cell>
          <cell r="I1421" t="str">
            <v>Dent Tap- Install Communications for Motorized Switch</v>
          </cell>
          <cell r="J1421">
            <v>-328.61</v>
          </cell>
        </row>
        <row r="1422">
          <cell r="G1422">
            <v>71971</v>
          </cell>
          <cell r="H1422" t="str">
            <v>Transmission</v>
          </cell>
          <cell r="I1422" t="str">
            <v>Dent Tap- Install Bldg &amp; RTU for MOD</v>
          </cell>
          <cell r="J1422">
            <v>-696.23</v>
          </cell>
        </row>
        <row r="1423">
          <cell r="G1423">
            <v>71971</v>
          </cell>
          <cell r="H1423" t="str">
            <v>Transmission</v>
          </cell>
          <cell r="I1423" t="str">
            <v>Dent Tap- Install Bldg &amp; RTU for MOD</v>
          </cell>
          <cell r="J1423">
            <v>696.23</v>
          </cell>
        </row>
        <row r="1424">
          <cell r="G1424">
            <v>71981</v>
          </cell>
          <cell r="H1424" t="str">
            <v>Transmission</v>
          </cell>
          <cell r="I1424" t="str">
            <v>Athens - Add Breaker for new Martin Lake Line</v>
          </cell>
          <cell r="J1424">
            <v>51661.36</v>
          </cell>
        </row>
        <row r="1425">
          <cell r="G1425">
            <v>71981</v>
          </cell>
          <cell r="H1425" t="str">
            <v>Transmission</v>
          </cell>
          <cell r="I1425" t="str">
            <v>Athens - Add Breaker for new Martin Lake Line</v>
          </cell>
          <cell r="J1425">
            <v>-51661.36</v>
          </cell>
        </row>
        <row r="1426">
          <cell r="G1426">
            <v>72051</v>
          </cell>
          <cell r="H1426" t="str">
            <v>Transmission</v>
          </cell>
          <cell r="I1426" t="str">
            <v>ES Line - Anoka to Bunker Lake Tap (5.3 Mi)</v>
          </cell>
          <cell r="J1426">
            <v>-11645.73</v>
          </cell>
        </row>
        <row r="1427">
          <cell r="G1427">
            <v>72051</v>
          </cell>
          <cell r="H1427" t="str">
            <v>Transmission</v>
          </cell>
          <cell r="I1427" t="str">
            <v>ES Line - Anoka to Bunker Lake Tap (5.3 Mi)</v>
          </cell>
          <cell r="J1427">
            <v>11645.73</v>
          </cell>
        </row>
        <row r="1428">
          <cell r="G1428">
            <v>72191</v>
          </cell>
          <cell r="H1428" t="str">
            <v>Transmission</v>
          </cell>
          <cell r="I1428" t="str">
            <v>Coal Creek Sub-Upgrade 480 VAC protections (Final Phase)</v>
          </cell>
          <cell r="J1428">
            <v>1101.4000000000001</v>
          </cell>
        </row>
        <row r="1429">
          <cell r="G1429">
            <v>72191</v>
          </cell>
          <cell r="H1429" t="str">
            <v>Transmission</v>
          </cell>
          <cell r="I1429" t="str">
            <v>Coal Creek Sub-Upgrade 480 VAC protections (Final Phase)</v>
          </cell>
          <cell r="J1429">
            <v>-1101.4000000000001</v>
          </cell>
        </row>
        <row r="1430">
          <cell r="G1430">
            <v>72411</v>
          </cell>
          <cell r="H1430" t="str">
            <v>Transmission</v>
          </cell>
          <cell r="I1430" t="str">
            <v>CV Line - Modify Structures for Cedar Valley Sub Rebuild</v>
          </cell>
          <cell r="J1430">
            <v>47496.52</v>
          </cell>
        </row>
        <row r="1431">
          <cell r="G1431">
            <v>72411</v>
          </cell>
          <cell r="H1431" t="str">
            <v>Transmission</v>
          </cell>
          <cell r="I1431" t="str">
            <v>CV Line - Modify Structures for Cedar Valley Sub Rebuild</v>
          </cell>
          <cell r="J1431">
            <v>-47496.52</v>
          </cell>
        </row>
        <row r="1432">
          <cell r="G1432">
            <v>72481</v>
          </cell>
          <cell r="H1432" t="str">
            <v>Transmission</v>
          </cell>
          <cell r="I1432" t="str">
            <v>WE Line - Add deadend</v>
          </cell>
          <cell r="J1432">
            <v>3720.18</v>
          </cell>
        </row>
        <row r="1433">
          <cell r="G1433">
            <v>72481</v>
          </cell>
          <cell r="H1433" t="str">
            <v>Transmission</v>
          </cell>
          <cell r="I1433" t="str">
            <v>WE Line - Add deadend</v>
          </cell>
          <cell r="J1433">
            <v>-3720.18</v>
          </cell>
        </row>
        <row r="1434">
          <cell r="G1434">
            <v>72491</v>
          </cell>
          <cell r="H1434" t="str">
            <v>Transmission</v>
          </cell>
          <cell r="I1434" t="str">
            <v>Maple Lake 69kV Breaker</v>
          </cell>
          <cell r="J1434">
            <v>146817.99</v>
          </cell>
        </row>
        <row r="1435">
          <cell r="G1435">
            <v>72491</v>
          </cell>
          <cell r="H1435" t="str">
            <v>Transmission</v>
          </cell>
          <cell r="I1435" t="str">
            <v>Maple Lake 69kV Breaker</v>
          </cell>
          <cell r="J1435">
            <v>-146817.99</v>
          </cell>
        </row>
        <row r="1436">
          <cell r="G1436">
            <v>72501</v>
          </cell>
          <cell r="H1436" t="str">
            <v>Transmission</v>
          </cell>
          <cell r="I1436" t="str">
            <v>Mary Lake 3-Way 115kV Switch</v>
          </cell>
          <cell r="J1436">
            <v>-152211.04999999999</v>
          </cell>
        </row>
        <row r="1437">
          <cell r="G1437">
            <v>72501</v>
          </cell>
          <cell r="H1437" t="str">
            <v>Transmission</v>
          </cell>
          <cell r="I1437" t="str">
            <v>Mary Lake 3-Way 115kV Switch</v>
          </cell>
          <cell r="J1437">
            <v>152211.04999999999</v>
          </cell>
        </row>
        <row r="1438">
          <cell r="G1438">
            <v>72511</v>
          </cell>
          <cell r="H1438" t="str">
            <v>Transmission</v>
          </cell>
          <cell r="I1438" t="str">
            <v>Dickinson - Relocate 69kV Tie Meter</v>
          </cell>
          <cell r="J1438">
            <v>8284.77</v>
          </cell>
        </row>
        <row r="1439">
          <cell r="G1439">
            <v>72511</v>
          </cell>
          <cell r="H1439" t="str">
            <v>Transmission</v>
          </cell>
          <cell r="I1439" t="str">
            <v>Dickinson - Relocate 69kV Tie Meter</v>
          </cell>
          <cell r="J1439">
            <v>27146.73</v>
          </cell>
        </row>
        <row r="1440">
          <cell r="G1440">
            <v>72511</v>
          </cell>
          <cell r="H1440" t="str">
            <v>Transmission</v>
          </cell>
          <cell r="I1440" t="str">
            <v>Dickinson - Relocate 69kV Tie Meter</v>
          </cell>
          <cell r="J1440">
            <v>-35431.5</v>
          </cell>
        </row>
        <row r="1441">
          <cell r="G1441">
            <v>72521</v>
          </cell>
          <cell r="H1441" t="str">
            <v>Transmission</v>
          </cell>
          <cell r="I1441" t="str">
            <v>212 Upgrade Gooose Lake Tap - Liberty</v>
          </cell>
          <cell r="J1441">
            <v>2113.44</v>
          </cell>
        </row>
        <row r="1442">
          <cell r="G1442">
            <v>72521</v>
          </cell>
          <cell r="H1442" t="str">
            <v>Transmission</v>
          </cell>
          <cell r="I1442" t="str">
            <v>212 Upgrade Gooose Lake Tap - Liberty</v>
          </cell>
          <cell r="J1442">
            <v>-2113.44</v>
          </cell>
        </row>
        <row r="1443">
          <cell r="G1443">
            <v>72541</v>
          </cell>
          <cell r="H1443" t="str">
            <v>Transmission</v>
          </cell>
          <cell r="I1443" t="str">
            <v>Arrowhead Generation: DIC: Metering / Scada / RTU 100%GRE G -   0%GRE T</v>
          </cell>
          <cell r="J1443">
            <v>-647.14</v>
          </cell>
        </row>
        <row r="1444">
          <cell r="G1444">
            <v>72541</v>
          </cell>
          <cell r="H1444" t="str">
            <v>Transmission</v>
          </cell>
          <cell r="I1444" t="str">
            <v>Arrowhead Generation: DIC: Metering / Scada / RTU 100%GRE G -   0%GRE T</v>
          </cell>
          <cell r="J1444">
            <v>647.14</v>
          </cell>
        </row>
        <row r="1445">
          <cell r="G1445">
            <v>72561</v>
          </cell>
          <cell r="H1445" t="str">
            <v>Transmission</v>
          </cell>
          <cell r="I1445" t="str">
            <v>Dispersed Renewable Generation Study</v>
          </cell>
          <cell r="J1445">
            <v>2049.0100000000002</v>
          </cell>
        </row>
        <row r="1446">
          <cell r="G1446">
            <v>72561</v>
          </cell>
          <cell r="H1446" t="str">
            <v>Transmission</v>
          </cell>
          <cell r="I1446" t="str">
            <v>Dispersed Renewable Generation Study</v>
          </cell>
          <cell r="J1446">
            <v>-2049.0100000000002</v>
          </cell>
        </row>
        <row r="1447">
          <cell r="G1447">
            <v>72601</v>
          </cell>
          <cell r="H1447" t="str">
            <v>Transmission</v>
          </cell>
          <cell r="I1447" t="str">
            <v>Double Circuit Yankee Doodle to Wescott Tap</v>
          </cell>
          <cell r="J1447">
            <v>932446.65</v>
          </cell>
        </row>
        <row r="1448">
          <cell r="G1448">
            <v>72601</v>
          </cell>
          <cell r="H1448" t="str">
            <v>Transmission</v>
          </cell>
          <cell r="I1448" t="str">
            <v>Double Circuit Yankee Doodle to Wescott Tap</v>
          </cell>
          <cell r="J1448">
            <v>-932446.65</v>
          </cell>
        </row>
        <row r="1449">
          <cell r="G1449">
            <v>72611</v>
          </cell>
          <cell r="H1449" t="str">
            <v>Transmission</v>
          </cell>
          <cell r="I1449" t="str">
            <v>Eagan Substation transmission Upgrades</v>
          </cell>
          <cell r="J1449">
            <v>55498.41</v>
          </cell>
        </row>
        <row r="1450">
          <cell r="G1450">
            <v>72611</v>
          </cell>
          <cell r="H1450" t="str">
            <v>Transmission</v>
          </cell>
          <cell r="I1450" t="str">
            <v>Eagan Substation transmission Upgrades</v>
          </cell>
          <cell r="J1450">
            <v>-55498.41</v>
          </cell>
        </row>
        <row r="1451">
          <cell r="G1451">
            <v>72641</v>
          </cell>
          <cell r="H1451" t="str">
            <v>Transmission</v>
          </cell>
          <cell r="I1451" t="str">
            <v>Soderville - Relocate Driveways</v>
          </cell>
          <cell r="J1451">
            <v>-5189.53</v>
          </cell>
        </row>
        <row r="1452">
          <cell r="G1452">
            <v>72641</v>
          </cell>
          <cell r="H1452" t="str">
            <v>Transmission</v>
          </cell>
          <cell r="I1452" t="str">
            <v>Soderville - Relocate Driveways</v>
          </cell>
          <cell r="J1452">
            <v>5189.53</v>
          </cell>
        </row>
        <row r="1453">
          <cell r="G1453">
            <v>73051</v>
          </cell>
          <cell r="H1453" t="str">
            <v>Transmission</v>
          </cell>
          <cell r="I1453" t="str">
            <v>Orr Distribution Metering</v>
          </cell>
          <cell r="J1453">
            <v>33606.58</v>
          </cell>
        </row>
        <row r="1454">
          <cell r="G1454">
            <v>73051</v>
          </cell>
          <cell r="H1454" t="str">
            <v>Transmission</v>
          </cell>
          <cell r="I1454" t="str">
            <v>Orr Distribution Metering</v>
          </cell>
          <cell r="J1454">
            <v>-33606.58</v>
          </cell>
        </row>
        <row r="1455">
          <cell r="G1455">
            <v>73361</v>
          </cell>
          <cell r="H1455" t="str">
            <v>Transmission</v>
          </cell>
          <cell r="I1455" t="str">
            <v>Potato Lake 7 mile, 115 kV line</v>
          </cell>
          <cell r="J1455">
            <v>-160296.71</v>
          </cell>
        </row>
        <row r="1456">
          <cell r="G1456">
            <v>73361</v>
          </cell>
          <cell r="H1456" t="str">
            <v>Transmission</v>
          </cell>
          <cell r="I1456" t="str">
            <v>Potato Lake 7 mile, 115 kV line</v>
          </cell>
          <cell r="J1456">
            <v>160296.71</v>
          </cell>
        </row>
        <row r="1457">
          <cell r="G1457">
            <v>73371</v>
          </cell>
          <cell r="H1457" t="str">
            <v>Transmission</v>
          </cell>
          <cell r="I1457" t="str">
            <v>Potato Lake 3-way, 115 kV tapswitch</v>
          </cell>
          <cell r="J1457">
            <v>-24345.88</v>
          </cell>
        </row>
        <row r="1458">
          <cell r="G1458">
            <v>73371</v>
          </cell>
          <cell r="H1458" t="str">
            <v>Transmission</v>
          </cell>
          <cell r="I1458" t="str">
            <v>Potato Lake 3-way, 115 kV tapswitch</v>
          </cell>
          <cell r="J1458">
            <v>24345.88</v>
          </cell>
        </row>
        <row r="1459">
          <cell r="G1459">
            <v>73431</v>
          </cell>
          <cell r="H1459" t="str">
            <v>Transmission</v>
          </cell>
          <cell r="I1459" t="str">
            <v>Litchfield II Metering/Telecom</v>
          </cell>
          <cell r="J1459">
            <v>3000</v>
          </cell>
        </row>
        <row r="1460">
          <cell r="G1460">
            <v>73431</v>
          </cell>
          <cell r="H1460" t="str">
            <v>Transmission</v>
          </cell>
          <cell r="I1460" t="str">
            <v>Litchfield II Metering/Telecom</v>
          </cell>
          <cell r="J1460">
            <v>-3000</v>
          </cell>
        </row>
        <row r="1461">
          <cell r="G1461">
            <v>73451</v>
          </cell>
          <cell r="H1461" t="str">
            <v>Transmission</v>
          </cell>
          <cell r="I1461" t="str">
            <v>Eagle Bend 700 MHz CPE Relocation</v>
          </cell>
          <cell r="J1461">
            <v>490.71</v>
          </cell>
        </row>
        <row r="1462">
          <cell r="G1462">
            <v>73451</v>
          </cell>
          <cell r="H1462" t="str">
            <v>Transmission</v>
          </cell>
          <cell r="I1462" t="str">
            <v>Eagle Bend 700 MHz CPE Relocation</v>
          </cell>
          <cell r="J1462">
            <v>-490.71</v>
          </cell>
        </row>
        <row r="1463">
          <cell r="G1463">
            <v>73491</v>
          </cell>
          <cell r="H1463" t="str">
            <v>Transmission</v>
          </cell>
          <cell r="I1463" t="str">
            <v>G628: 31.5MW Winfarm Facility Study</v>
          </cell>
          <cell r="J1463">
            <v>-17104.21</v>
          </cell>
        </row>
        <row r="1464">
          <cell r="G1464">
            <v>73491</v>
          </cell>
          <cell r="H1464" t="str">
            <v>Transmission</v>
          </cell>
          <cell r="I1464" t="str">
            <v>G628: 31.5MW Winfarm Facility Study</v>
          </cell>
          <cell r="J1464">
            <v>17104.21</v>
          </cell>
        </row>
        <row r="1465">
          <cell r="G1465">
            <v>74011</v>
          </cell>
          <cell r="H1465" t="str">
            <v>Transmission</v>
          </cell>
          <cell r="I1465" t="str">
            <v>Stanton-Install micro-processor relays on Square Butte 230 kV Line</v>
          </cell>
          <cell r="J1465">
            <v>148457.79</v>
          </cell>
        </row>
        <row r="1466">
          <cell r="G1466">
            <v>74011</v>
          </cell>
          <cell r="H1466" t="str">
            <v>Transmission</v>
          </cell>
          <cell r="I1466" t="str">
            <v>Stanton-Install micro-processor relays on Square Butte 230 kV Line</v>
          </cell>
          <cell r="J1466">
            <v>-148457.79</v>
          </cell>
        </row>
        <row r="1467">
          <cell r="G1467">
            <v>74051</v>
          </cell>
          <cell r="H1467" t="str">
            <v>Transmission</v>
          </cell>
          <cell r="I1467" t="str">
            <v>Benton County 230 kV Switch Upgrage</v>
          </cell>
          <cell r="J1467">
            <v>-4381.91</v>
          </cell>
        </row>
        <row r="1468">
          <cell r="G1468">
            <v>74051</v>
          </cell>
          <cell r="H1468" t="str">
            <v>Transmission</v>
          </cell>
          <cell r="I1468" t="str">
            <v>Benton County 230 kV Switch Upgrage</v>
          </cell>
          <cell r="J1468">
            <v>4381.91</v>
          </cell>
        </row>
        <row r="1469">
          <cell r="G1469">
            <v>74061</v>
          </cell>
          <cell r="H1469" t="str">
            <v>Transmission</v>
          </cell>
          <cell r="I1469" t="str">
            <v>Alexandria - Add Wavetrap &amp; Replace Circuit Switcher</v>
          </cell>
          <cell r="J1469">
            <v>520</v>
          </cell>
        </row>
        <row r="1470">
          <cell r="G1470">
            <v>74061</v>
          </cell>
          <cell r="H1470" t="str">
            <v>Transmission</v>
          </cell>
          <cell r="I1470" t="str">
            <v>Alexandria - Add Wavetrap &amp; Replace Circuit Switcher</v>
          </cell>
          <cell r="J1470">
            <v>-520</v>
          </cell>
        </row>
        <row r="1471">
          <cell r="G1471">
            <v>74111</v>
          </cell>
          <cell r="H1471" t="str">
            <v>Transmission</v>
          </cell>
          <cell r="I1471" t="str">
            <v>MISO G617 - BE-WCT Line Rebuild</v>
          </cell>
          <cell r="J1471">
            <v>9446.49</v>
          </cell>
        </row>
        <row r="1472">
          <cell r="G1472">
            <v>74111</v>
          </cell>
          <cell r="H1472" t="str">
            <v>Transmission</v>
          </cell>
          <cell r="I1472" t="str">
            <v>MISO G617 - BE-WCT Line Rebuild</v>
          </cell>
          <cell r="J1472">
            <v>-9446.49</v>
          </cell>
        </row>
        <row r="1473">
          <cell r="G1473">
            <v>74181</v>
          </cell>
          <cell r="H1473" t="str">
            <v>Transmission</v>
          </cell>
          <cell r="I1473" t="str">
            <v>CO-ES Line - Upgrade Andover Switch</v>
          </cell>
          <cell r="J1473">
            <v>847.25</v>
          </cell>
        </row>
        <row r="1474">
          <cell r="G1474">
            <v>74181</v>
          </cell>
          <cell r="H1474" t="str">
            <v>Transmission</v>
          </cell>
          <cell r="I1474" t="str">
            <v>CO-ES Line - Upgrade Andover Switch</v>
          </cell>
          <cell r="J1474">
            <v>-847.25</v>
          </cell>
        </row>
        <row r="1475">
          <cell r="G1475">
            <v>74221</v>
          </cell>
          <cell r="H1475" t="str">
            <v>Transmission</v>
          </cell>
          <cell r="I1475" t="str">
            <v>AG-AA Line - Structure 30 &amp; 54 - Replace</v>
          </cell>
          <cell r="J1475">
            <v>2440.75</v>
          </cell>
        </row>
        <row r="1476">
          <cell r="G1476">
            <v>74221</v>
          </cell>
          <cell r="H1476" t="str">
            <v>Transmission</v>
          </cell>
          <cell r="I1476" t="str">
            <v>AG-AA Line - Structure 30 &amp; 54 - Replace</v>
          </cell>
          <cell r="J1476">
            <v>-2440.75</v>
          </cell>
        </row>
        <row r="1477">
          <cell r="G1477">
            <v>74251</v>
          </cell>
          <cell r="H1477" t="str">
            <v>Transmission</v>
          </cell>
          <cell r="I1477" t="str">
            <v>Pleasant Valley Facility Study for G362</v>
          </cell>
          <cell r="J1477">
            <v>-18407</v>
          </cell>
        </row>
        <row r="1478">
          <cell r="G1478">
            <v>74251</v>
          </cell>
          <cell r="H1478" t="str">
            <v>Transmission</v>
          </cell>
          <cell r="I1478" t="str">
            <v>Pleasant Valley Facility Study for G362</v>
          </cell>
          <cell r="J1478">
            <v>18407</v>
          </cell>
        </row>
        <row r="1479">
          <cell r="G1479">
            <v>74271</v>
          </cell>
          <cell r="H1479" t="str">
            <v>Transmission</v>
          </cell>
          <cell r="I1479" t="str">
            <v>Coal Creek - Replace 230 kV Breakers 61RB5 &amp; 61RB6</v>
          </cell>
          <cell r="J1479">
            <v>74476.649999999994</v>
          </cell>
        </row>
        <row r="1480">
          <cell r="G1480">
            <v>74271</v>
          </cell>
          <cell r="H1480" t="str">
            <v>Transmission</v>
          </cell>
          <cell r="I1480" t="str">
            <v>Coal Creek - Replace 230 kV Breakers 61RB5 &amp; 61RB6</v>
          </cell>
          <cell r="J1480">
            <v>-74476.649999999994</v>
          </cell>
        </row>
        <row r="1481">
          <cell r="G1481">
            <v>74311</v>
          </cell>
          <cell r="H1481" t="str">
            <v>Transmission</v>
          </cell>
          <cell r="I1481" t="str">
            <v>Lutsen 69kV 600 Amp Switch with Interrupters</v>
          </cell>
          <cell r="J1481">
            <v>115283.39</v>
          </cell>
        </row>
        <row r="1482">
          <cell r="G1482">
            <v>74311</v>
          </cell>
          <cell r="H1482" t="str">
            <v>Transmission</v>
          </cell>
          <cell r="I1482" t="str">
            <v>Lutsen 69kV 600 Amp Switch with Interrupters</v>
          </cell>
          <cell r="J1482">
            <v>-115283.39</v>
          </cell>
        </row>
        <row r="1483">
          <cell r="G1483">
            <v>74331</v>
          </cell>
          <cell r="H1483" t="str">
            <v>Transmission</v>
          </cell>
          <cell r="I1483" t="str">
            <v>Panther Relay and Carrier Equipment Replacement</v>
          </cell>
          <cell r="J1483">
            <v>-251539.84</v>
          </cell>
        </row>
        <row r="1484">
          <cell r="G1484">
            <v>74331</v>
          </cell>
          <cell r="H1484" t="str">
            <v>Transmission</v>
          </cell>
          <cell r="I1484" t="str">
            <v>Panther Relay and Carrier Equipment Replacement</v>
          </cell>
          <cell r="J1484">
            <v>251539.84</v>
          </cell>
        </row>
        <row r="1485">
          <cell r="G1485">
            <v>74401</v>
          </cell>
          <cell r="H1485" t="str">
            <v>Transmission</v>
          </cell>
          <cell r="I1485" t="str">
            <v>DO Line - Replace Reject Poles</v>
          </cell>
          <cell r="J1485">
            <v>-3742.66</v>
          </cell>
        </row>
        <row r="1486">
          <cell r="G1486">
            <v>74401</v>
          </cell>
          <cell r="H1486" t="str">
            <v>Transmission</v>
          </cell>
          <cell r="I1486" t="str">
            <v>DO Line - Replace Reject Poles</v>
          </cell>
          <cell r="J1486">
            <v>3742.66</v>
          </cell>
        </row>
        <row r="1487">
          <cell r="G1487">
            <v>74431</v>
          </cell>
          <cell r="H1487" t="str">
            <v>Transmission</v>
          </cell>
          <cell r="I1487" t="str">
            <v>RE-JOT Line - Replace Structures 46,48A,64 and 81</v>
          </cell>
          <cell r="J1487">
            <v>-7491.15</v>
          </cell>
        </row>
        <row r="1488">
          <cell r="G1488">
            <v>74431</v>
          </cell>
          <cell r="H1488" t="str">
            <v>Transmission</v>
          </cell>
          <cell r="I1488" t="str">
            <v>RE-JOT Line - Replace Structures 46,48A,64 and 81</v>
          </cell>
          <cell r="J1488">
            <v>7491.15</v>
          </cell>
        </row>
        <row r="1489">
          <cell r="G1489">
            <v>74451</v>
          </cell>
          <cell r="H1489" t="str">
            <v>Transmission</v>
          </cell>
          <cell r="I1489" t="str">
            <v>Frog Creek Battery Bank Replacement</v>
          </cell>
          <cell r="J1489">
            <v>650.36</v>
          </cell>
        </row>
        <row r="1490">
          <cell r="G1490">
            <v>74451</v>
          </cell>
          <cell r="H1490" t="str">
            <v>Transmission</v>
          </cell>
          <cell r="I1490" t="str">
            <v>Frog Creek Battery Bank Replacement</v>
          </cell>
          <cell r="J1490">
            <v>-650.36</v>
          </cell>
        </row>
        <row r="1491">
          <cell r="G1491">
            <v>74661</v>
          </cell>
          <cell r="H1491" t="str">
            <v>Transmission</v>
          </cell>
          <cell r="I1491" t="str">
            <v>Kimberly - Building and RTU Upgrade</v>
          </cell>
          <cell r="J1491">
            <v>520.03</v>
          </cell>
        </row>
        <row r="1492">
          <cell r="G1492">
            <v>74661</v>
          </cell>
          <cell r="H1492" t="str">
            <v>Transmission</v>
          </cell>
          <cell r="I1492" t="str">
            <v>Kimberly - Building and RTU Upgrade</v>
          </cell>
          <cell r="J1492">
            <v>-520.03</v>
          </cell>
        </row>
        <row r="1493">
          <cell r="G1493">
            <v>74671</v>
          </cell>
          <cell r="H1493" t="str">
            <v>Transmission</v>
          </cell>
          <cell r="I1493" t="str">
            <v>DA-RPT Line - 115kV in/out tap</v>
          </cell>
          <cell r="J1493">
            <v>-184995.08</v>
          </cell>
        </row>
        <row r="1494">
          <cell r="G1494">
            <v>74671</v>
          </cell>
          <cell r="H1494" t="str">
            <v>Transmission</v>
          </cell>
          <cell r="I1494" t="str">
            <v>DA-RPT Line - 115kV in/out tap</v>
          </cell>
          <cell r="J1494">
            <v>184995.08</v>
          </cell>
        </row>
        <row r="1495">
          <cell r="G1495">
            <v>74821</v>
          </cell>
          <cell r="H1495" t="str">
            <v>Transmission</v>
          </cell>
          <cell r="I1495" t="str">
            <v>Pokegama 115 kV transmission line tap (8 miles)</v>
          </cell>
          <cell r="J1495">
            <v>345898.77</v>
          </cell>
        </row>
        <row r="1496">
          <cell r="G1496">
            <v>74821</v>
          </cell>
          <cell r="H1496" t="str">
            <v>Transmission</v>
          </cell>
          <cell r="I1496" t="str">
            <v>Pokegama 115 kV transmission line tap (8 miles)</v>
          </cell>
          <cell r="J1496">
            <v>-345898.77</v>
          </cell>
        </row>
        <row r="1497">
          <cell r="G1497">
            <v>74841</v>
          </cell>
          <cell r="H1497" t="str">
            <v>Transmission</v>
          </cell>
          <cell r="I1497" t="str">
            <v>BR-SE LINE - REPLACE STR 84</v>
          </cell>
          <cell r="J1497">
            <v>8899.98</v>
          </cell>
        </row>
        <row r="1498">
          <cell r="G1498">
            <v>74841</v>
          </cell>
          <cell r="H1498" t="str">
            <v>Transmission</v>
          </cell>
          <cell r="I1498" t="str">
            <v>BR-SE LINE - REPLACE STR 84</v>
          </cell>
          <cell r="J1498">
            <v>-8899.98</v>
          </cell>
        </row>
        <row r="1499">
          <cell r="G1499">
            <v>74861</v>
          </cell>
          <cell r="H1499" t="str">
            <v>Transmission</v>
          </cell>
          <cell r="I1499" t="str">
            <v>P2.U1.T1 Transformer Failure s/n 6598783</v>
          </cell>
          <cell r="J1499">
            <v>-131597.4</v>
          </cell>
        </row>
        <row r="1500">
          <cell r="G1500">
            <v>74861</v>
          </cell>
          <cell r="H1500" t="str">
            <v>Transmission</v>
          </cell>
          <cell r="I1500" t="str">
            <v>P2.U1.T1 Transformer Failure s/n 6598783</v>
          </cell>
          <cell r="J1500">
            <v>131597.4</v>
          </cell>
        </row>
        <row r="1501">
          <cell r="G1501">
            <v>74901</v>
          </cell>
          <cell r="H1501" t="str">
            <v>Transmission</v>
          </cell>
          <cell r="I1501" t="str">
            <v>Nininger - 115kV Substation</v>
          </cell>
          <cell r="J1501">
            <v>359703.36</v>
          </cell>
        </row>
        <row r="1502">
          <cell r="G1502">
            <v>74901</v>
          </cell>
          <cell r="H1502" t="str">
            <v>Transmission</v>
          </cell>
          <cell r="I1502" t="str">
            <v>Nininger - 115kV Substation</v>
          </cell>
          <cell r="J1502">
            <v>-359703.36</v>
          </cell>
        </row>
        <row r="1503">
          <cell r="G1503">
            <v>74931</v>
          </cell>
          <cell r="H1503" t="str">
            <v>Transmission</v>
          </cell>
          <cell r="I1503" t="str">
            <v>Cook to Orr 15 Mi 69 kV Tap Line</v>
          </cell>
          <cell r="J1503">
            <v>6070077.1399999997</v>
          </cell>
        </row>
        <row r="1504">
          <cell r="G1504">
            <v>74931</v>
          </cell>
          <cell r="H1504" t="str">
            <v>Transmission</v>
          </cell>
          <cell r="I1504" t="str">
            <v>Cook to Orr 15 Mi 69 kV Tap Line</v>
          </cell>
          <cell r="J1504">
            <v>-6070077.1399999997</v>
          </cell>
        </row>
        <row r="1505">
          <cell r="G1505">
            <v>74951</v>
          </cell>
          <cell r="H1505" t="str">
            <v>Transmission</v>
          </cell>
          <cell r="I1505" t="str">
            <v>FE-DJ Line - Structure 117-Replace</v>
          </cell>
          <cell r="J1505">
            <v>-10454.459999999999</v>
          </cell>
        </row>
        <row r="1506">
          <cell r="G1506">
            <v>74951</v>
          </cell>
          <cell r="H1506" t="str">
            <v>Transmission</v>
          </cell>
          <cell r="I1506" t="str">
            <v>FE-DJ Line - Structure 117-Replace</v>
          </cell>
          <cell r="J1506">
            <v>10454.459999999999</v>
          </cell>
        </row>
        <row r="1507">
          <cell r="G1507">
            <v>75121</v>
          </cell>
          <cell r="H1507" t="str">
            <v>Transmission</v>
          </cell>
          <cell r="I1507" t="str">
            <v>Shell Lake 34.5 kV transmission line (7 Miles)</v>
          </cell>
          <cell r="J1507">
            <v>-1541250.49</v>
          </cell>
        </row>
        <row r="1508">
          <cell r="G1508">
            <v>75121</v>
          </cell>
          <cell r="H1508" t="str">
            <v>Transmission</v>
          </cell>
          <cell r="I1508" t="str">
            <v>Shell Lake 34.5 kV transmission line (7 Miles)</v>
          </cell>
          <cell r="J1508">
            <v>1541250.49</v>
          </cell>
        </row>
        <row r="1509">
          <cell r="G1509">
            <v>75181</v>
          </cell>
          <cell r="H1509" t="str">
            <v>Transmission</v>
          </cell>
          <cell r="I1509" t="str">
            <v>Bunker Lake - New North Bunker Lake</v>
          </cell>
          <cell r="J1509">
            <v>32657.93</v>
          </cell>
        </row>
        <row r="1510">
          <cell r="G1510">
            <v>75181</v>
          </cell>
          <cell r="H1510" t="str">
            <v>Transmission</v>
          </cell>
          <cell r="I1510" t="str">
            <v>Bunker Lake - New North Bunker Lake</v>
          </cell>
          <cell r="J1510">
            <v>-32657.93</v>
          </cell>
        </row>
        <row r="1511">
          <cell r="G1511">
            <v>75291</v>
          </cell>
          <cell r="H1511" t="str">
            <v>Transmission</v>
          </cell>
          <cell r="I1511" t="str">
            <v>Bellevue Wave Trap and Meter</v>
          </cell>
          <cell r="J1511">
            <v>-2124.9</v>
          </cell>
        </row>
        <row r="1512">
          <cell r="G1512">
            <v>75311</v>
          </cell>
          <cell r="H1512" t="str">
            <v>Transmission</v>
          </cell>
          <cell r="I1512" t="str">
            <v>Dickinson-Coon Creek 345 kV Relays</v>
          </cell>
          <cell r="J1512">
            <v>18808.79</v>
          </cell>
        </row>
        <row r="1513">
          <cell r="G1513">
            <v>75311</v>
          </cell>
          <cell r="H1513" t="str">
            <v>Transmission</v>
          </cell>
          <cell r="I1513" t="str">
            <v>Dickinson-Coon Creek 345 kV Relays</v>
          </cell>
          <cell r="J1513">
            <v>-18808.79</v>
          </cell>
        </row>
        <row r="1514">
          <cell r="G1514">
            <v>75351</v>
          </cell>
          <cell r="H1514" t="str">
            <v>Transmission</v>
          </cell>
          <cell r="I1514" t="str">
            <v>Coon Creek - Replace 345kV Dickinson Line Relays</v>
          </cell>
          <cell r="J1514">
            <v>27507.59</v>
          </cell>
        </row>
        <row r="1515">
          <cell r="G1515">
            <v>75351</v>
          </cell>
          <cell r="H1515" t="str">
            <v>Transmission</v>
          </cell>
          <cell r="I1515" t="str">
            <v>Coon Creek - Replace 345kV Dickinson Line Relays</v>
          </cell>
          <cell r="J1515">
            <v>-27507.59</v>
          </cell>
        </row>
        <row r="1516">
          <cell r="G1516">
            <v>75371</v>
          </cell>
          <cell r="H1516" t="str">
            <v>Transmission</v>
          </cell>
          <cell r="I1516" t="str">
            <v>Pleasant Valley 345kV Line Relay Replacements</v>
          </cell>
          <cell r="J1516">
            <v>55039.03</v>
          </cell>
        </row>
        <row r="1517">
          <cell r="G1517">
            <v>75371</v>
          </cell>
          <cell r="H1517" t="str">
            <v>Transmission</v>
          </cell>
          <cell r="I1517" t="str">
            <v>Pleasant Valley 345kV Line Relay Replacements</v>
          </cell>
          <cell r="J1517">
            <v>-55039.03</v>
          </cell>
        </row>
        <row r="1518">
          <cell r="G1518">
            <v>75381</v>
          </cell>
          <cell r="H1518" t="str">
            <v>Transmission</v>
          </cell>
          <cell r="I1518" t="str">
            <v>Ward - Upgrade GRE Meter Building</v>
          </cell>
          <cell r="J1518">
            <v>18401.650000000001</v>
          </cell>
        </row>
        <row r="1519">
          <cell r="G1519">
            <v>75381</v>
          </cell>
          <cell r="H1519" t="str">
            <v>Transmission</v>
          </cell>
          <cell r="I1519" t="str">
            <v>Ward - Upgrade GRE Meter Building</v>
          </cell>
          <cell r="J1519">
            <v>-18401.650000000001</v>
          </cell>
        </row>
        <row r="1520">
          <cell r="G1520">
            <v>75411</v>
          </cell>
          <cell r="H1520" t="str">
            <v>Transmission</v>
          </cell>
          <cell r="I1520" t="str">
            <v>Long Siding - Install Junction Box and Conduit for GRE Metering</v>
          </cell>
          <cell r="J1520">
            <v>-1351.55</v>
          </cell>
        </row>
        <row r="1521">
          <cell r="G1521">
            <v>75411</v>
          </cell>
          <cell r="H1521" t="str">
            <v>Transmission</v>
          </cell>
          <cell r="I1521" t="str">
            <v>Long Siding - Install Junction Box and Conduit for GRE Metering</v>
          </cell>
          <cell r="J1521">
            <v>1351.55</v>
          </cell>
        </row>
        <row r="1522">
          <cell r="G1522">
            <v>75441</v>
          </cell>
          <cell r="H1522" t="str">
            <v>Transmission</v>
          </cell>
          <cell r="I1522" t="str">
            <v>Soderville Bus replacement</v>
          </cell>
          <cell r="J1522">
            <v>-194473.97</v>
          </cell>
        </row>
        <row r="1523">
          <cell r="G1523">
            <v>75441</v>
          </cell>
          <cell r="H1523" t="str">
            <v>Transmission</v>
          </cell>
          <cell r="I1523" t="str">
            <v>Soderville Bus replacement</v>
          </cell>
          <cell r="J1523">
            <v>194473.97</v>
          </cell>
        </row>
        <row r="1524">
          <cell r="G1524">
            <v>75451</v>
          </cell>
          <cell r="H1524" t="str">
            <v>Transmission</v>
          </cell>
          <cell r="I1524" t="str">
            <v>Alexandria-Miltona Retemp (25 Poles)</v>
          </cell>
          <cell r="J1524">
            <v>10143.67</v>
          </cell>
        </row>
        <row r="1525">
          <cell r="G1525">
            <v>75451</v>
          </cell>
          <cell r="H1525" t="str">
            <v>Transmission</v>
          </cell>
          <cell r="I1525" t="str">
            <v>Alexandria-Miltona Retemp (25 Poles)</v>
          </cell>
          <cell r="J1525">
            <v>-10143.67</v>
          </cell>
        </row>
        <row r="1526">
          <cell r="G1526">
            <v>75461</v>
          </cell>
          <cell r="H1526" t="str">
            <v>Transmission</v>
          </cell>
          <cell r="I1526" t="str">
            <v>CO-ELX Line - Self Supporting Stub Pole</v>
          </cell>
          <cell r="J1526">
            <v>194.3</v>
          </cell>
        </row>
        <row r="1527">
          <cell r="G1527">
            <v>75461</v>
          </cell>
          <cell r="H1527" t="str">
            <v>Transmission</v>
          </cell>
          <cell r="I1527" t="str">
            <v>CO-ELX Line - Self Supporting Stub Pole</v>
          </cell>
          <cell r="J1527">
            <v>-194.3</v>
          </cell>
        </row>
        <row r="1528">
          <cell r="G1528">
            <v>75471</v>
          </cell>
          <cell r="H1528" t="str">
            <v>Transmission</v>
          </cell>
          <cell r="I1528" t="str">
            <v>Goodhue SS2613 - Install Second Switch and Install Two Motor Operators</v>
          </cell>
          <cell r="J1528">
            <v>-8492.85</v>
          </cell>
        </row>
        <row r="1529">
          <cell r="G1529">
            <v>75471</v>
          </cell>
          <cell r="H1529" t="str">
            <v>Transmission</v>
          </cell>
          <cell r="I1529" t="str">
            <v>Goodhue SS2613 - Install Second Switch and Install Two Motor Operators</v>
          </cell>
          <cell r="J1529">
            <v>8492.85</v>
          </cell>
        </row>
        <row r="1530">
          <cell r="G1530">
            <v>75571</v>
          </cell>
          <cell r="H1530" t="str">
            <v>Transmission</v>
          </cell>
          <cell r="I1530" t="str">
            <v>PAT Line Temp Upgrade</v>
          </cell>
          <cell r="J1530">
            <v>-46169.81</v>
          </cell>
        </row>
        <row r="1531">
          <cell r="G1531">
            <v>75571</v>
          </cell>
          <cell r="H1531" t="str">
            <v>Transmission</v>
          </cell>
          <cell r="I1531" t="str">
            <v>PAT Line Temp Upgrade</v>
          </cell>
          <cell r="J1531">
            <v>46169.81</v>
          </cell>
        </row>
        <row r="1532">
          <cell r="G1532">
            <v>75581</v>
          </cell>
          <cell r="H1532" t="str">
            <v>Transmission</v>
          </cell>
          <cell r="I1532" t="str">
            <v>Savanna 115/69 kV Substation</v>
          </cell>
          <cell r="J1532">
            <v>-58313.81</v>
          </cell>
        </row>
        <row r="1533">
          <cell r="G1533">
            <v>75581</v>
          </cell>
          <cell r="H1533" t="str">
            <v>Transmission</v>
          </cell>
          <cell r="I1533" t="str">
            <v>Savanna 115/69 kV Substation</v>
          </cell>
          <cell r="J1533">
            <v>58313.81</v>
          </cell>
        </row>
        <row r="1534">
          <cell r="G1534">
            <v>75591</v>
          </cell>
          <cell r="H1534" t="str">
            <v>Transmission</v>
          </cell>
          <cell r="I1534" t="str">
            <v>Ortman 230/69 kV Substation</v>
          </cell>
          <cell r="J1534">
            <v>2039.19</v>
          </cell>
        </row>
        <row r="1535">
          <cell r="G1535">
            <v>75671</v>
          </cell>
          <cell r="H1535" t="str">
            <v>Transmission</v>
          </cell>
          <cell r="I1535" t="str">
            <v>Elko 3-Way Manual Quick Whip 115kV Switch</v>
          </cell>
          <cell r="J1535">
            <v>20542.3</v>
          </cell>
        </row>
        <row r="1536">
          <cell r="G1536">
            <v>75681</v>
          </cell>
          <cell r="H1536" t="str">
            <v>Transmission</v>
          </cell>
          <cell r="I1536" t="str">
            <v>MISO: Stanton- 2 cycle breakers</v>
          </cell>
          <cell r="J1536">
            <v>967.45</v>
          </cell>
        </row>
        <row r="1537">
          <cell r="G1537">
            <v>75681</v>
          </cell>
          <cell r="H1537" t="str">
            <v>Transmission</v>
          </cell>
          <cell r="I1537" t="str">
            <v>MISO: Stanton- 2 cycle breakers</v>
          </cell>
          <cell r="J1537">
            <v>-967.45</v>
          </cell>
        </row>
        <row r="1538">
          <cell r="G1538">
            <v>75711</v>
          </cell>
          <cell r="H1538" t="str">
            <v>Transmission</v>
          </cell>
          <cell r="I1538" t="str">
            <v>LeSauk Sub Tap Sw.</v>
          </cell>
          <cell r="J1538">
            <v>88212.65</v>
          </cell>
        </row>
        <row r="1539">
          <cell r="G1539">
            <v>75711</v>
          </cell>
          <cell r="H1539" t="str">
            <v>Transmission</v>
          </cell>
          <cell r="I1539" t="str">
            <v>LeSauk Sub Tap Sw.</v>
          </cell>
          <cell r="J1539">
            <v>-88212.65</v>
          </cell>
        </row>
        <row r="1540">
          <cell r="G1540">
            <v>75751</v>
          </cell>
          <cell r="H1540" t="str">
            <v>Transmission</v>
          </cell>
          <cell r="I1540" t="str">
            <v>ST-RF Line  - Big FIsh Tap - Switch Replacement</v>
          </cell>
          <cell r="J1540">
            <v>-1919.15</v>
          </cell>
        </row>
        <row r="1541">
          <cell r="G1541">
            <v>75751</v>
          </cell>
          <cell r="H1541" t="str">
            <v>Transmission</v>
          </cell>
          <cell r="I1541" t="str">
            <v>ST-RF Line  - Big FIsh Tap - Switch Replacement</v>
          </cell>
          <cell r="J1541">
            <v>1919.15</v>
          </cell>
        </row>
        <row r="1542">
          <cell r="G1542">
            <v>75761</v>
          </cell>
          <cell r="H1542" t="str">
            <v>Transmission</v>
          </cell>
          <cell r="I1542" t="str">
            <v>ST-RF Line - Replace Farming Switch</v>
          </cell>
          <cell r="J1542">
            <v>1419.96</v>
          </cell>
        </row>
        <row r="1543">
          <cell r="G1543">
            <v>75761</v>
          </cell>
          <cell r="H1543" t="str">
            <v>Transmission</v>
          </cell>
          <cell r="I1543" t="str">
            <v>ST-RF Line - Replace Farming Switch</v>
          </cell>
          <cell r="J1543">
            <v>-1419.96</v>
          </cell>
        </row>
        <row r="1544">
          <cell r="G1544">
            <v>75841</v>
          </cell>
          <cell r="H1544" t="str">
            <v>Transmission</v>
          </cell>
          <cell r="I1544" t="str">
            <v>Relocation for Mille Lacs County PO Line</v>
          </cell>
          <cell r="J1544">
            <v>1291.76</v>
          </cell>
        </row>
        <row r="1545">
          <cell r="G1545">
            <v>75841</v>
          </cell>
          <cell r="H1545" t="str">
            <v>Transmission</v>
          </cell>
          <cell r="I1545" t="str">
            <v>Relocation for Mille Lacs County PO Line</v>
          </cell>
          <cell r="J1545">
            <v>-1291.76</v>
          </cell>
        </row>
        <row r="1546">
          <cell r="G1546">
            <v>75851</v>
          </cell>
          <cell r="H1546" t="str">
            <v>Transmission</v>
          </cell>
          <cell r="I1546" t="str">
            <v>Resag Big Fork-Wirt Tap-Jessie Lake</v>
          </cell>
          <cell r="J1546">
            <v>44112.75</v>
          </cell>
        </row>
        <row r="1547">
          <cell r="G1547">
            <v>75861</v>
          </cell>
          <cell r="H1547" t="str">
            <v>Transmission</v>
          </cell>
          <cell r="I1547" t="str">
            <v>Resag Deer River-Jessie Lake</v>
          </cell>
          <cell r="J1547">
            <v>20956.349999999999</v>
          </cell>
        </row>
        <row r="1548">
          <cell r="G1548">
            <v>75881</v>
          </cell>
          <cell r="H1548" t="str">
            <v>Transmission</v>
          </cell>
          <cell r="I1548" t="str">
            <v>Little Falls 115 kV Transmission line (4 mi)</v>
          </cell>
          <cell r="J1548">
            <v>1936021.2</v>
          </cell>
        </row>
        <row r="1549">
          <cell r="G1549">
            <v>75881</v>
          </cell>
          <cell r="H1549" t="str">
            <v>Transmission</v>
          </cell>
          <cell r="I1549" t="str">
            <v>Little Falls 115 kV Transmission line (4 mi)</v>
          </cell>
          <cell r="J1549">
            <v>-17890.45</v>
          </cell>
        </row>
        <row r="1550">
          <cell r="G1550">
            <v>75881</v>
          </cell>
          <cell r="H1550" t="str">
            <v>Transmission</v>
          </cell>
          <cell r="I1550" t="str">
            <v>Little Falls 115 kV Transmission line (4 mi)</v>
          </cell>
          <cell r="J1550">
            <v>-1918130.75</v>
          </cell>
        </row>
        <row r="1551">
          <cell r="G1551">
            <v>75901</v>
          </cell>
          <cell r="H1551" t="str">
            <v>Transmission</v>
          </cell>
          <cell r="I1551" t="str">
            <v>Gowan Dist.-Cromwell 115kV Line (21mi double circuit)</v>
          </cell>
          <cell r="J1551">
            <v>24533.08</v>
          </cell>
        </row>
        <row r="1552">
          <cell r="G1552">
            <v>75931</v>
          </cell>
          <cell r="H1552" t="str">
            <v>Transmission</v>
          </cell>
          <cell r="I1552" t="str">
            <v>Spicer 230/69 kV Source land</v>
          </cell>
          <cell r="J1552">
            <v>4089.33</v>
          </cell>
        </row>
        <row r="1553">
          <cell r="G1553">
            <v>75931</v>
          </cell>
          <cell r="H1553" t="str">
            <v>Transmission</v>
          </cell>
          <cell r="I1553" t="str">
            <v>Spicer 230/69 kV Source land</v>
          </cell>
          <cell r="J1553">
            <v>-4089.33</v>
          </cell>
        </row>
        <row r="1554">
          <cell r="G1554">
            <v>75941</v>
          </cell>
          <cell r="H1554" t="str">
            <v>Transmission</v>
          </cell>
          <cell r="I1554" t="str">
            <v>MV-CR Rebuild 2.25Mi to 115kV Spec's w/1Mi 69kV UB</v>
          </cell>
          <cell r="J1554">
            <v>-3469.42</v>
          </cell>
        </row>
        <row r="1555">
          <cell r="G1555">
            <v>75941</v>
          </cell>
          <cell r="H1555" t="str">
            <v>Transmission</v>
          </cell>
          <cell r="I1555" t="str">
            <v>MV-CR Rebuild 2.25Mi to 115kV Spec's w/1Mi 69kV UB</v>
          </cell>
          <cell r="J1555">
            <v>9.14</v>
          </cell>
        </row>
        <row r="1556">
          <cell r="G1556">
            <v>75991</v>
          </cell>
          <cell r="H1556" t="str">
            <v>Transmission</v>
          </cell>
          <cell r="I1556" t="str">
            <v>Silver Lake Sub 230/41.6kV</v>
          </cell>
          <cell r="J1556">
            <v>52316.03</v>
          </cell>
        </row>
        <row r="1557">
          <cell r="G1557">
            <v>75991</v>
          </cell>
          <cell r="H1557" t="str">
            <v>Transmission</v>
          </cell>
          <cell r="I1557" t="str">
            <v>Silver Lake Sub 230/41.6kV</v>
          </cell>
          <cell r="J1557">
            <v>3223327.79</v>
          </cell>
        </row>
        <row r="1558">
          <cell r="G1558">
            <v>75991</v>
          </cell>
          <cell r="H1558" t="str">
            <v>Transmission</v>
          </cell>
          <cell r="I1558" t="str">
            <v>Silver Lake Sub 230/41.6kV</v>
          </cell>
          <cell r="J1558">
            <v>-3275643.82</v>
          </cell>
        </row>
        <row r="1559">
          <cell r="G1559">
            <v>76181</v>
          </cell>
          <cell r="H1559" t="str">
            <v>Transmission</v>
          </cell>
          <cell r="I1559" t="str">
            <v>LR-ROT Line - Structure 18 - Replace</v>
          </cell>
          <cell r="J1559">
            <v>5146.21</v>
          </cell>
        </row>
        <row r="1560">
          <cell r="G1560">
            <v>76181</v>
          </cell>
          <cell r="H1560" t="str">
            <v>Transmission</v>
          </cell>
          <cell r="I1560" t="str">
            <v>LR-ROT Line - Structure 18 - Replace</v>
          </cell>
          <cell r="J1560">
            <v>-5146.21</v>
          </cell>
        </row>
        <row r="1561">
          <cell r="G1561">
            <v>76191</v>
          </cell>
          <cell r="H1561" t="str">
            <v>Transmission</v>
          </cell>
          <cell r="I1561" t="str">
            <v>MI Line - Structures 44 and 161 - Replace</v>
          </cell>
          <cell r="J1561">
            <v>-11909.12</v>
          </cell>
        </row>
        <row r="1562">
          <cell r="G1562">
            <v>76191</v>
          </cell>
          <cell r="H1562" t="str">
            <v>Transmission</v>
          </cell>
          <cell r="I1562" t="str">
            <v>MI Line - Structures 44 and 161 - Replace</v>
          </cell>
          <cell r="J1562">
            <v>11909.12</v>
          </cell>
        </row>
        <row r="1563">
          <cell r="G1563">
            <v>76211</v>
          </cell>
          <cell r="H1563" t="str">
            <v>Transmission</v>
          </cell>
          <cell r="I1563" t="str">
            <v>St. Stephen ST-SST 1.25 Mile Rebuild to 115kV</v>
          </cell>
          <cell r="J1563">
            <v>680826.47</v>
          </cell>
        </row>
        <row r="1564">
          <cell r="G1564">
            <v>76271</v>
          </cell>
          <cell r="H1564" t="str">
            <v>Transmission</v>
          </cell>
          <cell r="I1564" t="str">
            <v>Randolph 115Kv In/Out Sub</v>
          </cell>
          <cell r="J1564">
            <v>10652.59</v>
          </cell>
        </row>
        <row r="1565">
          <cell r="G1565">
            <v>76331</v>
          </cell>
          <cell r="H1565" t="str">
            <v>Transmission</v>
          </cell>
          <cell r="I1565" t="str">
            <v>Long Lake to Mantrap 115kV Line (7mi)</v>
          </cell>
          <cell r="J1565">
            <v>1390136.71</v>
          </cell>
        </row>
        <row r="1566">
          <cell r="G1566">
            <v>76371</v>
          </cell>
          <cell r="H1566" t="str">
            <v>Transmission</v>
          </cell>
          <cell r="I1566" t="str">
            <v>TR Line Temp Upgrade</v>
          </cell>
          <cell r="J1566">
            <v>-295156.65000000002</v>
          </cell>
        </row>
        <row r="1567">
          <cell r="G1567">
            <v>76371</v>
          </cell>
          <cell r="H1567" t="str">
            <v>Transmission</v>
          </cell>
          <cell r="I1567" t="str">
            <v>TR Line Temp Upgrade</v>
          </cell>
          <cell r="J1567">
            <v>295156.65000000002</v>
          </cell>
        </row>
        <row r="1568">
          <cell r="G1568">
            <v>76601</v>
          </cell>
          <cell r="H1568" t="str">
            <v>Transmission</v>
          </cell>
          <cell r="I1568" t="str">
            <v>SH Line - Str 287, 289, 294 Replace</v>
          </cell>
          <cell r="J1568">
            <v>-2174.34</v>
          </cell>
        </row>
        <row r="1569">
          <cell r="G1569">
            <v>76601</v>
          </cell>
          <cell r="H1569" t="str">
            <v>Transmission</v>
          </cell>
          <cell r="I1569" t="str">
            <v>SH Line - Str 287, 289, 294 Replace</v>
          </cell>
          <cell r="J1569">
            <v>2174.34</v>
          </cell>
        </row>
        <row r="1570">
          <cell r="G1570">
            <v>76711</v>
          </cell>
          <cell r="H1570" t="str">
            <v>Transmission</v>
          </cell>
          <cell r="I1570" t="str">
            <v>Schuster Lake Land Acquisition</v>
          </cell>
          <cell r="J1570">
            <v>70828.160000000003</v>
          </cell>
        </row>
        <row r="1571">
          <cell r="G1571">
            <v>76711</v>
          </cell>
          <cell r="H1571" t="str">
            <v>Transmission</v>
          </cell>
          <cell r="I1571" t="str">
            <v>Schuster Lake Land Acquisition</v>
          </cell>
          <cell r="J1571">
            <v>-70828.160000000003</v>
          </cell>
        </row>
        <row r="1572">
          <cell r="G1572">
            <v>76791</v>
          </cell>
          <cell r="H1572" t="str">
            <v>Transmission</v>
          </cell>
          <cell r="I1572" t="str">
            <v>West St. Cloud Breaker Station Expansion</v>
          </cell>
          <cell r="J1572">
            <v>302379.55</v>
          </cell>
        </row>
        <row r="1573">
          <cell r="G1573">
            <v>76901</v>
          </cell>
          <cell r="H1573" t="str">
            <v>Transmission</v>
          </cell>
          <cell r="I1573" t="str">
            <v>Ramsey-Grand Forks (80 mi.) 230 kV Rebuild - Str. 145 - 227 (1)</v>
          </cell>
          <cell r="J1573">
            <v>-2591314.4700000002</v>
          </cell>
        </row>
        <row r="1574">
          <cell r="G1574">
            <v>76901</v>
          </cell>
          <cell r="H1574" t="str">
            <v>Transmission</v>
          </cell>
          <cell r="I1574" t="str">
            <v>Ramsey-Grand Forks (80 mi.) 230 kV Rebuild - Str. 145 - 227 (1)</v>
          </cell>
          <cell r="J1574">
            <v>2591314.4700000002</v>
          </cell>
        </row>
        <row r="1575">
          <cell r="G1575">
            <v>76921</v>
          </cell>
          <cell r="H1575" t="str">
            <v>Transmission</v>
          </cell>
          <cell r="I1575" t="str">
            <v>St. Boni Second 115/69 kV Transformer</v>
          </cell>
          <cell r="J1575">
            <v>1802567.82</v>
          </cell>
        </row>
        <row r="1576">
          <cell r="G1576">
            <v>76971</v>
          </cell>
          <cell r="H1576" t="str">
            <v>Transmission</v>
          </cell>
          <cell r="I1576" t="str">
            <v>New Market to Elko 69kV to 115kV Specs (5.6 mi)</v>
          </cell>
          <cell r="J1576">
            <v>1749168.79</v>
          </cell>
        </row>
        <row r="1577">
          <cell r="G1577">
            <v>77991</v>
          </cell>
          <cell r="H1577" t="str">
            <v>Transmission</v>
          </cell>
          <cell r="I1577" t="str">
            <v>Moyer SW MOD Replacement</v>
          </cell>
          <cell r="J1577">
            <v>-1810.65</v>
          </cell>
        </row>
        <row r="1578">
          <cell r="G1578">
            <v>77991</v>
          </cell>
          <cell r="H1578" t="str">
            <v>Transmission</v>
          </cell>
          <cell r="I1578" t="str">
            <v>Moyer SW MOD Replacement</v>
          </cell>
          <cell r="J1578">
            <v>1810.65</v>
          </cell>
        </row>
        <row r="1579">
          <cell r="G1579">
            <v>78001</v>
          </cell>
          <cell r="H1579" t="str">
            <v>Transmission</v>
          </cell>
          <cell r="I1579" t="str">
            <v>Coal Creek, GSU to Substation Transmsission Line, Fix Icing problem</v>
          </cell>
          <cell r="J1579">
            <v>-3260.27</v>
          </cell>
        </row>
        <row r="1580">
          <cell r="G1580">
            <v>78001</v>
          </cell>
          <cell r="H1580" t="str">
            <v>Transmission</v>
          </cell>
          <cell r="I1580" t="str">
            <v>Coal Creek, GSU to Substation Transmsission Line, Fix Icing problem</v>
          </cell>
          <cell r="J1580">
            <v>3260.27</v>
          </cell>
        </row>
        <row r="1581">
          <cell r="G1581">
            <v>78091</v>
          </cell>
          <cell r="H1581" t="str">
            <v>Transmission</v>
          </cell>
          <cell r="I1581" t="str">
            <v>GO-SG Line - Storm Damage structures 58-94</v>
          </cell>
          <cell r="J1581">
            <v>12940.97</v>
          </cell>
        </row>
        <row r="1582">
          <cell r="G1582">
            <v>78091</v>
          </cell>
          <cell r="H1582" t="str">
            <v>Transmission</v>
          </cell>
          <cell r="I1582" t="str">
            <v>GO-SG Line - Storm Damage structures 58-94</v>
          </cell>
          <cell r="J1582">
            <v>-12940.97</v>
          </cell>
        </row>
        <row r="1583">
          <cell r="G1583">
            <v>78291</v>
          </cell>
          <cell r="H1583" t="str">
            <v>Transmission</v>
          </cell>
          <cell r="I1583" t="str">
            <v>WG Line, Relocate Str #151 for Benton Cty Rd 5 Clear Zone</v>
          </cell>
          <cell r="J1583">
            <v>-8936.99</v>
          </cell>
        </row>
        <row r="1584">
          <cell r="G1584">
            <v>78291</v>
          </cell>
          <cell r="H1584" t="str">
            <v>Transmission</v>
          </cell>
          <cell r="I1584" t="str">
            <v>WG Line, Relocate Str #151 for Benton Cty Rd 5 Clear Zone</v>
          </cell>
          <cell r="J1584">
            <v>8936.99</v>
          </cell>
        </row>
        <row r="1585">
          <cell r="G1585">
            <v>78531</v>
          </cell>
          <cell r="H1585" t="str">
            <v>Transmission</v>
          </cell>
          <cell r="I1585" t="str">
            <v>Tyrone 69kV Tap Line (4.25 mi)</v>
          </cell>
          <cell r="J1585">
            <v>557786.81000000006</v>
          </cell>
        </row>
        <row r="1586">
          <cell r="G1586">
            <v>78701</v>
          </cell>
          <cell r="H1586" t="str">
            <v>Transmission</v>
          </cell>
          <cell r="I1586" t="str">
            <v>Dispersed Renewable Generation Study-Phase II</v>
          </cell>
          <cell r="J1586">
            <v>273696.78999999998</v>
          </cell>
        </row>
        <row r="1587">
          <cell r="G1587">
            <v>78701</v>
          </cell>
          <cell r="H1587" t="str">
            <v>Transmission</v>
          </cell>
          <cell r="I1587" t="str">
            <v>Dispersed Renewable Generation Study-Phase II</v>
          </cell>
          <cell r="J1587">
            <v>-273696.78999999998</v>
          </cell>
        </row>
        <row r="1588">
          <cell r="G1588">
            <v>78711</v>
          </cell>
          <cell r="H1588" t="str">
            <v>Transmission</v>
          </cell>
          <cell r="I1588" t="str">
            <v>LeSauk 115kV Line Conversion, .4 mi. 795ACSS</v>
          </cell>
          <cell r="J1588">
            <v>-233400.06</v>
          </cell>
        </row>
        <row r="1589">
          <cell r="G1589">
            <v>78711</v>
          </cell>
          <cell r="H1589" t="str">
            <v>Transmission</v>
          </cell>
          <cell r="I1589" t="str">
            <v>LeSauk 115kV Line Conversion, .4 mi. 795ACSS</v>
          </cell>
          <cell r="J1589">
            <v>233400.06</v>
          </cell>
        </row>
        <row r="1590">
          <cell r="G1590">
            <v>78731</v>
          </cell>
          <cell r="H1590" t="str">
            <v>Transmission</v>
          </cell>
          <cell r="I1590" t="str">
            <v>Round Lake SW MOD Replacement</v>
          </cell>
          <cell r="J1590">
            <v>-18388.400000000001</v>
          </cell>
        </row>
        <row r="1591">
          <cell r="G1591">
            <v>78731</v>
          </cell>
          <cell r="H1591" t="str">
            <v>Transmission</v>
          </cell>
          <cell r="I1591" t="str">
            <v>Round Lake SW MOD Replacement</v>
          </cell>
          <cell r="J1591">
            <v>18388.400000000001</v>
          </cell>
        </row>
        <row r="1592">
          <cell r="G1592">
            <v>78761</v>
          </cell>
          <cell r="H1592" t="str">
            <v>Transmission</v>
          </cell>
          <cell r="I1592" t="str">
            <v>CB Line - Str 69 and 99 - Replace</v>
          </cell>
          <cell r="J1592">
            <v>-5845.18</v>
          </cell>
        </row>
        <row r="1593">
          <cell r="G1593">
            <v>78761</v>
          </cell>
          <cell r="H1593" t="str">
            <v>Transmission</v>
          </cell>
          <cell r="I1593" t="str">
            <v>CB Line - Str 69 and 99 - Replace</v>
          </cell>
          <cell r="J1593">
            <v>5845.18</v>
          </cell>
        </row>
        <row r="1594">
          <cell r="G1594">
            <v>78771</v>
          </cell>
          <cell r="H1594" t="str">
            <v>Transmission</v>
          </cell>
          <cell r="I1594" t="str">
            <v>PS Line - Str 70 - Replace</v>
          </cell>
          <cell r="J1594">
            <v>-1778.67</v>
          </cell>
        </row>
        <row r="1595">
          <cell r="G1595">
            <v>78771</v>
          </cell>
          <cell r="H1595" t="str">
            <v>Transmission</v>
          </cell>
          <cell r="I1595" t="str">
            <v>PS Line - Str 70 - Replace</v>
          </cell>
          <cell r="J1595">
            <v>1778.67</v>
          </cell>
        </row>
        <row r="1596">
          <cell r="G1596">
            <v>78781</v>
          </cell>
          <cell r="H1596" t="str">
            <v>Transmission</v>
          </cell>
          <cell r="I1596" t="str">
            <v>RH Line- Str 61,139,430,417,274 - Replace</v>
          </cell>
          <cell r="J1596">
            <v>-81021.03</v>
          </cell>
        </row>
        <row r="1597">
          <cell r="G1597">
            <v>78781</v>
          </cell>
          <cell r="H1597" t="str">
            <v>Transmission</v>
          </cell>
          <cell r="I1597" t="str">
            <v>RH Line- Str 61,139,430,417,274 - Replace</v>
          </cell>
          <cell r="J1597">
            <v>81021.03</v>
          </cell>
        </row>
        <row r="1598">
          <cell r="G1598">
            <v>78821</v>
          </cell>
          <cell r="H1598" t="str">
            <v>Transmission</v>
          </cell>
          <cell r="I1598" t="str">
            <v>PE Line - Str 37 - Replace</v>
          </cell>
          <cell r="J1598">
            <v>-30258.33</v>
          </cell>
        </row>
        <row r="1599">
          <cell r="G1599">
            <v>78821</v>
          </cell>
          <cell r="H1599" t="str">
            <v>Transmission</v>
          </cell>
          <cell r="I1599" t="str">
            <v>PE Line - Str 37 - Replace</v>
          </cell>
          <cell r="J1599">
            <v>30258.33</v>
          </cell>
        </row>
        <row r="1600">
          <cell r="G1600">
            <v>78831</v>
          </cell>
          <cell r="H1600" t="str">
            <v>Transmission</v>
          </cell>
          <cell r="I1600" t="str">
            <v>PEX Line, Upgrade and Maintain Right-of-Way Corridor</v>
          </cell>
          <cell r="J1600">
            <v>957.36</v>
          </cell>
        </row>
        <row r="1601">
          <cell r="G1601">
            <v>78831</v>
          </cell>
          <cell r="H1601" t="str">
            <v>Transmission</v>
          </cell>
          <cell r="I1601" t="str">
            <v>PEX Line, Upgrade and Maintain Right-of-Way Corridor</v>
          </cell>
          <cell r="J1601">
            <v>-957.36</v>
          </cell>
        </row>
        <row r="1602">
          <cell r="G1602">
            <v>78841</v>
          </cell>
          <cell r="H1602" t="str">
            <v>Transmission</v>
          </cell>
          <cell r="I1602" t="str">
            <v>PRX LIne, Upgrade and Maintain Right-of-Way Corridor</v>
          </cell>
          <cell r="J1602">
            <v>-159.63</v>
          </cell>
        </row>
        <row r="1603">
          <cell r="G1603">
            <v>78841</v>
          </cell>
          <cell r="H1603" t="str">
            <v>Transmission</v>
          </cell>
          <cell r="I1603" t="str">
            <v>PRX LIne, Upgrade and Maintain Right-of-Way Corridor</v>
          </cell>
          <cell r="J1603">
            <v>159.63</v>
          </cell>
        </row>
        <row r="1604">
          <cell r="G1604">
            <v>78851</v>
          </cell>
          <cell r="H1604" t="str">
            <v>Transmission</v>
          </cell>
          <cell r="I1604" t="str">
            <v>G619: 50MW Windfarm Facility Study</v>
          </cell>
          <cell r="J1604">
            <v>3422.98</v>
          </cell>
        </row>
        <row r="1605">
          <cell r="G1605">
            <v>78851</v>
          </cell>
          <cell r="H1605" t="str">
            <v>Transmission</v>
          </cell>
          <cell r="I1605" t="str">
            <v>G619: 50MW Windfarm Facility Study</v>
          </cell>
          <cell r="J1605">
            <v>-3422.98</v>
          </cell>
        </row>
        <row r="1606">
          <cell r="G1606">
            <v>78881</v>
          </cell>
          <cell r="H1606" t="str">
            <v>Transmission</v>
          </cell>
          <cell r="I1606" t="str">
            <v>Pleasant Valley Substation: Generation Network Upgrades</v>
          </cell>
          <cell r="J1606">
            <v>7144936.1699999999</v>
          </cell>
        </row>
        <row r="1607">
          <cell r="G1607">
            <v>78881</v>
          </cell>
          <cell r="H1607" t="str">
            <v>Transmission</v>
          </cell>
          <cell r="I1607" t="str">
            <v>Pleasant Valley Substation: Generation Network Upgrades</v>
          </cell>
          <cell r="J1607">
            <v>-7144936.1699999999</v>
          </cell>
        </row>
        <row r="1608">
          <cell r="G1608">
            <v>78931</v>
          </cell>
          <cell r="H1608" t="str">
            <v>Transmission</v>
          </cell>
          <cell r="I1608" t="str">
            <v>PN Line Tap Interconnection Facility</v>
          </cell>
          <cell r="J1608">
            <v>482.3</v>
          </cell>
        </row>
        <row r="1609">
          <cell r="G1609">
            <v>78931</v>
          </cell>
          <cell r="H1609" t="str">
            <v>Transmission</v>
          </cell>
          <cell r="I1609" t="str">
            <v>PN Line Tap Interconnection Facility</v>
          </cell>
          <cell r="J1609">
            <v>-482.3</v>
          </cell>
        </row>
        <row r="1610">
          <cell r="G1610">
            <v>78941</v>
          </cell>
          <cell r="H1610" t="str">
            <v>Transmission</v>
          </cell>
          <cell r="I1610" t="str">
            <v>River Hills Substation Demolition and 69kV  DBL End Rebuild</v>
          </cell>
          <cell r="J1610">
            <v>995.65</v>
          </cell>
        </row>
        <row r="1611">
          <cell r="G1611">
            <v>78941</v>
          </cell>
          <cell r="H1611" t="str">
            <v>Transmission</v>
          </cell>
          <cell r="I1611" t="str">
            <v>River Hills Substation Demolition and 69kV  DBL End Rebuild</v>
          </cell>
          <cell r="J1611">
            <v>-995.65</v>
          </cell>
        </row>
        <row r="1612">
          <cell r="G1612">
            <v>78951</v>
          </cell>
          <cell r="H1612" t="str">
            <v>Transmission</v>
          </cell>
          <cell r="I1612" t="str">
            <v>River Hills Double End Metering and Telecom 69kV NEW DEA</v>
          </cell>
          <cell r="J1612">
            <v>-4000</v>
          </cell>
        </row>
        <row r="1613">
          <cell r="G1613">
            <v>78951</v>
          </cell>
          <cell r="H1613" t="str">
            <v>Transmission</v>
          </cell>
          <cell r="I1613" t="str">
            <v>River Hills Double End Metering and Telecom 69kV NEW DEA</v>
          </cell>
          <cell r="J1613">
            <v>4000</v>
          </cell>
        </row>
        <row r="1614">
          <cell r="G1614">
            <v>78961</v>
          </cell>
          <cell r="H1614" t="str">
            <v>Transmission</v>
          </cell>
          <cell r="I1614" t="str">
            <v>Waco - Add Feeder #36 Meter for Connexus Load</v>
          </cell>
          <cell r="J1614">
            <v>117.3</v>
          </cell>
        </row>
        <row r="1615">
          <cell r="G1615">
            <v>78961</v>
          </cell>
          <cell r="H1615" t="str">
            <v>Transmission</v>
          </cell>
          <cell r="I1615" t="str">
            <v>Waco - Add Feeder #36 Meter for Connexus Load</v>
          </cell>
          <cell r="J1615">
            <v>-117.3</v>
          </cell>
        </row>
        <row r="1616">
          <cell r="G1616">
            <v>79141</v>
          </cell>
          <cell r="H1616" t="str">
            <v>Transmission</v>
          </cell>
          <cell r="I1616" t="str">
            <v>Prairie Woods - Upgrade GRE Meter Building</v>
          </cell>
          <cell r="J1616">
            <v>1636.04</v>
          </cell>
        </row>
        <row r="1617">
          <cell r="G1617">
            <v>79141</v>
          </cell>
          <cell r="H1617" t="str">
            <v>Transmission</v>
          </cell>
          <cell r="I1617" t="str">
            <v>Prairie Woods - Upgrade GRE Meter Building</v>
          </cell>
          <cell r="J1617">
            <v>-1636.04</v>
          </cell>
        </row>
        <row r="1618">
          <cell r="G1618">
            <v>79161</v>
          </cell>
          <cell r="H1618" t="str">
            <v>Transmission</v>
          </cell>
          <cell r="I1618" t="str">
            <v>Dickinson Control Electronics Cooling Tower Replacement-Pole 1</v>
          </cell>
          <cell r="J1618">
            <v>684409.67</v>
          </cell>
        </row>
        <row r="1619">
          <cell r="G1619">
            <v>79161</v>
          </cell>
          <cell r="H1619" t="str">
            <v>Transmission</v>
          </cell>
          <cell r="I1619" t="str">
            <v>Dickinson Control Electronics Cooling Tower Replacement-Pole 1</v>
          </cell>
          <cell r="J1619">
            <v>-684409.67</v>
          </cell>
        </row>
        <row r="1620">
          <cell r="G1620">
            <v>79311</v>
          </cell>
          <cell r="H1620" t="str">
            <v>Transmission</v>
          </cell>
          <cell r="I1620" t="str">
            <v>SG Line 69kV Gitchi Gami Bike Trail Transmission Relocation</v>
          </cell>
          <cell r="J1620">
            <v>-55462.11</v>
          </cell>
        </row>
        <row r="1621">
          <cell r="G1621">
            <v>79311</v>
          </cell>
          <cell r="H1621" t="str">
            <v>Transmission</v>
          </cell>
          <cell r="I1621" t="str">
            <v>SG Line 69kV Gitchi Gami Bike Trail Transmission Relocation</v>
          </cell>
          <cell r="J1621">
            <v>55462.11</v>
          </cell>
        </row>
        <row r="1622">
          <cell r="G1622">
            <v>79331</v>
          </cell>
          <cell r="H1622" t="str">
            <v>Transmission</v>
          </cell>
          <cell r="I1622" t="str">
            <v>Renewable Energy Standard (Transmission Studies)</v>
          </cell>
          <cell r="J1622">
            <v>13983.67</v>
          </cell>
        </row>
        <row r="1623">
          <cell r="G1623">
            <v>79331</v>
          </cell>
          <cell r="H1623" t="str">
            <v>Transmission</v>
          </cell>
          <cell r="I1623" t="str">
            <v>Renewable Energy Standard (Transmission Studies)</v>
          </cell>
          <cell r="J1623">
            <v>-13983.67</v>
          </cell>
        </row>
        <row r="1624">
          <cell r="G1624">
            <v>79351</v>
          </cell>
          <cell r="H1624" t="str">
            <v>Transmission</v>
          </cell>
          <cell r="I1624" t="str">
            <v>HVDC Line Analysis</v>
          </cell>
          <cell r="J1624">
            <v>-3384.13</v>
          </cell>
        </row>
        <row r="1625">
          <cell r="G1625">
            <v>79351</v>
          </cell>
          <cell r="H1625" t="str">
            <v>Transmission</v>
          </cell>
          <cell r="I1625" t="str">
            <v>HVDC Line Analysis</v>
          </cell>
          <cell r="J1625">
            <v>3384.13</v>
          </cell>
        </row>
        <row r="1626">
          <cell r="G1626">
            <v>79381</v>
          </cell>
          <cell r="H1626" t="str">
            <v>Transmission</v>
          </cell>
          <cell r="I1626" t="str">
            <v>MA Line - Add Deadend for Double End</v>
          </cell>
          <cell r="J1626">
            <v>-192260.01</v>
          </cell>
        </row>
        <row r="1627">
          <cell r="G1627">
            <v>79381</v>
          </cell>
          <cell r="H1627" t="str">
            <v>Transmission</v>
          </cell>
          <cell r="I1627" t="str">
            <v>MA Line - Add Deadend for Double End</v>
          </cell>
          <cell r="J1627">
            <v>192260.01</v>
          </cell>
        </row>
        <row r="1628">
          <cell r="G1628">
            <v>79411</v>
          </cell>
          <cell r="H1628" t="str">
            <v>Transmission</v>
          </cell>
          <cell r="I1628" t="str">
            <v>CV Line - Relocates Strs at Gowan</v>
          </cell>
          <cell r="J1628">
            <v>16852.310000000001</v>
          </cell>
        </row>
        <row r="1629">
          <cell r="G1629">
            <v>79411</v>
          </cell>
          <cell r="H1629" t="str">
            <v>Transmission</v>
          </cell>
          <cell r="I1629" t="str">
            <v>CV Line - Relocates Strs at Gowan</v>
          </cell>
          <cell r="J1629">
            <v>-16852.310000000001</v>
          </cell>
        </row>
        <row r="1630">
          <cell r="G1630">
            <v>79481</v>
          </cell>
          <cell r="H1630" t="str">
            <v>Transmission</v>
          </cell>
          <cell r="I1630" t="str">
            <v>BE-PO 1/2 Mile 115kV Transmission from Pohl Road Substation</v>
          </cell>
          <cell r="J1630">
            <v>3413.25</v>
          </cell>
        </row>
        <row r="1631">
          <cell r="G1631">
            <v>79481</v>
          </cell>
          <cell r="H1631" t="str">
            <v>Transmission</v>
          </cell>
          <cell r="I1631" t="str">
            <v>BE-PO 1/2 Mile 115kV Transmission from Pohl Road Substation</v>
          </cell>
          <cell r="J1631">
            <v>-3413.25</v>
          </cell>
        </row>
        <row r="1632">
          <cell r="G1632">
            <v>79491</v>
          </cell>
          <cell r="H1632" t="str">
            <v>Transmission</v>
          </cell>
          <cell r="I1632" t="str">
            <v>BE-EP 115kV Fiber Shield and Structure Upgrade Pohl to Eastwood</v>
          </cell>
          <cell r="J1632">
            <v>5179.2700000000004</v>
          </cell>
        </row>
        <row r="1633">
          <cell r="G1633">
            <v>79491</v>
          </cell>
          <cell r="H1633" t="str">
            <v>Transmission</v>
          </cell>
          <cell r="I1633" t="str">
            <v>BE-EP 115kV Fiber Shield and Structure Upgrade Pohl to Eastwood</v>
          </cell>
          <cell r="J1633">
            <v>-5179.2700000000004</v>
          </cell>
        </row>
        <row r="1634">
          <cell r="G1634">
            <v>79611</v>
          </cell>
          <cell r="H1634" t="str">
            <v>Transmission</v>
          </cell>
          <cell r="I1634" t="str">
            <v>RU-GL Retemp</v>
          </cell>
          <cell r="J1634">
            <v>3.52</v>
          </cell>
        </row>
        <row r="1635">
          <cell r="G1635">
            <v>79611</v>
          </cell>
          <cell r="H1635" t="str">
            <v>Transmission</v>
          </cell>
          <cell r="I1635" t="str">
            <v>RU-GL Retemp</v>
          </cell>
          <cell r="J1635">
            <v>-3.52</v>
          </cell>
        </row>
        <row r="1636">
          <cell r="G1636">
            <v>79641</v>
          </cell>
          <cell r="H1636" t="str">
            <v>Transmission</v>
          </cell>
          <cell r="I1636" t="str">
            <v>Pleasant Valley Substation: Interconnection Facilities</v>
          </cell>
          <cell r="J1636">
            <v>-26054.09</v>
          </cell>
        </row>
        <row r="1637">
          <cell r="G1637">
            <v>79641</v>
          </cell>
          <cell r="H1637" t="str">
            <v>Transmission</v>
          </cell>
          <cell r="I1637" t="str">
            <v>Pleasant Valley Substation: Interconnection Facilities</v>
          </cell>
          <cell r="J1637">
            <v>26054.09</v>
          </cell>
        </row>
        <row r="1638">
          <cell r="G1638">
            <v>79651</v>
          </cell>
          <cell r="H1638" t="str">
            <v>Transmission</v>
          </cell>
          <cell r="I1638" t="str">
            <v>Roseville MOD Replacement</v>
          </cell>
          <cell r="J1638">
            <v>-23572.41</v>
          </cell>
        </row>
        <row r="1639">
          <cell r="G1639">
            <v>79651</v>
          </cell>
          <cell r="H1639" t="str">
            <v>Transmission</v>
          </cell>
          <cell r="I1639" t="str">
            <v>Roseville MOD Replacement</v>
          </cell>
          <cell r="J1639">
            <v>23572.41</v>
          </cell>
        </row>
        <row r="1640">
          <cell r="G1640">
            <v>79751</v>
          </cell>
          <cell r="H1640" t="str">
            <v>Transmission</v>
          </cell>
          <cell r="I1640" t="str">
            <v>GRE-PN line Modifications</v>
          </cell>
          <cell r="J1640">
            <v>-119810.56</v>
          </cell>
        </row>
        <row r="1641">
          <cell r="G1641">
            <v>79751</v>
          </cell>
          <cell r="H1641" t="str">
            <v>Transmission</v>
          </cell>
          <cell r="I1641" t="str">
            <v>GRE-PN line Modifications</v>
          </cell>
          <cell r="J1641">
            <v>119810.56</v>
          </cell>
        </row>
        <row r="1642">
          <cell r="G1642">
            <v>79771</v>
          </cell>
          <cell r="H1642" t="str">
            <v>Transmission</v>
          </cell>
          <cell r="I1642" t="str">
            <v>Winton Double End - Add Metering</v>
          </cell>
          <cell r="J1642">
            <v>-27417.51</v>
          </cell>
        </row>
        <row r="1643">
          <cell r="G1643">
            <v>79771</v>
          </cell>
          <cell r="H1643" t="str">
            <v>Transmission</v>
          </cell>
          <cell r="I1643" t="str">
            <v>Winton Double End - Add Metering</v>
          </cell>
          <cell r="J1643">
            <v>27417.51</v>
          </cell>
        </row>
        <row r="1644">
          <cell r="G1644">
            <v>79791</v>
          </cell>
          <cell r="H1644" t="str">
            <v>Transmission</v>
          </cell>
          <cell r="I1644" t="str">
            <v>Valley Grove - Meter Building Upgrade</v>
          </cell>
          <cell r="J1644">
            <v>27134.43</v>
          </cell>
        </row>
        <row r="1645">
          <cell r="G1645">
            <v>79791</v>
          </cell>
          <cell r="H1645" t="str">
            <v>Transmission</v>
          </cell>
          <cell r="I1645" t="str">
            <v>Valley Grove - Meter Building Upgrade</v>
          </cell>
          <cell r="J1645">
            <v>-27134.43</v>
          </cell>
        </row>
        <row r="1646">
          <cell r="G1646">
            <v>79801</v>
          </cell>
          <cell r="H1646" t="str">
            <v>Transmission</v>
          </cell>
          <cell r="I1646" t="str">
            <v>Matawan - Meter Building Upgrade</v>
          </cell>
          <cell r="J1646">
            <v>-29889.53</v>
          </cell>
        </row>
        <row r="1647">
          <cell r="G1647">
            <v>79801</v>
          </cell>
          <cell r="H1647" t="str">
            <v>Transmission</v>
          </cell>
          <cell r="I1647" t="str">
            <v>Matawan - Meter Building Upgrade</v>
          </cell>
          <cell r="J1647">
            <v>29889.53</v>
          </cell>
        </row>
        <row r="1648">
          <cell r="G1648">
            <v>79821</v>
          </cell>
          <cell r="H1648" t="str">
            <v>Transmission</v>
          </cell>
          <cell r="I1648" t="str">
            <v>Highland - Replace CT's</v>
          </cell>
          <cell r="J1648">
            <v>-20.18</v>
          </cell>
        </row>
        <row r="1649">
          <cell r="G1649">
            <v>79821</v>
          </cell>
          <cell r="H1649" t="str">
            <v>Transmission</v>
          </cell>
          <cell r="I1649" t="str">
            <v>Highland - Replace CT's</v>
          </cell>
          <cell r="J1649">
            <v>20.18</v>
          </cell>
        </row>
        <row r="1650">
          <cell r="G1650">
            <v>79901</v>
          </cell>
          <cell r="H1650" t="str">
            <v>Transmission</v>
          </cell>
          <cell r="I1650" t="str">
            <v>Coal Creek - MISO Day 2 Metering</v>
          </cell>
          <cell r="J1650">
            <v>-37074.83</v>
          </cell>
        </row>
        <row r="1651">
          <cell r="G1651">
            <v>79901</v>
          </cell>
          <cell r="H1651" t="str">
            <v>Transmission</v>
          </cell>
          <cell r="I1651" t="str">
            <v>Coal Creek - MISO Day 2 Metering</v>
          </cell>
          <cell r="J1651">
            <v>37074.83</v>
          </cell>
        </row>
        <row r="1652">
          <cell r="G1652">
            <v>79911</v>
          </cell>
          <cell r="H1652" t="str">
            <v>Transmission</v>
          </cell>
          <cell r="I1652" t="str">
            <v>Cook - Upgrade Metering CT's</v>
          </cell>
          <cell r="J1652">
            <v>-6861.78</v>
          </cell>
        </row>
        <row r="1653">
          <cell r="G1653">
            <v>79911</v>
          </cell>
          <cell r="H1653" t="str">
            <v>Transmission</v>
          </cell>
          <cell r="I1653" t="str">
            <v>Cook - Upgrade Metering CT's</v>
          </cell>
          <cell r="J1653">
            <v>6861.78</v>
          </cell>
        </row>
        <row r="1654">
          <cell r="G1654">
            <v>79921</v>
          </cell>
          <cell r="H1654" t="str">
            <v>Transmission</v>
          </cell>
          <cell r="I1654" t="str">
            <v>Mayhew - Upgrade Meter Building</v>
          </cell>
          <cell r="J1654">
            <v>-46167.27</v>
          </cell>
        </row>
        <row r="1655">
          <cell r="G1655">
            <v>79921</v>
          </cell>
          <cell r="H1655" t="str">
            <v>Transmission</v>
          </cell>
          <cell r="I1655" t="str">
            <v>Mayhew - Upgrade Meter Building</v>
          </cell>
          <cell r="J1655">
            <v>46167.27</v>
          </cell>
        </row>
        <row r="1656">
          <cell r="G1656">
            <v>79931</v>
          </cell>
          <cell r="H1656" t="str">
            <v>Transmission</v>
          </cell>
          <cell r="I1656" t="str">
            <v>Gowan - Upgrade Meter Building</v>
          </cell>
          <cell r="J1656">
            <v>566.16999999999996</v>
          </cell>
        </row>
        <row r="1657">
          <cell r="G1657">
            <v>79931</v>
          </cell>
          <cell r="H1657" t="str">
            <v>Transmission</v>
          </cell>
          <cell r="I1657" t="str">
            <v>Gowan - Upgrade Meter Building</v>
          </cell>
          <cell r="J1657">
            <v>-566.16999999999996</v>
          </cell>
        </row>
        <row r="1658">
          <cell r="G1658">
            <v>79991</v>
          </cell>
          <cell r="H1658" t="str">
            <v>Transmission</v>
          </cell>
          <cell r="I1658" t="str">
            <v>ED LINE REPLACE STR 81-83 FOR DEVELOPER</v>
          </cell>
          <cell r="J1658">
            <v>-84789.49</v>
          </cell>
        </row>
        <row r="1659">
          <cell r="G1659">
            <v>79991</v>
          </cell>
          <cell r="H1659" t="str">
            <v>Transmission</v>
          </cell>
          <cell r="I1659" t="str">
            <v>ED LINE REPLACE STR 81-83 FOR DEVELOPER</v>
          </cell>
          <cell r="J1659">
            <v>84789.49</v>
          </cell>
        </row>
        <row r="1660">
          <cell r="G1660">
            <v>80031</v>
          </cell>
          <cell r="H1660" t="str">
            <v>Transmission</v>
          </cell>
          <cell r="I1660" t="str">
            <v>Gitchi Gami 69kV DNR / Customer Relocation Reimbursible (Harrison Portion)</v>
          </cell>
          <cell r="J1660">
            <v>-7110.65</v>
          </cell>
        </row>
        <row r="1661">
          <cell r="G1661">
            <v>80031</v>
          </cell>
          <cell r="H1661" t="str">
            <v>Transmission</v>
          </cell>
          <cell r="I1661" t="str">
            <v>Gitchi Gami 69kV DNR / Customer Relocation Reimbursible (Harrison Portion)</v>
          </cell>
          <cell r="J1661">
            <v>7110.65</v>
          </cell>
        </row>
        <row r="1662">
          <cell r="G1662">
            <v>80061</v>
          </cell>
          <cell r="H1662" t="str">
            <v>Transmission</v>
          </cell>
          <cell r="I1662" t="str">
            <v>Highland Metering and Telecom</v>
          </cell>
          <cell r="J1662">
            <v>16486.900000000001</v>
          </cell>
        </row>
        <row r="1663">
          <cell r="G1663">
            <v>80081</v>
          </cell>
          <cell r="H1663" t="str">
            <v>Transmission</v>
          </cell>
          <cell r="I1663" t="str">
            <v>EL Line Relocate Str. 182</v>
          </cell>
          <cell r="J1663">
            <v>25945.27</v>
          </cell>
        </row>
        <row r="1664">
          <cell r="G1664">
            <v>80081</v>
          </cell>
          <cell r="H1664" t="str">
            <v>Transmission</v>
          </cell>
          <cell r="I1664" t="str">
            <v>EL Line Relocate Str. 182</v>
          </cell>
          <cell r="J1664">
            <v>-25945.27</v>
          </cell>
        </row>
        <row r="1665">
          <cell r="G1665">
            <v>80091</v>
          </cell>
          <cell r="H1665" t="str">
            <v>Transmission</v>
          </cell>
          <cell r="I1665" t="str">
            <v>MC-GB Line - Structures 193 and 25 Replace</v>
          </cell>
          <cell r="J1665">
            <v>398.69</v>
          </cell>
        </row>
        <row r="1666">
          <cell r="G1666">
            <v>80091</v>
          </cell>
          <cell r="H1666" t="str">
            <v>Transmission</v>
          </cell>
          <cell r="I1666" t="str">
            <v>MC-GB Line - Structures 193 and 25 Replace</v>
          </cell>
          <cell r="J1666">
            <v>-398.69</v>
          </cell>
        </row>
        <row r="1667">
          <cell r="G1667">
            <v>80101</v>
          </cell>
          <cell r="H1667" t="str">
            <v>Transmission</v>
          </cell>
          <cell r="I1667" t="str">
            <v>Rock Lake: Install DTT to Rush City and Pine City</v>
          </cell>
          <cell r="J1667">
            <v>13202.96</v>
          </cell>
        </row>
        <row r="1668">
          <cell r="G1668">
            <v>80101</v>
          </cell>
          <cell r="H1668" t="str">
            <v>Transmission</v>
          </cell>
          <cell r="I1668" t="str">
            <v>Rock Lake: Install DTT to Rush City and Pine City</v>
          </cell>
          <cell r="J1668">
            <v>-13202.96</v>
          </cell>
        </row>
        <row r="1669">
          <cell r="G1669">
            <v>80111</v>
          </cell>
          <cell r="H1669" t="str">
            <v>Transmission</v>
          </cell>
          <cell r="I1669" t="str">
            <v>Rush City: Install DTT to Rock Lake</v>
          </cell>
          <cell r="J1669">
            <v>7544.45</v>
          </cell>
        </row>
        <row r="1670">
          <cell r="G1670">
            <v>80111</v>
          </cell>
          <cell r="H1670" t="str">
            <v>Transmission</v>
          </cell>
          <cell r="I1670" t="str">
            <v>Rush City: Install DTT to Rock Lake</v>
          </cell>
          <cell r="J1670">
            <v>-7544.45</v>
          </cell>
        </row>
        <row r="1671">
          <cell r="G1671">
            <v>80161</v>
          </cell>
          <cell r="H1671" t="str">
            <v>Transmission</v>
          </cell>
          <cell r="I1671" t="str">
            <v>G549 Wind Facility Study</v>
          </cell>
          <cell r="J1671">
            <v>1941.29</v>
          </cell>
        </row>
        <row r="1672">
          <cell r="G1672">
            <v>80161</v>
          </cell>
          <cell r="H1672" t="str">
            <v>Transmission</v>
          </cell>
          <cell r="I1672" t="str">
            <v>G549 Wind Facility Study</v>
          </cell>
          <cell r="J1672">
            <v>-1941.29</v>
          </cell>
        </row>
        <row r="1673">
          <cell r="G1673">
            <v>80171</v>
          </cell>
          <cell r="H1673" t="str">
            <v>Transmission</v>
          </cell>
          <cell r="I1673" t="str">
            <v>Lake Caroline 1.5 Mile 69kV Tap</v>
          </cell>
          <cell r="J1673">
            <v>634280.65</v>
          </cell>
        </row>
        <row r="1674">
          <cell r="G1674">
            <v>80171</v>
          </cell>
          <cell r="H1674" t="str">
            <v>Transmission</v>
          </cell>
          <cell r="I1674" t="str">
            <v>Lake Caroline 1.5 Mile 69kV Tap</v>
          </cell>
          <cell r="J1674">
            <v>-634280.65</v>
          </cell>
        </row>
        <row r="1675">
          <cell r="G1675">
            <v>80221</v>
          </cell>
          <cell r="H1675" t="str">
            <v>Transmission</v>
          </cell>
          <cell r="I1675" t="str">
            <v>Pine City: Remove Breaker 4NB1and associated equipment.</v>
          </cell>
          <cell r="J1675">
            <v>-12152.95</v>
          </cell>
        </row>
        <row r="1676">
          <cell r="G1676">
            <v>80221</v>
          </cell>
          <cell r="H1676" t="str">
            <v>Transmission</v>
          </cell>
          <cell r="I1676" t="str">
            <v>Pine City: Remove Breaker 4NB1and associated equipment.</v>
          </cell>
          <cell r="J1676">
            <v>12152.95</v>
          </cell>
        </row>
        <row r="1677">
          <cell r="G1677">
            <v>80231</v>
          </cell>
          <cell r="H1677" t="str">
            <v>Transmission</v>
          </cell>
          <cell r="I1677" t="str">
            <v>Emily - Upgrade Meter Building</v>
          </cell>
          <cell r="J1677">
            <v>-1783.9</v>
          </cell>
        </row>
        <row r="1678">
          <cell r="G1678">
            <v>80231</v>
          </cell>
          <cell r="H1678" t="str">
            <v>Transmission</v>
          </cell>
          <cell r="I1678" t="str">
            <v>Emily - Upgrade Meter Building</v>
          </cell>
          <cell r="J1678">
            <v>1783.9</v>
          </cell>
        </row>
        <row r="1679">
          <cell r="G1679">
            <v>80241</v>
          </cell>
          <cell r="H1679" t="str">
            <v>Transmission</v>
          </cell>
          <cell r="I1679" t="str">
            <v>F078 TSR Facility Study</v>
          </cell>
          <cell r="J1679">
            <v>-42.64</v>
          </cell>
        </row>
        <row r="1680">
          <cell r="G1680">
            <v>80241</v>
          </cell>
          <cell r="H1680" t="str">
            <v>Transmission</v>
          </cell>
          <cell r="I1680" t="str">
            <v>F078 TSR Facility Study</v>
          </cell>
          <cell r="J1680">
            <v>42.64</v>
          </cell>
        </row>
        <row r="1681">
          <cell r="G1681">
            <v>80281</v>
          </cell>
          <cell r="H1681" t="str">
            <v>Transmission</v>
          </cell>
          <cell r="I1681" t="str">
            <v>Grove Lake 69kV Transmission Exit on AG-WL Line</v>
          </cell>
          <cell r="J1681">
            <v>-3874.6</v>
          </cell>
        </row>
        <row r="1682">
          <cell r="G1682">
            <v>80281</v>
          </cell>
          <cell r="H1682" t="str">
            <v>Transmission</v>
          </cell>
          <cell r="I1682" t="str">
            <v>Grove Lake 69kV Transmission Exit on AG-WL Line</v>
          </cell>
          <cell r="J1682">
            <v>3874.6</v>
          </cell>
        </row>
        <row r="1683">
          <cell r="G1683">
            <v>80301</v>
          </cell>
          <cell r="H1683" t="str">
            <v>Transmission</v>
          </cell>
          <cell r="I1683" t="str">
            <v>Miltona Battery Bank Replacement</v>
          </cell>
          <cell r="J1683">
            <v>-525.62</v>
          </cell>
        </row>
        <row r="1684">
          <cell r="G1684">
            <v>80301</v>
          </cell>
          <cell r="H1684" t="str">
            <v>Transmission</v>
          </cell>
          <cell r="I1684" t="str">
            <v>Miltona Battery Bank Replacement</v>
          </cell>
          <cell r="J1684">
            <v>525.62</v>
          </cell>
        </row>
        <row r="1685">
          <cell r="G1685">
            <v>80311</v>
          </cell>
          <cell r="H1685" t="str">
            <v>Transmission</v>
          </cell>
          <cell r="I1685" t="str">
            <v>Princeton Battery Bank Replacement</v>
          </cell>
          <cell r="J1685">
            <v>659.44</v>
          </cell>
        </row>
        <row r="1686">
          <cell r="G1686">
            <v>80311</v>
          </cell>
          <cell r="H1686" t="str">
            <v>Transmission</v>
          </cell>
          <cell r="I1686" t="str">
            <v>Princeton Battery Bank Replacement</v>
          </cell>
          <cell r="J1686">
            <v>-659.44</v>
          </cell>
        </row>
        <row r="1687">
          <cell r="G1687">
            <v>80321</v>
          </cell>
          <cell r="H1687" t="str">
            <v>Transmission</v>
          </cell>
          <cell r="I1687" t="str">
            <v>NC Line Relocate STR #8</v>
          </cell>
          <cell r="J1687">
            <v>-364.34</v>
          </cell>
        </row>
        <row r="1688">
          <cell r="G1688">
            <v>80321</v>
          </cell>
          <cell r="H1688" t="str">
            <v>Transmission</v>
          </cell>
          <cell r="I1688" t="str">
            <v>NC Line Relocate STR #8</v>
          </cell>
          <cell r="J1688">
            <v>364.34</v>
          </cell>
        </row>
        <row r="1689">
          <cell r="G1689">
            <v>80331</v>
          </cell>
          <cell r="H1689" t="str">
            <v>Transmission</v>
          </cell>
          <cell r="I1689" t="str">
            <v>Danville - Metering CT Upgrade</v>
          </cell>
          <cell r="J1689">
            <v>-5008.5200000000004</v>
          </cell>
        </row>
        <row r="1690">
          <cell r="G1690">
            <v>80331</v>
          </cell>
          <cell r="H1690" t="str">
            <v>Transmission</v>
          </cell>
          <cell r="I1690" t="str">
            <v>Danville - Metering CT Upgrade</v>
          </cell>
          <cell r="J1690">
            <v>5008.5200000000004</v>
          </cell>
        </row>
        <row r="1691">
          <cell r="G1691">
            <v>80361</v>
          </cell>
          <cell r="H1691" t="str">
            <v>Transmission</v>
          </cell>
          <cell r="I1691" t="str">
            <v>Load Management controller from Federated</v>
          </cell>
          <cell r="J1691">
            <v>-365.71</v>
          </cell>
        </row>
        <row r="1692">
          <cell r="G1692">
            <v>80361</v>
          </cell>
          <cell r="H1692" t="str">
            <v>Transmission</v>
          </cell>
          <cell r="I1692" t="str">
            <v>Load Management controller from Federated</v>
          </cell>
          <cell r="J1692">
            <v>365.71</v>
          </cell>
        </row>
        <row r="1693">
          <cell r="G1693">
            <v>80391</v>
          </cell>
          <cell r="H1693" t="str">
            <v>Transmission</v>
          </cell>
          <cell r="I1693" t="str">
            <v>Parkwood: Replace Crooked Lake Failed Primary Relay</v>
          </cell>
          <cell r="J1693">
            <v>35359.79</v>
          </cell>
        </row>
        <row r="1694">
          <cell r="G1694">
            <v>80391</v>
          </cell>
          <cell r="H1694" t="str">
            <v>Transmission</v>
          </cell>
          <cell r="I1694" t="str">
            <v>Parkwood: Replace Crooked Lake Failed Primary Relay</v>
          </cell>
          <cell r="J1694">
            <v>-35359.79</v>
          </cell>
        </row>
        <row r="1695">
          <cell r="G1695">
            <v>80431</v>
          </cell>
          <cell r="H1695" t="str">
            <v>Transmission</v>
          </cell>
          <cell r="I1695" t="str">
            <v>SL LINE - RELOCATE 155-165</v>
          </cell>
          <cell r="J1695">
            <v>10914.63</v>
          </cell>
        </row>
        <row r="1696">
          <cell r="G1696">
            <v>80431</v>
          </cell>
          <cell r="H1696" t="str">
            <v>Transmission</v>
          </cell>
          <cell r="I1696" t="str">
            <v>SL LINE - RELOCATE 155-165</v>
          </cell>
          <cell r="J1696">
            <v>-10914.63</v>
          </cell>
        </row>
        <row r="1697">
          <cell r="G1697">
            <v>80481</v>
          </cell>
          <cell r="H1697" t="str">
            <v>Transmission</v>
          </cell>
          <cell r="I1697" t="str">
            <v>s061 L.QS1 to Cubicle 13 Remote Tripping</v>
          </cell>
          <cell r="J1697">
            <v>-316.89</v>
          </cell>
        </row>
        <row r="1698">
          <cell r="G1698">
            <v>80481</v>
          </cell>
          <cell r="H1698" t="str">
            <v>Transmission</v>
          </cell>
          <cell r="I1698" t="str">
            <v>s061 L.QS1 to Cubicle 13 Remote Tripping</v>
          </cell>
          <cell r="J1698">
            <v>316.89</v>
          </cell>
        </row>
        <row r="1699">
          <cell r="G1699">
            <v>80501</v>
          </cell>
          <cell r="H1699" t="str">
            <v>Transmission</v>
          </cell>
          <cell r="I1699" t="str">
            <v>TW-THT Line:  Stub Pole 5X Replacement</v>
          </cell>
          <cell r="J1699">
            <v>817.33</v>
          </cell>
        </row>
        <row r="1700">
          <cell r="G1700">
            <v>80501</v>
          </cell>
          <cell r="H1700" t="str">
            <v>Transmission</v>
          </cell>
          <cell r="I1700" t="str">
            <v>TW-THT Line:  Stub Pole 5X Replacement</v>
          </cell>
          <cell r="J1700">
            <v>-817.33</v>
          </cell>
        </row>
        <row r="1701">
          <cell r="G1701">
            <v>80611</v>
          </cell>
          <cell r="H1701" t="str">
            <v>Transmission</v>
          </cell>
          <cell r="I1701" t="str">
            <v>Watkins - Upgrade Metering CT's</v>
          </cell>
          <cell r="J1701">
            <v>493.22</v>
          </cell>
        </row>
        <row r="1702">
          <cell r="G1702">
            <v>80611</v>
          </cell>
          <cell r="H1702" t="str">
            <v>Transmission</v>
          </cell>
          <cell r="I1702" t="str">
            <v>Watkins - Upgrade Metering CT's</v>
          </cell>
          <cell r="J1702">
            <v>-493.22</v>
          </cell>
        </row>
        <row r="1703">
          <cell r="G1703">
            <v>80621</v>
          </cell>
          <cell r="H1703" t="str">
            <v>Transmission</v>
          </cell>
          <cell r="I1703" t="str">
            <v>Rosendale - Upgrade Metering CT's</v>
          </cell>
          <cell r="J1703">
            <v>-540.04999999999995</v>
          </cell>
        </row>
        <row r="1704">
          <cell r="G1704">
            <v>80621</v>
          </cell>
          <cell r="H1704" t="str">
            <v>Transmission</v>
          </cell>
          <cell r="I1704" t="str">
            <v>Rosendale - Upgrade Metering CT's</v>
          </cell>
          <cell r="J1704">
            <v>540.04999999999995</v>
          </cell>
        </row>
        <row r="1705">
          <cell r="G1705">
            <v>80631</v>
          </cell>
          <cell r="H1705" t="str">
            <v>Transmission</v>
          </cell>
          <cell r="I1705" t="str">
            <v>Jamestown - Upgrade Metering CT's</v>
          </cell>
          <cell r="J1705">
            <v>-3942.29</v>
          </cell>
        </row>
        <row r="1706">
          <cell r="G1706">
            <v>80631</v>
          </cell>
          <cell r="H1706" t="str">
            <v>Transmission</v>
          </cell>
          <cell r="I1706" t="str">
            <v>Jamestown - Upgrade Metering CT's</v>
          </cell>
          <cell r="J1706">
            <v>3942.29</v>
          </cell>
        </row>
        <row r="1707">
          <cell r="G1707">
            <v>80641</v>
          </cell>
          <cell r="H1707" t="str">
            <v>Transmission</v>
          </cell>
          <cell r="I1707" t="str">
            <v>Cobden - Upgrade Metering CT's</v>
          </cell>
          <cell r="J1707">
            <v>-3653.4</v>
          </cell>
        </row>
        <row r="1708">
          <cell r="G1708">
            <v>80641</v>
          </cell>
          <cell r="H1708" t="str">
            <v>Transmission</v>
          </cell>
          <cell r="I1708" t="str">
            <v>Cobden - Upgrade Metering CT's</v>
          </cell>
          <cell r="J1708">
            <v>3653.4</v>
          </cell>
        </row>
        <row r="1709">
          <cell r="G1709">
            <v>80651</v>
          </cell>
          <cell r="H1709" t="str">
            <v>Transmission</v>
          </cell>
          <cell r="I1709" t="str">
            <v>Eden - Upgrade Metering CT's</v>
          </cell>
          <cell r="J1709">
            <v>3951.36</v>
          </cell>
        </row>
        <row r="1710">
          <cell r="G1710">
            <v>80651</v>
          </cell>
          <cell r="H1710" t="str">
            <v>Transmission</v>
          </cell>
          <cell r="I1710" t="str">
            <v>Eden - Upgrade Metering CT's</v>
          </cell>
          <cell r="J1710">
            <v>-3951.36</v>
          </cell>
        </row>
        <row r="1711">
          <cell r="G1711">
            <v>80821</v>
          </cell>
          <cell r="H1711" t="str">
            <v>Transmission</v>
          </cell>
          <cell r="I1711" t="str">
            <v>s061 61XB1/XB2 Remote Control</v>
          </cell>
          <cell r="J1711">
            <v>-135.80000000000001</v>
          </cell>
        </row>
        <row r="1712">
          <cell r="G1712">
            <v>80821</v>
          </cell>
          <cell r="H1712" t="str">
            <v>Transmission</v>
          </cell>
          <cell r="I1712" t="str">
            <v>s061 61XB1/XB2 Remote Control</v>
          </cell>
          <cell r="J1712">
            <v>135.80000000000001</v>
          </cell>
        </row>
        <row r="1713">
          <cell r="G1713">
            <v>80831</v>
          </cell>
          <cell r="H1713" t="str">
            <v>Transmission</v>
          </cell>
          <cell r="I1713" t="str">
            <v>Brockway - Upgrade Metering CT's</v>
          </cell>
          <cell r="J1713">
            <v>2491.79</v>
          </cell>
        </row>
        <row r="1714">
          <cell r="G1714">
            <v>80831</v>
          </cell>
          <cell r="H1714" t="str">
            <v>Transmission</v>
          </cell>
          <cell r="I1714" t="str">
            <v>Brockway - Upgrade Metering CT's</v>
          </cell>
          <cell r="J1714">
            <v>-2491.79</v>
          </cell>
        </row>
        <row r="1715">
          <cell r="G1715">
            <v>80841</v>
          </cell>
          <cell r="H1715" t="str">
            <v>Transmission</v>
          </cell>
          <cell r="I1715" t="str">
            <v>Munson - Upgrade Metering CT's</v>
          </cell>
          <cell r="J1715">
            <v>1659.21</v>
          </cell>
        </row>
        <row r="1716">
          <cell r="G1716">
            <v>80841</v>
          </cell>
          <cell r="H1716" t="str">
            <v>Transmission</v>
          </cell>
          <cell r="I1716" t="str">
            <v>Munson - Upgrade Metering CT's</v>
          </cell>
          <cell r="J1716">
            <v>-1659.21</v>
          </cell>
        </row>
        <row r="1717">
          <cell r="G1717">
            <v>80851</v>
          </cell>
          <cell r="H1717" t="str">
            <v>Transmission</v>
          </cell>
          <cell r="I1717" t="str">
            <v>Luxemburg - Upgrade Metering CT's</v>
          </cell>
          <cell r="J1717">
            <v>2862.93</v>
          </cell>
        </row>
        <row r="1718">
          <cell r="G1718">
            <v>80851</v>
          </cell>
          <cell r="H1718" t="str">
            <v>Transmission</v>
          </cell>
          <cell r="I1718" t="str">
            <v>Luxemburg - Upgrade Metering CT's</v>
          </cell>
          <cell r="J1718">
            <v>-2862.93</v>
          </cell>
        </row>
        <row r="1719">
          <cell r="G1719">
            <v>80861</v>
          </cell>
          <cell r="H1719" t="str">
            <v>Transmission</v>
          </cell>
          <cell r="I1719" t="str">
            <v>Grove - Upgrade Metering CT's</v>
          </cell>
          <cell r="J1719">
            <v>-2063.92</v>
          </cell>
        </row>
        <row r="1720">
          <cell r="G1720">
            <v>80861</v>
          </cell>
          <cell r="H1720" t="str">
            <v>Transmission</v>
          </cell>
          <cell r="I1720" t="str">
            <v>Grove - Upgrade Metering CT's</v>
          </cell>
          <cell r="J1720">
            <v>2063.92</v>
          </cell>
        </row>
        <row r="1721">
          <cell r="G1721">
            <v>80871</v>
          </cell>
          <cell r="H1721" t="str">
            <v>Transmission</v>
          </cell>
          <cell r="I1721" t="str">
            <v>DK Line-replace reject poles 30,  50, 61, 69, and 89</v>
          </cell>
          <cell r="J1721">
            <v>-61977.86</v>
          </cell>
        </row>
        <row r="1722">
          <cell r="G1722">
            <v>80871</v>
          </cell>
          <cell r="H1722" t="str">
            <v>Transmission</v>
          </cell>
          <cell r="I1722" t="str">
            <v>DK Line-replace reject poles 30,  50, 61, 69, and 89</v>
          </cell>
          <cell r="J1722">
            <v>61977.86</v>
          </cell>
        </row>
        <row r="1723">
          <cell r="G1723">
            <v>80881</v>
          </cell>
          <cell r="H1723" t="str">
            <v>Transmission</v>
          </cell>
          <cell r="I1723" t="str">
            <v>BE-GCT Line - Structure 11- Replace</v>
          </cell>
          <cell r="J1723">
            <v>-3317.87</v>
          </cell>
        </row>
        <row r="1724">
          <cell r="G1724">
            <v>80881</v>
          </cell>
          <cell r="H1724" t="str">
            <v>Transmission</v>
          </cell>
          <cell r="I1724" t="str">
            <v>BE-GCT Line - Structure 11- Replace</v>
          </cell>
          <cell r="J1724">
            <v>3317.87</v>
          </cell>
        </row>
        <row r="1725">
          <cell r="G1725">
            <v>80901</v>
          </cell>
          <cell r="H1725" t="str">
            <v>Transmission</v>
          </cell>
          <cell r="I1725" t="str">
            <v>PG LINE - POLE 320 - REPLACE STRUCTURE</v>
          </cell>
          <cell r="J1725">
            <v>5431.23</v>
          </cell>
        </row>
        <row r="1726">
          <cell r="G1726">
            <v>80901</v>
          </cell>
          <cell r="H1726" t="str">
            <v>Transmission</v>
          </cell>
          <cell r="I1726" t="str">
            <v>PG LINE - POLE 320 - REPLACE STRUCTURE</v>
          </cell>
          <cell r="J1726">
            <v>-5431.23</v>
          </cell>
        </row>
        <row r="1727">
          <cell r="G1727">
            <v>80911</v>
          </cell>
          <cell r="H1727" t="str">
            <v>Transmission</v>
          </cell>
          <cell r="I1727" t="str">
            <v>SW-DM LINE-POLE 82 REPLACE</v>
          </cell>
          <cell r="J1727">
            <v>-2465.88</v>
          </cell>
        </row>
        <row r="1728">
          <cell r="G1728">
            <v>80911</v>
          </cell>
          <cell r="H1728" t="str">
            <v>Transmission</v>
          </cell>
          <cell r="I1728" t="str">
            <v>SW-DM LINE-POLE 82 REPLACE</v>
          </cell>
          <cell r="J1728">
            <v>2465.88</v>
          </cell>
        </row>
        <row r="1729">
          <cell r="G1729">
            <v>80921</v>
          </cell>
          <cell r="H1729" t="str">
            <v>Transmission</v>
          </cell>
          <cell r="I1729" t="str">
            <v>RU-WC LINE - Strs 43, 44, 46, 70 &amp; 73</v>
          </cell>
          <cell r="J1729">
            <v>-16822.34</v>
          </cell>
        </row>
        <row r="1730">
          <cell r="G1730">
            <v>80921</v>
          </cell>
          <cell r="H1730" t="str">
            <v>Transmission</v>
          </cell>
          <cell r="I1730" t="str">
            <v>RU-WC LINE - Strs 43, 44, 46, 70 &amp; 73</v>
          </cell>
          <cell r="J1730">
            <v>16822.34</v>
          </cell>
        </row>
        <row r="1731">
          <cell r="G1731">
            <v>80931</v>
          </cell>
          <cell r="H1731" t="str">
            <v>Transmission</v>
          </cell>
          <cell r="I1731" t="str">
            <v>DK LINE-REPLACE STR 128 AND 129-CLEARANCE VIOLATION</v>
          </cell>
          <cell r="J1731">
            <v>-6553.97</v>
          </cell>
        </row>
        <row r="1732">
          <cell r="G1732">
            <v>80931</v>
          </cell>
          <cell r="H1732" t="str">
            <v>Transmission</v>
          </cell>
          <cell r="I1732" t="str">
            <v>DK LINE-REPLACE STR 128 AND 129-CLEARANCE VIOLATION</v>
          </cell>
          <cell r="J1732">
            <v>6553.97</v>
          </cell>
        </row>
        <row r="1733">
          <cell r="G1733">
            <v>80941</v>
          </cell>
          <cell r="H1733" t="str">
            <v>Transmission</v>
          </cell>
          <cell r="I1733" t="str">
            <v>BR-LS LINE-POLE 72-1 GROUND LINE SOUND-BORE 2003-REPLACE POLE</v>
          </cell>
          <cell r="J1733">
            <v>-2829.48</v>
          </cell>
        </row>
        <row r="1734">
          <cell r="G1734">
            <v>80941</v>
          </cell>
          <cell r="H1734" t="str">
            <v>Transmission</v>
          </cell>
          <cell r="I1734" t="str">
            <v>BR-LS LINE-POLE 72-1 GROUND LINE SOUND-BORE 2003-REPLACE POLE</v>
          </cell>
          <cell r="J1734">
            <v>2829.48</v>
          </cell>
        </row>
        <row r="1735">
          <cell r="G1735">
            <v>80951</v>
          </cell>
          <cell r="H1735" t="str">
            <v>Transmission</v>
          </cell>
          <cell r="I1735" t="str">
            <v>FE-TRT-POLE 19 - FROM LINE SURVEY 2009-REPLACE POLE</v>
          </cell>
          <cell r="J1735">
            <v>-3741.34</v>
          </cell>
        </row>
        <row r="1736">
          <cell r="G1736">
            <v>80951</v>
          </cell>
          <cell r="H1736" t="str">
            <v>Transmission</v>
          </cell>
          <cell r="I1736" t="str">
            <v>FE-TRT-POLE 19 - FROM LINE SURVEY 2009-REPLACE POLE</v>
          </cell>
          <cell r="J1736">
            <v>3741.34</v>
          </cell>
        </row>
        <row r="1737">
          <cell r="G1737">
            <v>80961</v>
          </cell>
          <cell r="H1737" t="str">
            <v>Transmission</v>
          </cell>
          <cell r="I1737" t="str">
            <v>SC-SBT LINE-POLE 24 - LINE SURVEY 2009-REPLACE POLE</v>
          </cell>
          <cell r="J1737">
            <v>-3048.44</v>
          </cell>
        </row>
        <row r="1738">
          <cell r="G1738">
            <v>80961</v>
          </cell>
          <cell r="H1738" t="str">
            <v>Transmission</v>
          </cell>
          <cell r="I1738" t="str">
            <v>SC-SBT LINE-POLE 24 - LINE SURVEY 2009-REPLACE POLE</v>
          </cell>
          <cell r="J1738">
            <v>3048.44</v>
          </cell>
        </row>
        <row r="1739">
          <cell r="G1739">
            <v>80971</v>
          </cell>
          <cell r="H1739" t="str">
            <v>Transmission</v>
          </cell>
          <cell r="I1739" t="str">
            <v>FE-FW LINE  -POLE 46 - FROM  LINE SURVEY 2007-REPLACE POLE</v>
          </cell>
          <cell r="J1739">
            <v>3215.03</v>
          </cell>
        </row>
        <row r="1740">
          <cell r="G1740">
            <v>80971</v>
          </cell>
          <cell r="H1740" t="str">
            <v>Transmission</v>
          </cell>
          <cell r="I1740" t="str">
            <v>FE-FW LINE  -POLE 46 - FROM  LINE SURVEY 2007-REPLACE POLE</v>
          </cell>
          <cell r="J1740">
            <v>-3215.03</v>
          </cell>
        </row>
        <row r="1741">
          <cell r="G1741">
            <v>80981</v>
          </cell>
          <cell r="H1741" t="str">
            <v>Transmission</v>
          </cell>
          <cell r="I1741" t="str">
            <v>BR-SL LINE-POLE 3-1-SOUND-BORE INSPECTION 2005-REPLACE POLE</v>
          </cell>
          <cell r="J1741">
            <v>6228.35</v>
          </cell>
        </row>
        <row r="1742">
          <cell r="G1742">
            <v>80981</v>
          </cell>
          <cell r="H1742" t="str">
            <v>Transmission</v>
          </cell>
          <cell r="I1742" t="str">
            <v>BR-SL LINE-POLE 3-1-SOUND-BORE INSPECTION 2005-REPLACE POLE</v>
          </cell>
          <cell r="J1742">
            <v>-6228.35</v>
          </cell>
        </row>
        <row r="1743">
          <cell r="G1743">
            <v>82341</v>
          </cell>
          <cell r="H1743" t="str">
            <v>Transmission</v>
          </cell>
          <cell r="I1743" t="str">
            <v>SC-ODT Reconductor</v>
          </cell>
          <cell r="J1743">
            <v>413105.87</v>
          </cell>
        </row>
        <row r="1744">
          <cell r="G1744">
            <v>82341</v>
          </cell>
          <cell r="H1744" t="str">
            <v>Transmission</v>
          </cell>
          <cell r="I1744" t="str">
            <v>SC-ODT Reconductor</v>
          </cell>
          <cell r="J1744">
            <v>-413105.87</v>
          </cell>
        </row>
        <row r="1745">
          <cell r="G1745">
            <v>82361</v>
          </cell>
          <cell r="H1745" t="str">
            <v>Transmission</v>
          </cell>
          <cell r="I1745" t="str">
            <v>FE-JAT Remove Strs #2-#5</v>
          </cell>
          <cell r="J1745">
            <v>15038.37</v>
          </cell>
        </row>
        <row r="1746">
          <cell r="G1746">
            <v>82361</v>
          </cell>
          <cell r="H1746" t="str">
            <v>Transmission</v>
          </cell>
          <cell r="I1746" t="str">
            <v>FE-JAT Remove Strs #2-#5</v>
          </cell>
          <cell r="J1746">
            <v>-15038.37</v>
          </cell>
        </row>
        <row r="1747">
          <cell r="G1747">
            <v>82371</v>
          </cell>
          <cell r="H1747" t="str">
            <v>Transmission</v>
          </cell>
          <cell r="I1747" t="str">
            <v>West St. Cloud Relay Replacement</v>
          </cell>
          <cell r="J1747">
            <v>94785.91</v>
          </cell>
        </row>
        <row r="1748">
          <cell r="G1748">
            <v>82371</v>
          </cell>
          <cell r="H1748" t="str">
            <v>Transmission</v>
          </cell>
          <cell r="I1748" t="str">
            <v>West St. Cloud Relay Replacement</v>
          </cell>
          <cell r="J1748">
            <v>-94785.91</v>
          </cell>
        </row>
        <row r="1749">
          <cell r="G1749">
            <v>82381</v>
          </cell>
          <cell r="H1749" t="str">
            <v>Transmission</v>
          </cell>
          <cell r="I1749" t="str">
            <v>Dickinson - Replace IR8600 RTU</v>
          </cell>
          <cell r="J1749">
            <v>-255270.29</v>
          </cell>
        </row>
        <row r="1750">
          <cell r="G1750">
            <v>82381</v>
          </cell>
          <cell r="H1750" t="str">
            <v>Transmission</v>
          </cell>
          <cell r="I1750" t="str">
            <v>Dickinson - Replace IR8600 RTU</v>
          </cell>
          <cell r="J1750">
            <v>255270.29</v>
          </cell>
        </row>
        <row r="1751">
          <cell r="G1751">
            <v>82391</v>
          </cell>
          <cell r="H1751" t="str">
            <v>Transmission</v>
          </cell>
          <cell r="I1751" t="str">
            <v>S089 Glendale-Relaying Communication to Black Dog Replacement</v>
          </cell>
          <cell r="J1751">
            <v>-29691.02</v>
          </cell>
        </row>
        <row r="1752">
          <cell r="G1752">
            <v>82391</v>
          </cell>
          <cell r="H1752" t="str">
            <v>Transmission</v>
          </cell>
          <cell r="I1752" t="str">
            <v>S089 Glendale-Relaying Communication to Black Dog Replacement</v>
          </cell>
          <cell r="J1752">
            <v>29691.02</v>
          </cell>
        </row>
        <row r="1753">
          <cell r="G1753">
            <v>82511</v>
          </cell>
          <cell r="H1753" t="str">
            <v>Transmission</v>
          </cell>
          <cell r="I1753" t="str">
            <v>S062 High Pass Filter #2 Replacement (PCB)</v>
          </cell>
          <cell r="J1753">
            <v>20123.32</v>
          </cell>
        </row>
        <row r="1754">
          <cell r="G1754">
            <v>82531</v>
          </cell>
          <cell r="H1754" t="str">
            <v>Transmission</v>
          </cell>
          <cell r="I1754" t="str">
            <v>S061 High Pass Filter #2 Replacement (PCB)</v>
          </cell>
          <cell r="J1754">
            <v>6730.01</v>
          </cell>
        </row>
        <row r="1755">
          <cell r="G1755">
            <v>82651</v>
          </cell>
          <cell r="H1755" t="str">
            <v>Transmission</v>
          </cell>
          <cell r="I1755" t="str">
            <v>Woodland Dist Sub 69 kV tap line</v>
          </cell>
          <cell r="J1755">
            <v>-28650.19</v>
          </cell>
        </row>
        <row r="1756">
          <cell r="G1756">
            <v>82651</v>
          </cell>
          <cell r="H1756" t="str">
            <v>Transmission</v>
          </cell>
          <cell r="I1756" t="str">
            <v>Woodland Dist Sub 69 kV tap line</v>
          </cell>
          <cell r="J1756">
            <v>28650.19</v>
          </cell>
        </row>
        <row r="1757">
          <cell r="G1757">
            <v>82691</v>
          </cell>
          <cell r="H1757" t="str">
            <v>Transmission</v>
          </cell>
          <cell r="I1757" t="str">
            <v>Columbus (CE) Dist Substation Tap Switch</v>
          </cell>
          <cell r="J1757">
            <v>786.85</v>
          </cell>
        </row>
        <row r="1758">
          <cell r="G1758">
            <v>82761</v>
          </cell>
          <cell r="H1758" t="str">
            <v>Transmission</v>
          </cell>
          <cell r="I1758" t="str">
            <v>Marsh Lake 2-way 115 kV Switch</v>
          </cell>
          <cell r="J1758">
            <v>248387.08</v>
          </cell>
        </row>
        <row r="1759">
          <cell r="G1759">
            <v>82761</v>
          </cell>
          <cell r="H1759" t="str">
            <v>Transmission</v>
          </cell>
          <cell r="I1759" t="str">
            <v>Marsh Lake 2-way 115 kV Switch</v>
          </cell>
          <cell r="J1759">
            <v>-248387.08</v>
          </cell>
        </row>
        <row r="1760">
          <cell r="G1760">
            <v>82821</v>
          </cell>
          <cell r="H1760" t="str">
            <v>Transmission</v>
          </cell>
          <cell r="I1760" t="str">
            <v>Highland 3 Way 69kV 1200A FLB Manual Tap Switch</v>
          </cell>
          <cell r="J1760">
            <v>102577.59</v>
          </cell>
        </row>
        <row r="1761">
          <cell r="G1761">
            <v>83531</v>
          </cell>
          <cell r="H1761" t="str">
            <v>Transmission</v>
          </cell>
          <cell r="I1761" t="str">
            <v>Willmar Waste Water Treatment Plant - Add metering &amp; 700 mhz</v>
          </cell>
          <cell r="J1761">
            <v>27182.2</v>
          </cell>
        </row>
        <row r="1762">
          <cell r="G1762">
            <v>83531</v>
          </cell>
          <cell r="H1762" t="str">
            <v>Transmission</v>
          </cell>
          <cell r="I1762" t="str">
            <v>Willmar Waste Water Treatment Plant - Add metering &amp; 700 mhz</v>
          </cell>
          <cell r="J1762">
            <v>-27182.2</v>
          </cell>
        </row>
        <row r="1763">
          <cell r="G1763">
            <v>83541</v>
          </cell>
          <cell r="H1763" t="str">
            <v>Transmission</v>
          </cell>
          <cell r="I1763" t="str">
            <v>Wing River 230 and 115 kV Line Relaying Replace</v>
          </cell>
          <cell r="J1763">
            <v>-523841.04</v>
          </cell>
        </row>
        <row r="1764">
          <cell r="G1764">
            <v>83541</v>
          </cell>
          <cell r="H1764" t="str">
            <v>Transmission</v>
          </cell>
          <cell r="I1764" t="str">
            <v>Wing River 230 and 115 kV Line Relaying Replace</v>
          </cell>
          <cell r="J1764">
            <v>523841.04</v>
          </cell>
        </row>
        <row r="1765">
          <cell r="J1765">
            <v>97663302.490000024</v>
          </cell>
        </row>
      </sheetData>
      <sheetData sheetId="2" refreshError="1"/>
      <sheetData sheetId="3" refreshError="1"/>
      <sheetData sheetId="4" refreshError="1"/>
      <sheetData sheetId="5" refreshError="1"/>
      <sheetData sheetId="6" refreshError="1"/>
      <sheetData sheetId="7">
        <row r="2">
          <cell r="A2" t="str">
            <v>Active Area Transmission</v>
          </cell>
        </row>
      </sheetData>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315"/>
  <sheetViews>
    <sheetView tabSelected="1" topLeftCell="E73" zoomScale="75" zoomScaleNormal="75" zoomScaleSheetLayoutView="55" workbookViewId="0">
      <selection activeCell="I76" sqref="I76"/>
    </sheetView>
  </sheetViews>
  <sheetFormatPr defaultColWidth="8.77734375" defaultRowHeight="15"/>
  <cols>
    <col min="1" max="1" width="6" style="2" customWidth="1"/>
    <col min="2" max="2" width="1.44140625" style="2" customWidth="1"/>
    <col min="3" max="3" width="38.33203125" style="2" customWidth="1"/>
    <col min="4" max="4" width="12.21875" style="2" bestFit="1" customWidth="1"/>
    <col min="5" max="5" width="14.44140625" style="2" customWidth="1"/>
    <col min="6" max="6" width="13" style="2" customWidth="1"/>
    <col min="7" max="7" width="14.109375" style="2" customWidth="1"/>
    <col min="8" max="8" width="13.88671875" style="2" customWidth="1"/>
    <col min="9" max="10" width="12.77734375" style="2" customWidth="1"/>
    <col min="11" max="11" width="14.21875" style="2" customWidth="1"/>
    <col min="12" max="12" width="14.88671875" style="2" customWidth="1"/>
    <col min="13" max="13" width="12.77734375" style="2" customWidth="1"/>
    <col min="14" max="14" width="13.88671875" style="2" customWidth="1"/>
    <col min="15" max="15" width="17.109375" style="2" customWidth="1"/>
    <col min="16" max="16" width="15.44140625" style="2" bestFit="1" customWidth="1"/>
    <col min="17" max="17" width="14.33203125" style="2" customWidth="1"/>
    <col min="18" max="16384" width="8.77734375" style="2"/>
  </cols>
  <sheetData>
    <row r="1" spans="1:65" ht="15.75">
      <c r="A1" s="110"/>
      <c r="N1" s="111"/>
      <c r="O1" s="3"/>
    </row>
    <row r="2" spans="1:65" ht="15.75">
      <c r="A2" s="110"/>
      <c r="N2" s="111"/>
      <c r="O2" s="3"/>
    </row>
    <row r="4" spans="1:65">
      <c r="N4" s="3" t="s">
        <v>115</v>
      </c>
      <c r="O4" s="3"/>
    </row>
    <row r="5" spans="1:65">
      <c r="C5" s="14" t="s">
        <v>82</v>
      </c>
      <c r="D5" s="14"/>
      <c r="E5" s="14"/>
      <c r="F5" s="14"/>
      <c r="G5" s="15" t="s">
        <v>0</v>
      </c>
      <c r="H5" s="14"/>
      <c r="I5" s="14"/>
      <c r="J5" s="14"/>
      <c r="K5" s="16"/>
      <c r="M5" s="17"/>
      <c r="N5" s="4" t="s">
        <v>205</v>
      </c>
      <c r="O5" s="4"/>
      <c r="P5" s="18"/>
      <c r="Q5" s="19"/>
      <c r="R5" s="18"/>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c r="C6" s="14"/>
      <c r="D6" s="14"/>
      <c r="E6" s="9" t="s">
        <v>3</v>
      </c>
      <c r="F6" s="9"/>
      <c r="G6" s="9" t="s">
        <v>26</v>
      </c>
      <c r="H6" s="9"/>
      <c r="I6" s="9"/>
      <c r="J6" s="9"/>
      <c r="K6" s="16"/>
      <c r="M6" s="17"/>
      <c r="N6" s="16"/>
      <c r="O6" s="16"/>
      <c r="P6" s="18"/>
      <c r="Q6" s="21"/>
      <c r="R6" s="18"/>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row>
    <row r="7" spans="1:65">
      <c r="C7" s="17"/>
      <c r="D7" s="17"/>
      <c r="E7" s="17"/>
      <c r="F7" s="17"/>
      <c r="G7" s="17"/>
      <c r="H7" s="17"/>
      <c r="I7" s="17"/>
      <c r="J7" s="17"/>
      <c r="K7" s="17"/>
      <c r="M7" s="17"/>
      <c r="N7" s="17" t="s">
        <v>27</v>
      </c>
      <c r="O7" s="17"/>
      <c r="P7" s="18"/>
      <c r="Q7" s="19"/>
      <c r="R7" s="18"/>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65">
      <c r="A8" s="22"/>
      <c r="C8" s="17"/>
      <c r="D8" s="17"/>
      <c r="E8" s="17"/>
      <c r="F8" s="17"/>
      <c r="G8" s="79" t="s">
        <v>87</v>
      </c>
      <c r="H8" s="17"/>
      <c r="I8" s="17"/>
      <c r="J8" s="17"/>
      <c r="K8" s="17"/>
      <c r="L8" s="17"/>
      <c r="M8" s="17"/>
      <c r="N8" s="17"/>
      <c r="O8" s="17"/>
      <c r="P8" s="18"/>
      <c r="Q8" s="19"/>
      <c r="R8" s="18"/>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row>
    <row r="9" spans="1:65">
      <c r="A9" s="22"/>
      <c r="C9" s="17"/>
      <c r="D9" s="17"/>
      <c r="E9" s="17"/>
      <c r="F9" s="17"/>
      <c r="G9" s="24"/>
      <c r="H9" s="17"/>
      <c r="I9" s="17"/>
      <c r="J9" s="17"/>
      <c r="K9" s="17"/>
      <c r="L9" s="17"/>
      <c r="M9" s="17"/>
      <c r="N9" s="17"/>
      <c r="O9" s="17"/>
      <c r="P9" s="18"/>
      <c r="Q9" s="19"/>
      <c r="R9" s="18"/>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row>
    <row r="10" spans="1:65">
      <c r="A10" s="22"/>
      <c r="C10" s="17" t="s">
        <v>113</v>
      </c>
      <c r="D10" s="17"/>
      <c r="E10" s="17"/>
      <c r="F10" s="17"/>
      <c r="G10" s="24"/>
      <c r="H10" s="17"/>
      <c r="I10" s="17"/>
      <c r="J10" s="17"/>
      <c r="K10" s="17"/>
      <c r="L10" s="17"/>
      <c r="M10" s="17"/>
      <c r="N10" s="17"/>
      <c r="O10" s="17"/>
      <c r="P10" s="18"/>
      <c r="Q10" s="19"/>
      <c r="R10" s="18"/>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row>
    <row r="11" spans="1:65">
      <c r="A11" s="22"/>
      <c r="C11" s="17"/>
      <c r="D11" s="17"/>
      <c r="E11" s="17"/>
      <c r="F11" s="17"/>
      <c r="G11" s="24"/>
      <c r="L11" s="17"/>
      <c r="M11" s="17"/>
      <c r="N11" s="17"/>
      <c r="O11" s="17"/>
      <c r="P11" s="18"/>
      <c r="Q11" s="18"/>
      <c r="R11" s="18"/>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row>
    <row r="12" spans="1:65">
      <c r="A12" s="22"/>
      <c r="C12" s="17"/>
      <c r="D12" s="17"/>
      <c r="E12" s="17"/>
      <c r="F12" s="17"/>
      <c r="G12" s="17"/>
      <c r="L12" s="1"/>
      <c r="M12" s="17"/>
      <c r="N12" s="17"/>
      <c r="O12" s="17"/>
      <c r="P12" s="18"/>
      <c r="Q12" s="18"/>
      <c r="R12" s="18"/>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row>
    <row r="13" spans="1:65">
      <c r="C13" s="25" t="s">
        <v>7</v>
      </c>
      <c r="D13" s="25"/>
      <c r="E13" s="25" t="s">
        <v>8</v>
      </c>
      <c r="F13" s="25"/>
      <c r="G13" s="25" t="s">
        <v>9</v>
      </c>
      <c r="L13" s="23" t="s">
        <v>10</v>
      </c>
      <c r="M13" s="9"/>
      <c r="N13" s="23"/>
      <c r="O13" s="23"/>
      <c r="P13" s="26"/>
      <c r="Q13" s="23"/>
      <c r="R13" s="27"/>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row>
    <row r="14" spans="1:65" ht="15.75">
      <c r="C14" s="11"/>
      <c r="D14" s="11"/>
      <c r="E14" s="13" t="s">
        <v>114</v>
      </c>
      <c r="F14" s="13"/>
      <c r="G14" s="9"/>
      <c r="M14" s="9"/>
      <c r="P14" s="26"/>
      <c r="Q14" s="28"/>
      <c r="R14" s="27"/>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row>
    <row r="15" spans="1:65" ht="15.75">
      <c r="A15" s="22" t="s">
        <v>1</v>
      </c>
      <c r="C15" s="11"/>
      <c r="D15" s="11"/>
      <c r="E15" s="29" t="s">
        <v>12</v>
      </c>
      <c r="F15" s="29"/>
      <c r="G15" s="30" t="s">
        <v>11</v>
      </c>
      <c r="L15" s="30" t="s">
        <v>4</v>
      </c>
      <c r="M15" s="9"/>
      <c r="P15" s="18"/>
      <c r="Q15" s="31"/>
      <c r="R15" s="27"/>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row>
    <row r="16" spans="1:65" ht="15.75">
      <c r="A16" s="22" t="s">
        <v>2</v>
      </c>
      <c r="C16" s="12"/>
      <c r="D16" s="12"/>
      <c r="E16" s="9"/>
      <c r="F16" s="9"/>
      <c r="G16" s="9"/>
      <c r="L16" s="9"/>
      <c r="M16" s="9"/>
      <c r="N16" s="9"/>
      <c r="O16" s="9"/>
      <c r="P16" s="18"/>
      <c r="Q16" s="26"/>
      <c r="R16" s="27"/>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row>
    <row r="17" spans="1:65" ht="15.75">
      <c r="A17" s="32"/>
      <c r="C17" s="11"/>
      <c r="D17" s="11"/>
      <c r="E17" s="9"/>
      <c r="F17" s="9"/>
      <c r="G17" s="9"/>
      <c r="L17" s="9"/>
      <c r="M17" s="9"/>
      <c r="N17" s="9"/>
      <c r="O17" s="9"/>
      <c r="P17" s="18"/>
      <c r="Q17" s="26"/>
      <c r="R17" s="27"/>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row>
    <row r="18" spans="1:65">
      <c r="A18" s="33">
        <v>1</v>
      </c>
      <c r="C18" s="11" t="s">
        <v>28</v>
      </c>
      <c r="D18" s="11"/>
      <c r="E18" s="10" t="s">
        <v>58</v>
      </c>
      <c r="F18" s="10"/>
      <c r="G18" s="5">
        <v>1106160854</v>
      </c>
      <c r="M18" s="9"/>
      <c r="N18" s="9"/>
      <c r="O18" s="9"/>
      <c r="P18" s="18"/>
      <c r="Q18" s="26"/>
      <c r="R18" s="27"/>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row>
    <row r="19" spans="1:65">
      <c r="A19" s="33">
        <v>2</v>
      </c>
      <c r="C19" s="11" t="s">
        <v>29</v>
      </c>
      <c r="D19" s="11"/>
      <c r="E19" s="10" t="s">
        <v>59</v>
      </c>
      <c r="F19" s="10"/>
      <c r="G19" s="5">
        <v>762245465</v>
      </c>
      <c r="M19" s="9"/>
      <c r="N19" s="9"/>
      <c r="O19" s="9"/>
      <c r="P19" s="18"/>
      <c r="Q19" s="26"/>
      <c r="R19" s="27"/>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row>
    <row r="20" spans="1:65">
      <c r="A20" s="33"/>
      <c r="E20" s="10"/>
      <c r="F20" s="10"/>
      <c r="M20" s="9"/>
      <c r="N20" s="9"/>
      <c r="O20" s="9"/>
      <c r="P20" s="18"/>
      <c r="Q20" s="26"/>
      <c r="R20" s="27"/>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65">
      <c r="A21" s="33"/>
      <c r="C21" s="11" t="s">
        <v>30</v>
      </c>
      <c r="D21" s="11"/>
      <c r="E21" s="10"/>
      <c r="F21" s="10"/>
      <c r="G21" s="9"/>
      <c r="L21" s="9"/>
      <c r="M21" s="9"/>
      <c r="N21" s="9"/>
      <c r="O21" s="9"/>
      <c r="P21" s="26"/>
      <c r="Q21" s="26"/>
      <c r="R21" s="27"/>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row>
    <row r="22" spans="1:65">
      <c r="A22" s="33">
        <v>3</v>
      </c>
      <c r="C22" s="11" t="s">
        <v>61</v>
      </c>
      <c r="D22" s="11"/>
      <c r="E22" s="10" t="s">
        <v>60</v>
      </c>
      <c r="F22" s="10"/>
      <c r="G22" s="5">
        <v>58832392</v>
      </c>
      <c r="M22" s="9"/>
      <c r="N22" s="9"/>
      <c r="O22" s="9"/>
      <c r="P22" s="26"/>
      <c r="Q22" s="26"/>
      <c r="R22" s="27"/>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1:65" ht="15.75">
      <c r="A23" s="33">
        <v>4</v>
      </c>
      <c r="C23" s="11" t="s">
        <v>75</v>
      </c>
      <c r="D23" s="11"/>
      <c r="E23" s="10" t="s">
        <v>63</v>
      </c>
      <c r="F23" s="10"/>
      <c r="G23" s="34">
        <f>IF(G22=0,0,G22/G18)</f>
        <v>5.3186109223857962E-2</v>
      </c>
      <c r="L23" s="35">
        <f>G23</f>
        <v>5.3186109223857962E-2</v>
      </c>
      <c r="M23" s="9"/>
      <c r="N23" s="36"/>
      <c r="O23" s="36"/>
      <c r="P23" s="37"/>
      <c r="Q23" s="38"/>
      <c r="R23" s="27"/>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row>
    <row r="24" spans="1:65" ht="15.75">
      <c r="A24" s="33"/>
      <c r="C24" s="11"/>
      <c r="D24" s="11"/>
      <c r="E24" s="10"/>
      <c r="F24" s="10"/>
      <c r="G24" s="34"/>
      <c r="L24" s="35"/>
      <c r="M24" s="9"/>
      <c r="N24" s="36"/>
      <c r="O24" s="36"/>
      <c r="P24" s="37"/>
      <c r="Q24" s="38"/>
      <c r="R24" s="27"/>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row>
    <row r="25" spans="1:65" ht="15.75">
      <c r="A25" s="47"/>
      <c r="B25" s="20"/>
      <c r="C25" s="11" t="s">
        <v>97</v>
      </c>
      <c r="D25" s="11"/>
      <c r="E25" s="40"/>
      <c r="F25" s="40"/>
      <c r="G25" s="9"/>
      <c r="H25" s="20"/>
      <c r="I25" s="20"/>
      <c r="J25" s="20"/>
      <c r="K25" s="20"/>
      <c r="L25" s="9"/>
      <c r="M25" s="9"/>
      <c r="N25" s="36"/>
      <c r="O25" s="36"/>
      <c r="P25" s="37"/>
      <c r="Q25" s="38"/>
      <c r="R25" s="27"/>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row>
    <row r="26" spans="1:65" ht="15.75">
      <c r="A26" s="47" t="s">
        <v>47</v>
      </c>
      <c r="B26" s="20"/>
      <c r="C26" s="11" t="s">
        <v>98</v>
      </c>
      <c r="D26" s="11"/>
      <c r="E26" s="10" t="s">
        <v>104</v>
      </c>
      <c r="F26" s="10"/>
      <c r="G26" s="5">
        <v>3551356</v>
      </c>
      <c r="H26" s="20"/>
      <c r="I26" s="20"/>
      <c r="J26" s="20"/>
      <c r="K26" s="20"/>
      <c r="L26" s="20"/>
      <c r="M26" s="9"/>
      <c r="N26" s="36"/>
      <c r="O26" s="36"/>
      <c r="P26" s="37"/>
      <c r="Q26" s="38"/>
      <c r="R26" s="27"/>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row>
    <row r="27" spans="1:65" ht="15.75">
      <c r="A27" s="47" t="s">
        <v>32</v>
      </c>
      <c r="B27" s="20"/>
      <c r="C27" s="11" t="s">
        <v>99</v>
      </c>
      <c r="D27" s="11"/>
      <c r="E27" s="10" t="s">
        <v>64</v>
      </c>
      <c r="F27" s="10"/>
      <c r="G27" s="34">
        <f>IF(G26=0,0,G26/G18)</f>
        <v>3.2105240274575833E-3</v>
      </c>
      <c r="H27" s="20"/>
      <c r="I27" s="20"/>
      <c r="J27" s="20"/>
      <c r="K27" s="20"/>
      <c r="L27" s="35">
        <f>G27</f>
        <v>3.2105240274575833E-3</v>
      </c>
      <c r="M27" s="9"/>
      <c r="N27" s="36"/>
      <c r="O27" s="36"/>
      <c r="P27" s="37"/>
      <c r="Q27" s="38"/>
      <c r="R27" s="27"/>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row>
    <row r="28" spans="1:65" ht="15.75">
      <c r="A28" s="33"/>
      <c r="C28" s="11"/>
      <c r="D28" s="11"/>
      <c r="E28" s="10"/>
      <c r="F28" s="10"/>
      <c r="G28" s="34"/>
      <c r="L28" s="35"/>
      <c r="M28" s="9"/>
      <c r="N28" s="36"/>
      <c r="O28" s="36"/>
      <c r="P28" s="37"/>
      <c r="Q28" s="38"/>
      <c r="R28" s="27"/>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row>
    <row r="29" spans="1:65">
      <c r="A29" s="39"/>
      <c r="C29" s="11" t="s">
        <v>31</v>
      </c>
      <c r="D29" s="11"/>
      <c r="E29" s="40"/>
      <c r="F29" s="40"/>
      <c r="G29" s="9"/>
      <c r="L29" s="9"/>
      <c r="M29" s="9"/>
      <c r="N29" s="9"/>
      <c r="O29" s="9"/>
      <c r="P29" s="26"/>
      <c r="Q29" s="9"/>
      <c r="R29" s="27"/>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ht="15.75">
      <c r="A30" s="39" t="s">
        <v>34</v>
      </c>
      <c r="C30" s="11" t="s">
        <v>33</v>
      </c>
      <c r="D30" s="11"/>
      <c r="E30" s="10" t="s">
        <v>62</v>
      </c>
      <c r="F30" s="10"/>
      <c r="G30" s="5">
        <v>2480107</v>
      </c>
      <c r="M30" s="9"/>
      <c r="N30" s="41"/>
      <c r="O30" s="41"/>
      <c r="P30" s="26"/>
      <c r="Q30" s="42"/>
      <c r="R30" s="27"/>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65" ht="15.75">
      <c r="A31" s="39" t="s">
        <v>35</v>
      </c>
      <c r="C31" s="11" t="s">
        <v>76</v>
      </c>
      <c r="D31" s="11"/>
      <c r="E31" s="10" t="s">
        <v>107</v>
      </c>
      <c r="F31" s="10"/>
      <c r="G31" s="34">
        <f>IF(G30=0,0,G30/G18)</f>
        <v>2.2420853088695545E-3</v>
      </c>
      <c r="L31" s="35">
        <f>G31</f>
        <v>2.2420853088695545E-3</v>
      </c>
      <c r="M31" s="9"/>
      <c r="N31" s="36"/>
      <c r="O31" s="36"/>
      <c r="P31" s="26"/>
      <c r="Q31" s="38"/>
      <c r="R31" s="27"/>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row>
    <row r="32" spans="1:65">
      <c r="A32" s="39"/>
      <c r="C32" s="11"/>
      <c r="D32" s="11"/>
      <c r="E32" s="10"/>
      <c r="F32" s="10"/>
      <c r="G32" s="9"/>
      <c r="L32" s="9"/>
      <c r="M32" s="9"/>
      <c r="R32" s="27"/>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row>
    <row r="33" spans="1:65" ht="15.75">
      <c r="A33" s="116" t="s">
        <v>36</v>
      </c>
      <c r="B33" s="43"/>
      <c r="C33" s="12" t="s">
        <v>80</v>
      </c>
      <c r="D33" s="12"/>
      <c r="E33" s="13" t="s">
        <v>112</v>
      </c>
      <c r="F33" s="13"/>
      <c r="G33" s="44"/>
      <c r="L33" s="45">
        <f>L23+L27+L31</f>
        <v>5.8638718560185099E-2</v>
      </c>
      <c r="M33" s="9"/>
      <c r="R33" s="27"/>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row>
    <row r="34" spans="1:65">
      <c r="A34" s="39"/>
      <c r="C34" s="11"/>
      <c r="D34" s="11"/>
      <c r="E34" s="10"/>
      <c r="F34" s="10"/>
      <c r="G34" s="9"/>
      <c r="L34" s="9"/>
      <c r="M34" s="9"/>
      <c r="N34" s="9"/>
      <c r="O34" s="9"/>
      <c r="P34" s="26"/>
      <c r="Q34" s="46"/>
      <c r="R34" s="27"/>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row>
    <row r="35" spans="1:65">
      <c r="A35" s="47"/>
      <c r="B35" s="48"/>
      <c r="C35" s="9" t="s">
        <v>38</v>
      </c>
      <c r="D35" s="9"/>
      <c r="E35" s="10"/>
      <c r="F35" s="10"/>
      <c r="G35" s="9"/>
      <c r="L35" s="9"/>
      <c r="M35" s="49"/>
      <c r="N35" s="48"/>
      <c r="O35" s="48"/>
      <c r="R35" s="26" t="s">
        <v>3</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row>
    <row r="36" spans="1:65">
      <c r="A36" s="39" t="s">
        <v>39</v>
      </c>
      <c r="B36" s="48"/>
      <c r="C36" s="9" t="s">
        <v>14</v>
      </c>
      <c r="D36" s="9"/>
      <c r="E36" s="10" t="s">
        <v>66</v>
      </c>
      <c r="F36" s="10"/>
      <c r="G36" s="5">
        <v>0</v>
      </c>
      <c r="L36" s="9"/>
      <c r="M36" s="49"/>
      <c r="N36" s="48"/>
      <c r="O36" s="48"/>
      <c r="R36" s="2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row>
    <row r="37" spans="1:65">
      <c r="A37" s="39" t="s">
        <v>40</v>
      </c>
      <c r="B37" s="48"/>
      <c r="C37" s="9" t="s">
        <v>77</v>
      </c>
      <c r="D37" s="9"/>
      <c r="E37" s="10" t="s">
        <v>65</v>
      </c>
      <c r="F37" s="10"/>
      <c r="G37" s="34">
        <f>G36/G19</f>
        <v>0</v>
      </c>
      <c r="L37" s="35">
        <f>G37</f>
        <v>0</v>
      </c>
      <c r="M37" s="49"/>
      <c r="N37" s="48"/>
      <c r="O37" s="48"/>
      <c r="P37" s="26"/>
      <c r="Q37" s="26"/>
      <c r="R37" s="2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row>
    <row r="38" spans="1:65">
      <c r="A38" s="39"/>
      <c r="C38" s="9"/>
      <c r="D38" s="9"/>
      <c r="E38" s="10"/>
      <c r="F38" s="10"/>
      <c r="G38" s="9"/>
      <c r="L38" s="9"/>
      <c r="M38" s="9"/>
      <c r="P38" s="18"/>
      <c r="Q38" s="26"/>
      <c r="R38" s="27"/>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row>
    <row r="39" spans="1:65">
      <c r="A39" s="39"/>
      <c r="C39" s="11" t="s">
        <v>15</v>
      </c>
      <c r="D39" s="11"/>
      <c r="E39" s="8"/>
      <c r="F39" s="8"/>
      <c r="M39" s="9"/>
      <c r="P39" s="26"/>
      <c r="Q39" s="26"/>
      <c r="R39" s="27"/>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row>
    <row r="40" spans="1:65">
      <c r="A40" s="39" t="s">
        <v>41</v>
      </c>
      <c r="C40" s="11" t="s">
        <v>42</v>
      </c>
      <c r="D40" s="11"/>
      <c r="E40" s="10" t="s">
        <v>43</v>
      </c>
      <c r="F40" s="10"/>
      <c r="G40" s="5">
        <v>54960936</v>
      </c>
      <c r="L40" s="9"/>
      <c r="M40" s="9"/>
      <c r="P40" s="26"/>
      <c r="Q40" s="26"/>
      <c r="R40" s="27"/>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row>
    <row r="41" spans="1:65">
      <c r="A41" s="39" t="s">
        <v>100</v>
      </c>
      <c r="B41" s="48"/>
      <c r="C41" s="9" t="s">
        <v>78</v>
      </c>
      <c r="D41" s="9"/>
      <c r="E41" s="10" t="s">
        <v>108</v>
      </c>
      <c r="F41" s="10"/>
      <c r="G41" s="50">
        <f>G40/G19</f>
        <v>7.210398555798557E-2</v>
      </c>
      <c r="L41" s="35">
        <f>G41</f>
        <v>7.210398555798557E-2</v>
      </c>
      <c r="M41" s="9"/>
      <c r="Q41" s="51"/>
      <c r="R41" s="26"/>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row>
    <row r="42" spans="1:65">
      <c r="A42" s="39"/>
      <c r="C42" s="11"/>
      <c r="D42" s="11"/>
      <c r="E42" s="10"/>
      <c r="F42" s="10"/>
      <c r="G42" s="9"/>
      <c r="L42" s="9"/>
      <c r="M42" s="9"/>
      <c r="N42" s="8"/>
      <c r="O42" s="8"/>
      <c r="P42" s="26"/>
      <c r="Q42" s="26"/>
      <c r="R42" s="27"/>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row>
    <row r="43" spans="1:65" ht="15.75">
      <c r="A43" s="116" t="s">
        <v>101</v>
      </c>
      <c r="B43" s="43"/>
      <c r="C43" s="12" t="s">
        <v>79</v>
      </c>
      <c r="D43" s="12"/>
      <c r="E43" s="13" t="s">
        <v>103</v>
      </c>
      <c r="F43" s="13"/>
      <c r="G43" s="44"/>
      <c r="L43" s="45">
        <f>L37+L41</f>
        <v>7.210398555798557E-2</v>
      </c>
      <c r="M43" s="9"/>
      <c r="N43" s="8"/>
      <c r="O43" s="8"/>
      <c r="P43" s="26"/>
      <c r="Q43" s="26"/>
      <c r="R43" s="27"/>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row>
    <row r="44" spans="1:65">
      <c r="M44" s="52"/>
      <c r="N44" s="52"/>
      <c r="O44" s="52"/>
      <c r="P44" s="26"/>
      <c r="Q44" s="26"/>
      <c r="R44" s="27"/>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row>
    <row r="45" spans="1:65" ht="15.75">
      <c r="A45" s="117" t="s">
        <v>102</v>
      </c>
      <c r="B45" s="43"/>
      <c r="C45" s="44" t="s">
        <v>91</v>
      </c>
      <c r="D45" s="108"/>
      <c r="E45" s="10" t="s">
        <v>92</v>
      </c>
      <c r="G45" s="241">
        <v>1.7899999999999999E-3</v>
      </c>
      <c r="L45" s="104">
        <f>G45</f>
        <v>1.7899999999999999E-3</v>
      </c>
      <c r="M45" s="52"/>
      <c r="N45" s="52"/>
      <c r="O45" s="52"/>
      <c r="P45" s="26"/>
      <c r="Q45" s="26"/>
      <c r="R45" s="27"/>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row>
    <row r="46" spans="1:65" ht="15.75">
      <c r="A46" s="43"/>
      <c r="B46" s="43"/>
      <c r="C46" s="103"/>
      <c r="M46" s="52"/>
      <c r="N46" s="52"/>
      <c r="O46" s="52"/>
      <c r="P46" s="26"/>
      <c r="Q46" s="26"/>
      <c r="R46" s="27"/>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row>
    <row r="47" spans="1:65">
      <c r="M47" s="17"/>
      <c r="N47" s="17"/>
      <c r="O47" s="17"/>
      <c r="P47" s="27"/>
      <c r="Q47" s="27"/>
      <c r="R47" s="27"/>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row>
    <row r="48" spans="1:65">
      <c r="M48" s="9"/>
      <c r="N48" s="9"/>
      <c r="O48" s="9"/>
      <c r="P48" s="26"/>
      <c r="Q48" s="18"/>
      <c r="R48" s="27"/>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row>
    <row r="49" spans="1:65" ht="15.75">
      <c r="M49" s="9"/>
      <c r="N49" s="36"/>
      <c r="O49" s="36"/>
      <c r="P49" s="26"/>
      <c r="Q49" s="26"/>
      <c r="R49" s="26"/>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row>
    <row r="50" spans="1:65" ht="15.75">
      <c r="M50" s="9"/>
      <c r="N50" s="36"/>
      <c r="O50" s="36"/>
      <c r="P50" s="26"/>
      <c r="Q50" s="26"/>
      <c r="R50" s="26"/>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row>
    <row r="51" spans="1:65" ht="15.75">
      <c r="M51" s="9"/>
      <c r="N51" s="36"/>
      <c r="O51" s="36"/>
      <c r="P51" s="26"/>
      <c r="Q51" s="26"/>
      <c r="R51" s="26"/>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row>
    <row r="52" spans="1:65" ht="15.75">
      <c r="A52" s="47"/>
      <c r="B52" s="48"/>
      <c r="C52" s="53"/>
      <c r="D52" s="53"/>
      <c r="E52" s="40"/>
      <c r="F52" s="40"/>
      <c r="G52" s="9"/>
      <c r="H52" s="53"/>
      <c r="I52" s="53"/>
      <c r="J52" s="34"/>
      <c r="K52" s="53"/>
      <c r="L52" s="9"/>
      <c r="M52" s="9"/>
      <c r="N52" s="36"/>
      <c r="O52" s="36"/>
      <c r="P52" s="26"/>
      <c r="Q52" s="26"/>
      <c r="R52" s="26"/>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row>
    <row r="53" spans="1:65" ht="15.75">
      <c r="A53" s="47"/>
      <c r="B53" s="48"/>
      <c r="C53" s="53"/>
      <c r="D53" s="53"/>
      <c r="E53" s="40"/>
      <c r="F53" s="40"/>
      <c r="G53" s="9"/>
      <c r="H53" s="53"/>
      <c r="I53" s="53"/>
      <c r="J53" s="34"/>
      <c r="K53" s="53"/>
      <c r="L53" s="9"/>
      <c r="M53" s="9"/>
      <c r="N53" s="36"/>
      <c r="O53" s="36"/>
      <c r="P53" s="26"/>
      <c r="Q53" s="26"/>
      <c r="R53" s="26"/>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row>
    <row r="54" spans="1:65" ht="15.75">
      <c r="A54" s="112"/>
      <c r="B54" s="20"/>
      <c r="C54" s="47"/>
      <c r="D54" s="47"/>
      <c r="E54" s="40"/>
      <c r="F54" s="40"/>
      <c r="G54" s="9"/>
      <c r="H54" s="53"/>
      <c r="I54" s="53"/>
      <c r="J54" s="34"/>
      <c r="K54" s="53"/>
      <c r="M54" s="9"/>
      <c r="N54" s="118"/>
      <c r="O54" s="54"/>
      <c r="P54" s="55"/>
      <c r="Q54" s="26"/>
      <c r="R54" s="26"/>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row>
    <row r="55" spans="1:65" ht="15.75">
      <c r="A55" s="112"/>
      <c r="B55" s="20"/>
      <c r="C55" s="47"/>
      <c r="D55" s="47"/>
      <c r="E55" s="40"/>
      <c r="F55" s="40"/>
      <c r="G55" s="9"/>
      <c r="H55" s="53"/>
      <c r="I55" s="53"/>
      <c r="J55" s="34"/>
      <c r="K55" s="53"/>
      <c r="M55" s="9"/>
      <c r="N55" s="36"/>
      <c r="O55" s="36"/>
      <c r="P55" s="55"/>
      <c r="Q55" s="26"/>
      <c r="R55" s="26"/>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row>
    <row r="56" spans="1:65" ht="15.75">
      <c r="A56" s="56"/>
      <c r="B56" s="20"/>
      <c r="C56" s="47"/>
      <c r="D56" s="47"/>
      <c r="E56" s="40"/>
      <c r="F56" s="40"/>
      <c r="G56" s="9"/>
      <c r="H56" s="53"/>
      <c r="I56" s="53"/>
      <c r="J56" s="34"/>
      <c r="K56" s="53"/>
      <c r="M56" s="9"/>
      <c r="N56" s="36"/>
      <c r="O56" s="36"/>
      <c r="P56" s="55"/>
      <c r="Q56" s="26"/>
      <c r="R56" s="26"/>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row>
    <row r="57" spans="1:65">
      <c r="A57" s="22"/>
      <c r="C57" s="53"/>
      <c r="D57" s="53"/>
      <c r="E57" s="53"/>
      <c r="F57" s="53"/>
      <c r="G57" s="9"/>
      <c r="H57" s="53"/>
      <c r="I57" s="53"/>
      <c r="J57" s="53"/>
      <c r="K57" s="53"/>
      <c r="M57" s="9"/>
      <c r="N57" s="9"/>
      <c r="O57" s="9"/>
      <c r="P57" s="26"/>
      <c r="Q57" s="26"/>
      <c r="R57" s="26" t="s">
        <v>3</v>
      </c>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row>
    <row r="58" spans="1:65" ht="15.75">
      <c r="A58" s="110"/>
      <c r="N58" s="111"/>
      <c r="O58" s="3"/>
    </row>
    <row r="59" spans="1:65" ht="15.75">
      <c r="A59" s="110"/>
      <c r="N59" s="111"/>
      <c r="O59" s="3"/>
    </row>
    <row r="61" spans="1:65">
      <c r="A61" s="22"/>
      <c r="C61" s="53"/>
      <c r="D61" s="53"/>
      <c r="E61" s="53"/>
      <c r="F61" s="53"/>
      <c r="G61" s="9"/>
      <c r="H61" s="53"/>
      <c r="I61" s="53"/>
      <c r="J61" s="53"/>
      <c r="K61" s="53"/>
      <c r="M61" s="9"/>
      <c r="O61" s="3"/>
      <c r="P61" s="26"/>
      <c r="Q61" s="3" t="str">
        <f>N4</f>
        <v>Attachment GG - GRE</v>
      </c>
      <c r="R61" s="27"/>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row>
    <row r="62" spans="1:65">
      <c r="A62" s="22"/>
      <c r="C62" s="11" t="str">
        <f>C5</f>
        <v>Formula Rate calculation</v>
      </c>
      <c r="D62" s="11"/>
      <c r="E62" s="53"/>
      <c r="F62" s="53"/>
      <c r="G62" s="53" t="str">
        <f>G5</f>
        <v xml:space="preserve">     Rate Formula Template</v>
      </c>
      <c r="H62" s="53"/>
      <c r="I62" s="53"/>
      <c r="J62" s="53"/>
      <c r="K62" s="53"/>
      <c r="M62" s="9"/>
      <c r="O62" s="57"/>
      <c r="P62" s="26"/>
      <c r="Q62" s="57" t="str">
        <f>N5</f>
        <v>For the 12 months ended 12/31/2017</v>
      </c>
      <c r="R62" s="27"/>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row>
    <row r="63" spans="1:65">
      <c r="A63" s="22"/>
      <c r="C63" s="11"/>
      <c r="D63" s="11"/>
      <c r="E63" s="53"/>
      <c r="F63" s="53"/>
      <c r="G63" s="53" t="str">
        <f>G6</f>
        <v xml:space="preserve"> Utilizing Attachment O Data</v>
      </c>
      <c r="H63" s="53"/>
      <c r="I63" s="53"/>
      <c r="J63" s="53"/>
      <c r="K63" s="53"/>
      <c r="L63" s="9"/>
      <c r="M63" s="9"/>
      <c r="P63" s="26"/>
      <c r="R63" s="27"/>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row>
    <row r="64" spans="1:65" ht="14.25" customHeight="1">
      <c r="A64" s="22"/>
      <c r="C64" s="53"/>
      <c r="D64" s="53"/>
      <c r="E64" s="53"/>
      <c r="F64" s="53"/>
      <c r="G64" s="53"/>
      <c r="H64" s="53"/>
      <c r="I64" s="53"/>
      <c r="J64" s="53"/>
      <c r="K64" s="53"/>
      <c r="M64" s="9"/>
      <c r="O64" s="53"/>
      <c r="P64" s="26"/>
      <c r="Q64" s="53" t="s">
        <v>44</v>
      </c>
      <c r="R64" s="27"/>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row>
    <row r="65" spans="1:67">
      <c r="A65" s="22"/>
      <c r="E65" s="53"/>
      <c r="F65" s="53"/>
      <c r="G65" s="53" t="str">
        <f>G8</f>
        <v>Great River Energy</v>
      </c>
      <c r="H65" s="53"/>
      <c r="I65" s="53"/>
      <c r="J65" s="53"/>
      <c r="K65" s="53"/>
      <c r="L65" s="53"/>
      <c r="M65" s="9"/>
      <c r="N65" s="9"/>
      <c r="O65" s="9"/>
      <c r="P65" s="26"/>
      <c r="Q65" s="18"/>
      <c r="R65" s="27"/>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row>
    <row r="66" spans="1:67">
      <c r="A66" s="22"/>
      <c r="E66" s="11"/>
      <c r="F66" s="11"/>
      <c r="G66" s="11"/>
      <c r="H66" s="11"/>
      <c r="I66" s="11"/>
      <c r="J66" s="11"/>
      <c r="K66" s="11"/>
      <c r="L66" s="11"/>
      <c r="M66" s="11"/>
      <c r="N66" s="11"/>
      <c r="O66" s="11"/>
      <c r="P66" s="26"/>
      <c r="Q66" s="18"/>
      <c r="R66" s="27"/>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row>
    <row r="67" spans="1:67" ht="15.75">
      <c r="A67" s="22"/>
      <c r="C67" s="53"/>
      <c r="D67" s="53"/>
      <c r="E67" s="12" t="s">
        <v>45</v>
      </c>
      <c r="F67" s="12"/>
      <c r="H67" s="17"/>
      <c r="I67" s="17"/>
      <c r="J67" s="17"/>
      <c r="K67" s="17"/>
      <c r="L67" s="17"/>
      <c r="M67" s="9"/>
      <c r="N67" s="9"/>
      <c r="O67" s="9"/>
      <c r="P67" s="26"/>
      <c r="Q67" s="18"/>
      <c r="R67" s="27"/>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row>
    <row r="68" spans="1:67" ht="15.75">
      <c r="A68" s="22"/>
      <c r="C68" s="53"/>
      <c r="D68" s="53"/>
      <c r="E68" s="12"/>
      <c r="F68" s="12"/>
      <c r="H68" s="17"/>
      <c r="I68" s="17"/>
      <c r="J68" s="17"/>
      <c r="K68" s="17"/>
      <c r="L68" s="17"/>
      <c r="M68" s="9"/>
      <c r="N68" s="9"/>
      <c r="O68" s="9"/>
      <c r="P68" s="26"/>
      <c r="Q68" s="18"/>
      <c r="R68" s="27"/>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row>
    <row r="69" spans="1:67" ht="15.75">
      <c r="A69" s="22"/>
      <c r="C69" s="58">
        <v>-1</v>
      </c>
      <c r="D69" s="58">
        <v>-2</v>
      </c>
      <c r="E69" s="58">
        <v>-3</v>
      </c>
      <c r="F69" s="58">
        <v>-4</v>
      </c>
      <c r="G69" s="58">
        <v>-5</v>
      </c>
      <c r="H69" s="58">
        <v>-6</v>
      </c>
      <c r="I69" s="58">
        <v>-7</v>
      </c>
      <c r="J69" s="58">
        <v>-8</v>
      </c>
      <c r="K69" s="58" t="s">
        <v>85</v>
      </c>
      <c r="L69" s="58" t="s">
        <v>86</v>
      </c>
      <c r="M69" s="58">
        <v>-9</v>
      </c>
      <c r="N69" s="58">
        <v>-10</v>
      </c>
      <c r="O69" s="58" t="s">
        <v>88</v>
      </c>
      <c r="P69" s="58">
        <v>-11</v>
      </c>
      <c r="Q69" s="58">
        <v>-12</v>
      </c>
      <c r="R69" s="18"/>
      <c r="S69" s="26"/>
      <c r="T69" s="27"/>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row>
    <row r="70" spans="1:67" ht="119.25" customHeight="1">
      <c r="A70" s="59" t="s">
        <v>51</v>
      </c>
      <c r="B70" s="60"/>
      <c r="C70" s="60" t="s">
        <v>46</v>
      </c>
      <c r="D70" s="61" t="s">
        <v>50</v>
      </c>
      <c r="E70" s="62" t="s">
        <v>72</v>
      </c>
      <c r="F70" s="62" t="s">
        <v>80</v>
      </c>
      <c r="G70" s="63" t="s">
        <v>52</v>
      </c>
      <c r="H70" s="62" t="s">
        <v>73</v>
      </c>
      <c r="I70" s="62" t="s">
        <v>79</v>
      </c>
      <c r="J70" s="63" t="s">
        <v>53</v>
      </c>
      <c r="K70" s="64" t="s">
        <v>91</v>
      </c>
      <c r="L70" s="63" t="s">
        <v>84</v>
      </c>
      <c r="M70" s="62" t="s">
        <v>37</v>
      </c>
      <c r="N70" s="64" t="s">
        <v>57</v>
      </c>
      <c r="O70" s="64" t="s">
        <v>89</v>
      </c>
      <c r="P70" s="65" t="s">
        <v>55</v>
      </c>
      <c r="Q70" s="64" t="s">
        <v>83</v>
      </c>
      <c r="R70" s="18"/>
      <c r="S70" s="26"/>
      <c r="T70" s="27"/>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row>
    <row r="71" spans="1:67" s="88" customFormat="1" ht="48" customHeight="1">
      <c r="A71" s="80"/>
      <c r="B71" s="81"/>
      <c r="C71" s="81"/>
      <c r="D71" s="81"/>
      <c r="E71" s="82" t="s">
        <v>5</v>
      </c>
      <c r="F71" s="82" t="s">
        <v>109</v>
      </c>
      <c r="G71" s="83" t="s">
        <v>67</v>
      </c>
      <c r="H71" s="82" t="s">
        <v>6</v>
      </c>
      <c r="I71" s="82" t="s">
        <v>110</v>
      </c>
      <c r="J71" s="83" t="s">
        <v>68</v>
      </c>
      <c r="K71" s="119" t="s">
        <v>111</v>
      </c>
      <c r="L71" s="83" t="s">
        <v>93</v>
      </c>
      <c r="M71" s="82" t="s">
        <v>69</v>
      </c>
      <c r="N71" s="83" t="s">
        <v>94</v>
      </c>
      <c r="O71" s="83" t="s">
        <v>90</v>
      </c>
      <c r="P71" s="84" t="s">
        <v>70</v>
      </c>
      <c r="Q71" s="78" t="s">
        <v>81</v>
      </c>
      <c r="R71" s="86"/>
      <c r="S71" s="85"/>
      <c r="T71" s="8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c r="A72" s="66"/>
      <c r="B72" s="17"/>
      <c r="C72" s="17"/>
      <c r="D72" s="17"/>
      <c r="E72" s="17"/>
      <c r="F72" s="17"/>
      <c r="G72" s="67"/>
      <c r="H72" s="17"/>
      <c r="I72" s="17"/>
      <c r="J72" s="67"/>
      <c r="K72" s="67"/>
      <c r="L72" s="67"/>
      <c r="M72" s="17"/>
      <c r="N72" s="67"/>
      <c r="O72" s="67"/>
      <c r="P72" s="9"/>
      <c r="Q72" s="68"/>
      <c r="R72" s="18"/>
      <c r="S72" s="26"/>
      <c r="T72" s="27"/>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row>
    <row r="73" spans="1:67">
      <c r="A73" s="69" t="s">
        <v>13</v>
      </c>
      <c r="C73" s="178" t="s">
        <v>181</v>
      </c>
      <c r="D73" s="176">
        <v>279</v>
      </c>
      <c r="E73" s="6">
        <v>15095072.159999998</v>
      </c>
      <c r="F73" s="35">
        <f>$L$33</f>
        <v>5.8638718560185099E-2</v>
      </c>
      <c r="G73" s="70">
        <f>E73*F73</f>
        <v>885155.68803592527</v>
      </c>
      <c r="H73" s="6">
        <v>13214596.560000001</v>
      </c>
      <c r="I73" s="35">
        <f>$L$43</f>
        <v>7.210398555798557E-2</v>
      </c>
      <c r="J73" s="96">
        <f>H73*I73</f>
        <v>952825.07951684587</v>
      </c>
      <c r="K73" s="105">
        <f>G$45</f>
        <v>1.7899999999999999E-3</v>
      </c>
      <c r="L73" s="106">
        <f>K73*H73</f>
        <v>23654.127842400001</v>
      </c>
      <c r="M73" s="107">
        <v>392155.3199999996</v>
      </c>
      <c r="N73" s="106">
        <f>G73+J73+L73+M73</f>
        <v>2253790.2153951707</v>
      </c>
      <c r="O73" s="106">
        <f>+N73-L73</f>
        <v>2230136.0875527705</v>
      </c>
      <c r="P73" s="101">
        <v>-160117.67707055973</v>
      </c>
      <c r="Q73" s="100">
        <f>N73+P73</f>
        <v>2093672.538324611</v>
      </c>
      <c r="R73" s="71"/>
      <c r="S73" s="71"/>
      <c r="T73" s="71"/>
      <c r="U73" s="71"/>
      <c r="V73" s="71"/>
      <c r="W73" s="71"/>
    </row>
    <row r="74" spans="1:67" ht="30">
      <c r="A74" s="69" t="s">
        <v>48</v>
      </c>
      <c r="C74" s="179" t="s">
        <v>182</v>
      </c>
      <c r="D74" s="176">
        <v>286</v>
      </c>
      <c r="E74" s="6">
        <v>156199438.07999998</v>
      </c>
      <c r="F74" s="35">
        <f>$L$33</f>
        <v>5.8638718560185099E-2</v>
      </c>
      <c r="G74" s="70">
        <f>E74*F74</f>
        <v>9159334.888832178</v>
      </c>
      <c r="H74" s="6">
        <v>143803139.31</v>
      </c>
      <c r="I74" s="35">
        <f>$L$43</f>
        <v>7.210398555798557E-2</v>
      </c>
      <c r="J74" s="96">
        <f>H74*I74</f>
        <v>10368779.480001228</v>
      </c>
      <c r="K74" s="105">
        <f>G$45</f>
        <v>1.7899999999999999E-3</v>
      </c>
      <c r="L74" s="106">
        <f>K74*H74</f>
        <v>257407.61936489999</v>
      </c>
      <c r="M74" s="107">
        <v>4211817.8400000036</v>
      </c>
      <c r="N74" s="106">
        <f>G74+J74+L74+M74</f>
        <v>23997339.82819831</v>
      </c>
      <c r="O74" s="106">
        <f>+N74-L74</f>
        <v>23739932.208833411</v>
      </c>
      <c r="P74" s="101">
        <v>-2678068.6451707347</v>
      </c>
      <c r="Q74" s="100">
        <f>N74+P74</f>
        <v>21319271.183027577</v>
      </c>
      <c r="R74" s="71"/>
      <c r="S74" s="71"/>
      <c r="T74" s="71"/>
      <c r="U74" s="71"/>
      <c r="V74" s="71"/>
      <c r="W74" s="71"/>
    </row>
    <row r="75" spans="1:67">
      <c r="A75" s="69" t="s">
        <v>49</v>
      </c>
      <c r="C75" s="178" t="s">
        <v>183</v>
      </c>
      <c r="D75" s="176">
        <v>1022</v>
      </c>
      <c r="E75" s="6">
        <v>6818430.4200000009</v>
      </c>
      <c r="F75" s="35">
        <f>$L$33</f>
        <v>5.8638718560185099E-2</v>
      </c>
      <c r="G75" s="70">
        <f>E75*F75</f>
        <v>399824.02242058475</v>
      </c>
      <c r="H75" s="6">
        <v>5431395.3599999994</v>
      </c>
      <c r="I75" s="35">
        <f>$L$43</f>
        <v>7.210398555798557E-2</v>
      </c>
      <c r="J75" s="96">
        <f>H75*I75</f>
        <v>391625.25259714981</v>
      </c>
      <c r="K75" s="105"/>
      <c r="L75" s="106">
        <f>K75*H75</f>
        <v>0</v>
      </c>
      <c r="M75" s="107">
        <v>181461.84000000078</v>
      </c>
      <c r="N75" s="106">
        <f>G75+J75+L75+M75</f>
        <v>972911.1150177354</v>
      </c>
      <c r="O75" s="106">
        <f>+N75-L75</f>
        <v>972911.1150177354</v>
      </c>
      <c r="P75" s="101">
        <v>-28643.992898507197</v>
      </c>
      <c r="Q75" s="100">
        <f>N75+P75</f>
        <v>944267.12211922824</v>
      </c>
      <c r="R75" s="71"/>
      <c r="S75" s="71"/>
      <c r="T75" s="71"/>
      <c r="U75" s="71"/>
      <c r="V75" s="71"/>
      <c r="W75" s="71"/>
    </row>
    <row r="76" spans="1:67">
      <c r="A76" s="69" t="s">
        <v>173</v>
      </c>
      <c r="C76" s="178" t="s">
        <v>184</v>
      </c>
      <c r="D76" s="176">
        <v>1471</v>
      </c>
      <c r="E76" s="6">
        <v>37830.280000000013</v>
      </c>
      <c r="F76" s="35">
        <f t="shared" ref="F76:F84" si="0">$L$33</f>
        <v>5.8638718560185099E-2</v>
      </c>
      <c r="G76" s="70">
        <f t="shared" ref="G76:G84" si="1">E76*F76</f>
        <v>2218.3191419730001</v>
      </c>
      <c r="H76" s="6">
        <v>28284.91</v>
      </c>
      <c r="I76" s="35">
        <f t="shared" ref="I76:I84" si="2">$L$43</f>
        <v>7.210398555798557E-2</v>
      </c>
      <c r="J76" s="96">
        <f t="shared" ref="J76:J84" si="3">H76*I76</f>
        <v>2039.4547421489217</v>
      </c>
      <c r="K76" s="105"/>
      <c r="L76" s="106">
        <f t="shared" ref="L76:L84" si="4">K76*H76</f>
        <v>0</v>
      </c>
      <c r="M76" s="107">
        <v>1050.9599999999991</v>
      </c>
      <c r="N76" s="106">
        <f t="shared" ref="N76:N84" si="5">G76+J76+L76+M76</f>
        <v>5308.7338841219207</v>
      </c>
      <c r="O76" s="106">
        <f t="shared" ref="O76:O84" si="6">+N76-L76</f>
        <v>5308.7338841219207</v>
      </c>
      <c r="P76" s="101">
        <v>-341.02414448745139</v>
      </c>
      <c r="Q76" s="100">
        <f t="shared" ref="Q76:Q84" si="7">N76+P76</f>
        <v>4967.7097396344689</v>
      </c>
      <c r="R76" s="71"/>
      <c r="S76" s="71"/>
      <c r="T76" s="71"/>
      <c r="U76" s="71"/>
      <c r="V76" s="71"/>
      <c r="W76" s="71"/>
    </row>
    <row r="77" spans="1:67">
      <c r="A77" s="69" t="s">
        <v>174</v>
      </c>
      <c r="C77" s="178" t="s">
        <v>185</v>
      </c>
      <c r="D77" s="176">
        <v>1472</v>
      </c>
      <c r="E77" s="6">
        <v>41615.020000000004</v>
      </c>
      <c r="F77" s="35">
        <f t="shared" si="0"/>
        <v>5.8638718560185099E-2</v>
      </c>
      <c r="G77" s="70">
        <f t="shared" si="1"/>
        <v>2440.2514456564745</v>
      </c>
      <c r="H77" s="6">
        <v>31114.859999999993</v>
      </c>
      <c r="I77" s="35">
        <f t="shared" si="2"/>
        <v>7.210398555798557E-2</v>
      </c>
      <c r="J77" s="96">
        <f t="shared" si="3"/>
        <v>2243.5054160787422</v>
      </c>
      <c r="K77" s="105"/>
      <c r="L77" s="106">
        <f t="shared" si="4"/>
        <v>0</v>
      </c>
      <c r="M77" s="107">
        <v>1156.0800000000017</v>
      </c>
      <c r="N77" s="106">
        <f t="shared" si="5"/>
        <v>5839.8368617352189</v>
      </c>
      <c r="O77" s="106">
        <f t="shared" si="6"/>
        <v>5839.8368617352189</v>
      </c>
      <c r="P77" s="101">
        <v>-375.54467805905387</v>
      </c>
      <c r="Q77" s="100">
        <f t="shared" si="7"/>
        <v>5464.2921836761652</v>
      </c>
      <c r="R77" s="71"/>
      <c r="S77" s="71"/>
      <c r="T77" s="71"/>
      <c r="U77" s="71"/>
      <c r="V77" s="71"/>
      <c r="W77" s="71"/>
    </row>
    <row r="78" spans="1:67">
      <c r="A78" s="69" t="s">
        <v>175</v>
      </c>
      <c r="C78" s="180" t="s">
        <v>186</v>
      </c>
      <c r="D78" s="176">
        <v>1542</v>
      </c>
      <c r="E78" s="6">
        <v>88941.59</v>
      </c>
      <c r="F78" s="35">
        <f t="shared" si="0"/>
        <v>5.8638718560185099E-2</v>
      </c>
      <c r="G78" s="70">
        <f t="shared" si="1"/>
        <v>5215.4208643053735</v>
      </c>
      <c r="H78" s="6">
        <v>70000.240000000005</v>
      </c>
      <c r="I78" s="35">
        <f t="shared" si="2"/>
        <v>7.210398555798557E-2</v>
      </c>
      <c r="J78" s="96">
        <f t="shared" si="3"/>
        <v>5047.2962940155239</v>
      </c>
      <c r="K78" s="105"/>
      <c r="L78" s="106">
        <f t="shared" si="4"/>
        <v>0</v>
      </c>
      <c r="M78" s="107">
        <v>2470.679999999993</v>
      </c>
      <c r="N78" s="106">
        <f t="shared" si="5"/>
        <v>12733.397158320891</v>
      </c>
      <c r="O78" s="106">
        <f t="shared" si="6"/>
        <v>12733.397158320891</v>
      </c>
      <c r="P78" s="101">
        <v>-805.21881567689297</v>
      </c>
      <c r="Q78" s="100">
        <f t="shared" si="7"/>
        <v>11928.178342643998</v>
      </c>
      <c r="R78" s="71"/>
      <c r="S78" s="71"/>
      <c r="T78" s="71"/>
      <c r="U78" s="71"/>
      <c r="V78" s="71"/>
      <c r="W78" s="71"/>
    </row>
    <row r="79" spans="1:67">
      <c r="A79" s="69" t="s">
        <v>176</v>
      </c>
      <c r="C79" s="177" t="s">
        <v>180</v>
      </c>
      <c r="D79" s="176">
        <v>2097</v>
      </c>
      <c r="E79" s="6">
        <v>2057111</v>
      </c>
      <c r="F79" s="35">
        <f t="shared" si="0"/>
        <v>5.8638718560185099E-2</v>
      </c>
      <c r="G79" s="70">
        <f t="shared" si="1"/>
        <v>120626.35297606092</v>
      </c>
      <c r="H79" s="6">
        <v>1117581.29</v>
      </c>
      <c r="I79" s="35">
        <f t="shared" si="2"/>
        <v>7.210398555798557E-2</v>
      </c>
      <c r="J79" s="96">
        <f t="shared" si="3"/>
        <v>80582.065194034891</v>
      </c>
      <c r="K79" s="105"/>
      <c r="L79" s="106">
        <f t="shared" si="4"/>
        <v>0</v>
      </c>
      <c r="M79" s="107">
        <v>117533.88000000012</v>
      </c>
      <c r="N79" s="106">
        <f t="shared" si="5"/>
        <v>318742.29817009595</v>
      </c>
      <c r="O79" s="106">
        <f t="shared" si="6"/>
        <v>318742.29817009595</v>
      </c>
      <c r="P79" s="101">
        <v>-53597.014115530837</v>
      </c>
      <c r="Q79" s="100">
        <f t="shared" si="7"/>
        <v>265145.28405456513</v>
      </c>
      <c r="R79" s="71"/>
      <c r="S79" s="71"/>
      <c r="T79" s="71"/>
      <c r="U79" s="71"/>
      <c r="V79" s="71"/>
      <c r="W79" s="71"/>
    </row>
    <row r="80" spans="1:67">
      <c r="A80" s="69" t="s">
        <v>177</v>
      </c>
      <c r="C80" s="179" t="s">
        <v>187</v>
      </c>
      <c r="D80" s="176">
        <v>2562</v>
      </c>
      <c r="E80" s="6">
        <v>4890470.1199999992</v>
      </c>
      <c r="F80" s="35">
        <f t="shared" si="0"/>
        <v>5.8638718560185099E-2</v>
      </c>
      <c r="G80" s="70">
        <f t="shared" si="1"/>
        <v>286770.90099367459</v>
      </c>
      <c r="H80" s="6">
        <v>4035845.2800000003</v>
      </c>
      <c r="I80" s="35">
        <f t="shared" si="2"/>
        <v>7.210398555798557E-2</v>
      </c>
      <c r="J80" s="96">
        <f t="shared" si="3"/>
        <v>291000.52978338423</v>
      </c>
      <c r="K80" s="105"/>
      <c r="L80" s="106">
        <f t="shared" si="4"/>
        <v>0</v>
      </c>
      <c r="M80" s="107">
        <v>135847.67999999947</v>
      </c>
      <c r="N80" s="106">
        <f t="shared" si="5"/>
        <v>713619.11077705829</v>
      </c>
      <c r="O80" s="106">
        <f t="shared" si="6"/>
        <v>713619.11077705829</v>
      </c>
      <c r="P80" s="101">
        <v>-43248.042707503409</v>
      </c>
      <c r="Q80" s="100">
        <f t="shared" si="7"/>
        <v>670371.06806955487</v>
      </c>
      <c r="R80" s="71"/>
      <c r="S80" s="71"/>
      <c r="T80" s="71"/>
      <c r="U80" s="71"/>
      <c r="V80" s="71"/>
      <c r="W80" s="71"/>
    </row>
    <row r="81" spans="1:23">
      <c r="A81" s="69" t="s">
        <v>178</v>
      </c>
      <c r="C81" s="179" t="s">
        <v>191</v>
      </c>
      <c r="D81" s="176">
        <v>2634</v>
      </c>
      <c r="E81" s="6">
        <v>17218627</v>
      </c>
      <c r="F81" s="35">
        <f t="shared" si="0"/>
        <v>5.8638718560185099E-2</v>
      </c>
      <c r="G81" s="70">
        <f t="shared" si="1"/>
        <v>1009678.2226458043</v>
      </c>
      <c r="H81" s="6">
        <v>16241765.300000001</v>
      </c>
      <c r="I81" s="35">
        <f t="shared" si="2"/>
        <v>7.210398555798557E-2</v>
      </c>
      <c r="J81" s="96">
        <f t="shared" si="3"/>
        <v>1171096.0106273913</v>
      </c>
      <c r="K81" s="105"/>
      <c r="L81" s="106">
        <f t="shared" si="4"/>
        <v>0</v>
      </c>
      <c r="M81" s="107">
        <v>469831.6799999997</v>
      </c>
      <c r="N81" s="106">
        <f t="shared" si="5"/>
        <v>2650605.9132731953</v>
      </c>
      <c r="O81" s="106">
        <f t="shared" si="6"/>
        <v>2650605.9132731953</v>
      </c>
      <c r="P81" s="101">
        <v>-492532.43235555419</v>
      </c>
      <c r="Q81" s="100">
        <f t="shared" si="7"/>
        <v>2158073.480917641</v>
      </c>
      <c r="R81" s="71"/>
      <c r="S81" s="71"/>
      <c r="T81" s="71"/>
      <c r="U81" s="71"/>
      <c r="V81" s="71"/>
      <c r="W81" s="71"/>
    </row>
    <row r="82" spans="1:23">
      <c r="A82" s="69" t="s">
        <v>179</v>
      </c>
      <c r="C82" s="178" t="s">
        <v>188</v>
      </c>
      <c r="D82" s="176">
        <v>3104</v>
      </c>
      <c r="E82" s="6">
        <v>0</v>
      </c>
      <c r="F82" s="35">
        <f t="shared" si="0"/>
        <v>5.8638718560185099E-2</v>
      </c>
      <c r="G82" s="70">
        <f t="shared" si="1"/>
        <v>0</v>
      </c>
      <c r="H82" s="6">
        <v>0</v>
      </c>
      <c r="I82" s="35">
        <f t="shared" si="2"/>
        <v>7.210398555798557E-2</v>
      </c>
      <c r="J82" s="96">
        <f t="shared" si="3"/>
        <v>0</v>
      </c>
      <c r="K82" s="105"/>
      <c r="L82" s="106">
        <f t="shared" si="4"/>
        <v>0</v>
      </c>
      <c r="M82" s="107">
        <v>0</v>
      </c>
      <c r="N82" s="106">
        <f t="shared" si="5"/>
        <v>0</v>
      </c>
      <c r="O82" s="106">
        <f t="shared" si="6"/>
        <v>0</v>
      </c>
      <c r="P82" s="101">
        <v>239.5423218425816</v>
      </c>
      <c r="Q82" s="100">
        <f t="shared" si="7"/>
        <v>239.5423218425816</v>
      </c>
      <c r="R82" s="71"/>
      <c r="S82" s="71"/>
      <c r="T82" s="71"/>
      <c r="U82" s="71"/>
      <c r="V82" s="71"/>
      <c r="W82" s="71"/>
    </row>
    <row r="83" spans="1:23">
      <c r="A83" s="69" t="s">
        <v>190</v>
      </c>
      <c r="C83" s="178" t="s">
        <v>189</v>
      </c>
      <c r="D83" s="176">
        <v>3105</v>
      </c>
      <c r="E83" s="6">
        <v>79583.810000000027</v>
      </c>
      <c r="F83" s="35">
        <f t="shared" si="0"/>
        <v>5.8638718560185099E-2</v>
      </c>
      <c r="G83" s="70">
        <f t="shared" si="1"/>
        <v>4666.6926365372465</v>
      </c>
      <c r="H83" s="6">
        <v>70338.78</v>
      </c>
      <c r="I83" s="35">
        <f t="shared" si="2"/>
        <v>7.210398555798557E-2</v>
      </c>
      <c r="J83" s="96">
        <f t="shared" si="3"/>
        <v>5071.7063772863239</v>
      </c>
      <c r="K83" s="105"/>
      <c r="L83" s="106">
        <f t="shared" si="4"/>
        <v>0</v>
      </c>
      <c r="M83" s="107">
        <v>2401.4400000000096</v>
      </c>
      <c r="N83" s="106">
        <f t="shared" si="5"/>
        <v>12139.839013823581</v>
      </c>
      <c r="O83" s="106">
        <f t="shared" si="6"/>
        <v>12139.839013823581</v>
      </c>
      <c r="P83" s="101">
        <v>-734.67153231661428</v>
      </c>
      <c r="Q83" s="100">
        <f t="shared" si="7"/>
        <v>11405.167481506967</v>
      </c>
      <c r="R83" s="71"/>
      <c r="S83" s="71"/>
      <c r="T83" s="71"/>
      <c r="U83" s="71"/>
      <c r="V83" s="71"/>
      <c r="W83" s="71"/>
    </row>
    <row r="84" spans="1:23">
      <c r="A84" s="219" t="s">
        <v>193</v>
      </c>
      <c r="C84" s="220" t="s">
        <v>194</v>
      </c>
      <c r="D84" s="176">
        <v>3106</v>
      </c>
      <c r="E84" s="6">
        <v>0</v>
      </c>
      <c r="F84" s="35">
        <f t="shared" si="0"/>
        <v>5.8638718560185099E-2</v>
      </c>
      <c r="G84" s="70">
        <f t="shared" si="1"/>
        <v>0</v>
      </c>
      <c r="H84" s="6">
        <v>0</v>
      </c>
      <c r="I84" s="35">
        <f t="shared" si="2"/>
        <v>7.210398555798557E-2</v>
      </c>
      <c r="J84" s="96">
        <f t="shared" si="3"/>
        <v>0</v>
      </c>
      <c r="K84" s="196"/>
      <c r="L84" s="106">
        <f t="shared" si="4"/>
        <v>0</v>
      </c>
      <c r="M84" s="107">
        <v>0</v>
      </c>
      <c r="N84" s="106">
        <f t="shared" si="5"/>
        <v>0</v>
      </c>
      <c r="O84" s="106">
        <f t="shared" si="6"/>
        <v>0</v>
      </c>
      <c r="P84" s="102">
        <v>0</v>
      </c>
      <c r="Q84" s="100">
        <f t="shared" si="7"/>
        <v>0</v>
      </c>
      <c r="R84" s="71"/>
      <c r="S84" s="71"/>
      <c r="T84" s="71"/>
      <c r="U84" s="71"/>
      <c r="V84" s="71"/>
      <c r="W84" s="71"/>
    </row>
    <row r="85" spans="1:23">
      <c r="A85" s="69"/>
      <c r="C85" s="71"/>
      <c r="D85" s="71"/>
      <c r="E85" s="71"/>
      <c r="F85" s="71"/>
      <c r="G85" s="72"/>
      <c r="H85" s="71"/>
      <c r="I85" s="71"/>
      <c r="J85" s="97"/>
      <c r="K85" s="92"/>
      <c r="L85" s="94"/>
      <c r="M85" s="76"/>
      <c r="N85" s="97"/>
      <c r="O85" s="94"/>
      <c r="P85" s="76"/>
      <c r="Q85" s="97"/>
      <c r="R85" s="71"/>
      <c r="S85" s="71"/>
      <c r="T85" s="71"/>
      <c r="U85" s="71"/>
      <c r="V85" s="71"/>
      <c r="W85" s="71"/>
    </row>
    <row r="86" spans="1:23">
      <c r="A86" s="69"/>
      <c r="C86" s="71"/>
      <c r="D86" s="71"/>
      <c r="E86" s="71"/>
      <c r="F86" s="71"/>
      <c r="G86" s="72"/>
      <c r="H86" s="71"/>
      <c r="I86" s="71"/>
      <c r="J86" s="97"/>
      <c r="K86" s="92"/>
      <c r="L86" s="94"/>
      <c r="M86" s="76"/>
      <c r="N86" s="97"/>
      <c r="O86" s="94"/>
      <c r="P86" s="76"/>
      <c r="Q86" s="97"/>
      <c r="R86" s="71"/>
      <c r="S86" s="71"/>
      <c r="T86" s="71"/>
      <c r="U86" s="71"/>
      <c r="V86" s="71"/>
      <c r="W86" s="71"/>
    </row>
    <row r="87" spans="1:23">
      <c r="A87" s="69"/>
      <c r="C87" s="71"/>
      <c r="D87" s="71"/>
      <c r="E87" s="71"/>
      <c r="F87" s="71"/>
      <c r="G87" s="72"/>
      <c r="H87" s="71"/>
      <c r="I87" s="71"/>
      <c r="J87" s="97"/>
      <c r="K87" s="92"/>
      <c r="L87" s="94"/>
      <c r="M87" s="76"/>
      <c r="N87" s="97"/>
      <c r="O87" s="94"/>
      <c r="P87" s="76"/>
      <c r="Q87" s="97"/>
      <c r="R87" s="71"/>
      <c r="S87" s="71"/>
      <c r="T87" s="71"/>
      <c r="U87" s="71"/>
      <c r="V87" s="71"/>
      <c r="W87" s="71"/>
    </row>
    <row r="88" spans="1:23">
      <c r="A88" s="69"/>
      <c r="C88" s="71"/>
      <c r="D88" s="71"/>
      <c r="E88" s="71"/>
      <c r="F88" s="71"/>
      <c r="G88" s="72"/>
      <c r="H88" s="71"/>
      <c r="I88" s="71"/>
      <c r="J88" s="97"/>
      <c r="K88" s="92"/>
      <c r="L88" s="94"/>
      <c r="M88" s="76"/>
      <c r="N88" s="97"/>
      <c r="O88" s="94"/>
      <c r="P88" s="76"/>
      <c r="Q88" s="97"/>
      <c r="R88" s="71"/>
      <c r="S88" s="71"/>
      <c r="T88" s="71"/>
      <c r="U88" s="71"/>
      <c r="V88" s="71"/>
      <c r="W88" s="71"/>
    </row>
    <row r="89" spans="1:23">
      <c r="A89" s="69"/>
      <c r="C89" s="71"/>
      <c r="D89" s="71"/>
      <c r="E89" s="71"/>
      <c r="F89" s="71"/>
      <c r="G89" s="72"/>
      <c r="H89" s="71"/>
      <c r="I89" s="71"/>
      <c r="J89" s="97"/>
      <c r="K89" s="92"/>
      <c r="L89" s="94"/>
      <c r="M89" s="76"/>
      <c r="N89" s="97"/>
      <c r="O89" s="94"/>
      <c r="P89" s="76"/>
      <c r="Q89" s="97"/>
      <c r="R89" s="71"/>
      <c r="S89" s="71"/>
      <c r="T89" s="71"/>
      <c r="U89" s="71"/>
      <c r="V89" s="71"/>
      <c r="W89" s="71"/>
    </row>
    <row r="90" spans="1:23">
      <c r="A90" s="69"/>
      <c r="C90" s="71"/>
      <c r="D90" s="71"/>
      <c r="E90" s="71"/>
      <c r="F90" s="71"/>
      <c r="G90" s="72"/>
      <c r="H90" s="71"/>
      <c r="I90" s="71"/>
      <c r="J90" s="97"/>
      <c r="K90" s="92"/>
      <c r="L90" s="94"/>
      <c r="M90" s="76"/>
      <c r="N90" s="97"/>
      <c r="O90" s="94"/>
      <c r="P90" s="76"/>
      <c r="Q90" s="97"/>
      <c r="R90" s="71"/>
      <c r="S90" s="71"/>
      <c r="T90" s="71"/>
      <c r="U90" s="71"/>
      <c r="V90" s="71"/>
      <c r="W90" s="71"/>
    </row>
    <row r="91" spans="1:23">
      <c r="A91" s="69"/>
      <c r="C91" s="71"/>
      <c r="D91" s="71"/>
      <c r="E91" s="71"/>
      <c r="F91" s="71"/>
      <c r="G91" s="72"/>
      <c r="H91" s="71"/>
      <c r="I91" s="71"/>
      <c r="J91" s="97"/>
      <c r="K91" s="92"/>
      <c r="L91" s="94"/>
      <c r="M91" s="76"/>
      <c r="N91" s="97"/>
      <c r="O91" s="94"/>
      <c r="P91" s="76"/>
      <c r="Q91" s="97"/>
      <c r="R91" s="71"/>
      <c r="S91" s="71"/>
      <c r="T91" s="71"/>
      <c r="U91" s="71"/>
      <c r="V91" s="71"/>
      <c r="W91" s="71"/>
    </row>
    <row r="92" spans="1:23">
      <c r="A92" s="73"/>
      <c r="B92" s="7"/>
      <c r="C92" s="74"/>
      <c r="D92" s="74"/>
      <c r="E92" s="74"/>
      <c r="F92" s="74"/>
      <c r="G92" s="75"/>
      <c r="H92" s="74"/>
      <c r="I92" s="74"/>
      <c r="J92" s="98"/>
      <c r="K92" s="93"/>
      <c r="L92" s="95"/>
      <c r="M92" s="99"/>
      <c r="N92" s="98"/>
      <c r="O92" s="95"/>
      <c r="P92" s="99"/>
      <c r="Q92" s="98"/>
      <c r="R92" s="71"/>
      <c r="S92" s="71"/>
      <c r="T92" s="71"/>
      <c r="U92" s="71"/>
      <c r="V92" s="71"/>
      <c r="W92" s="71"/>
    </row>
    <row r="93" spans="1:23">
      <c r="A93" s="39" t="s">
        <v>54</v>
      </c>
      <c r="B93" s="48"/>
      <c r="C93" s="11" t="s">
        <v>56</v>
      </c>
      <c r="D93" s="11"/>
      <c r="E93" s="40"/>
      <c r="F93" s="40"/>
      <c r="G93" s="9"/>
      <c r="H93" s="9"/>
      <c r="I93" s="9"/>
      <c r="J93" s="9"/>
      <c r="K93" s="9"/>
      <c r="L93" s="109">
        <f>SUM(L73:L92)</f>
        <v>281061.74720729998</v>
      </c>
      <c r="M93" s="9"/>
      <c r="N93" s="120">
        <f>SUM(N73:N92)</f>
        <v>30943030.28774957</v>
      </c>
      <c r="O93" s="120">
        <f>SUM(O73:O92)</f>
        <v>30661968.540542271</v>
      </c>
      <c r="P93" s="120">
        <f>SUM(P73:P92)</f>
        <v>-3458224.7211670876</v>
      </c>
      <c r="Q93" s="120">
        <f>SUM(Q73:Q92)</f>
        <v>27484805.566582479</v>
      </c>
      <c r="R93" s="71"/>
      <c r="S93" s="71"/>
      <c r="T93" s="71"/>
      <c r="U93" s="71"/>
      <c r="V93" s="71"/>
      <c r="W93" s="71"/>
    </row>
    <row r="94" spans="1:23">
      <c r="A94" s="71"/>
      <c r="B94" s="71"/>
      <c r="C94" s="71"/>
      <c r="D94" s="71"/>
      <c r="E94" s="71"/>
      <c r="F94" s="71"/>
      <c r="G94" s="71"/>
      <c r="H94" s="71"/>
      <c r="I94" s="71"/>
      <c r="J94" s="71"/>
      <c r="K94" s="71"/>
      <c r="L94" s="71"/>
      <c r="M94" s="71"/>
      <c r="N94" s="71"/>
      <c r="O94" s="71"/>
      <c r="P94" s="71"/>
      <c r="Q94" s="71"/>
      <c r="R94" s="71"/>
      <c r="S94" s="71"/>
      <c r="T94" s="71"/>
      <c r="U94" s="71"/>
      <c r="V94" s="71"/>
      <c r="W94" s="71"/>
    </row>
    <row r="95" spans="1:23">
      <c r="A95" s="91">
        <v>3</v>
      </c>
      <c r="B95" s="53"/>
      <c r="C95" s="53" t="s">
        <v>71</v>
      </c>
      <c r="D95" s="71"/>
      <c r="E95" s="71"/>
      <c r="F95" s="71"/>
      <c r="G95" s="71"/>
      <c r="H95" s="71"/>
      <c r="I95" s="71"/>
      <c r="J95" s="71"/>
      <c r="K95" s="71"/>
      <c r="L95" s="71"/>
      <c r="M95" s="71"/>
      <c r="N95" s="109"/>
      <c r="O95" s="109">
        <f>O93</f>
        <v>30661968.540542271</v>
      </c>
      <c r="P95" s="71"/>
      <c r="Q95" s="71"/>
      <c r="R95" s="71"/>
      <c r="S95" s="71"/>
      <c r="T95" s="71"/>
      <c r="U95" s="71"/>
      <c r="V95" s="71"/>
      <c r="W95" s="71"/>
    </row>
    <row r="96" spans="1:23">
      <c r="A96" s="71"/>
      <c r="B96" s="71"/>
      <c r="C96" s="71"/>
      <c r="D96" s="71"/>
      <c r="E96" s="71"/>
      <c r="F96" s="71"/>
      <c r="G96" s="71"/>
      <c r="H96" s="71"/>
      <c r="I96" s="71"/>
      <c r="J96" s="71"/>
      <c r="K96" s="71"/>
      <c r="L96" s="71"/>
      <c r="M96" s="71"/>
      <c r="N96" s="71"/>
      <c r="O96" s="71"/>
      <c r="P96" s="71"/>
      <c r="Q96" s="71"/>
      <c r="R96" s="71"/>
      <c r="S96" s="71"/>
      <c r="T96" s="71"/>
      <c r="U96" s="71"/>
      <c r="V96" s="71"/>
    </row>
    <row r="97" spans="1:21">
      <c r="A97" s="71"/>
      <c r="B97" s="71"/>
      <c r="C97" s="71"/>
      <c r="D97" s="71"/>
      <c r="E97" s="71"/>
      <c r="F97" s="71"/>
      <c r="G97" s="71"/>
      <c r="H97" s="71"/>
      <c r="I97" s="71"/>
      <c r="J97" s="71"/>
      <c r="K97" s="71"/>
      <c r="L97" s="71"/>
      <c r="M97" s="71"/>
      <c r="N97" s="71"/>
      <c r="O97" s="71"/>
      <c r="P97" s="71"/>
      <c r="Q97" s="71"/>
      <c r="R97" s="71"/>
      <c r="S97" s="71"/>
      <c r="T97" s="71"/>
      <c r="U97" s="71"/>
    </row>
    <row r="98" spans="1:21">
      <c r="A98" s="71" t="s">
        <v>16</v>
      </c>
      <c r="B98" s="71"/>
      <c r="C98" s="71"/>
      <c r="D98" s="71"/>
      <c r="E98" s="71"/>
      <c r="F98" s="71"/>
      <c r="G98" s="71"/>
      <c r="H98" s="71"/>
      <c r="I98" s="71"/>
      <c r="J98" s="71"/>
      <c r="K98" s="71"/>
      <c r="L98" s="71"/>
      <c r="M98" s="71"/>
      <c r="N98" s="71"/>
      <c r="O98" s="71"/>
      <c r="P98" s="71"/>
      <c r="Q98" s="71"/>
      <c r="R98" s="71"/>
      <c r="S98" s="71"/>
      <c r="T98" s="71"/>
      <c r="U98" s="71"/>
    </row>
    <row r="99" spans="1:21" ht="15.75" thickBot="1">
      <c r="A99" s="77" t="s">
        <v>17</v>
      </c>
      <c r="B99" s="71"/>
      <c r="C99" s="71"/>
      <c r="D99" s="71"/>
      <c r="E99" s="71"/>
      <c r="F99" s="71"/>
      <c r="G99" s="71"/>
      <c r="H99" s="71"/>
      <c r="I99" s="71"/>
      <c r="J99" s="71"/>
      <c r="K99" s="71"/>
      <c r="L99" s="71"/>
      <c r="M99" s="71"/>
      <c r="N99" s="71"/>
      <c r="O99" s="71"/>
      <c r="P99" s="71"/>
      <c r="Q99" s="71"/>
      <c r="R99" s="71"/>
      <c r="S99" s="71"/>
      <c r="T99" s="71"/>
      <c r="U99" s="71"/>
    </row>
    <row r="100" spans="1:21" ht="32.25" customHeight="1">
      <c r="A100" s="114" t="s">
        <v>18</v>
      </c>
      <c r="B100" s="108"/>
      <c r="C100" s="243" t="s">
        <v>119</v>
      </c>
      <c r="D100" s="243"/>
      <c r="E100" s="243"/>
      <c r="F100" s="243"/>
      <c r="G100" s="243"/>
      <c r="H100" s="243"/>
      <c r="I100" s="243"/>
      <c r="J100" s="243"/>
      <c r="K100" s="243"/>
      <c r="L100" s="243"/>
      <c r="M100" s="243"/>
      <c r="N100" s="243"/>
      <c r="O100" s="89"/>
      <c r="P100" s="71"/>
      <c r="Q100" s="71"/>
      <c r="R100" s="71"/>
      <c r="S100" s="71"/>
      <c r="T100" s="71"/>
      <c r="U100" s="71"/>
    </row>
    <row r="101" spans="1:21" ht="30" customHeight="1">
      <c r="A101" s="114" t="s">
        <v>19</v>
      </c>
      <c r="B101" s="108"/>
      <c r="C101" s="243" t="s">
        <v>120</v>
      </c>
      <c r="D101" s="243"/>
      <c r="E101" s="243"/>
      <c r="F101" s="243"/>
      <c r="G101" s="243"/>
      <c r="H101" s="243"/>
      <c r="I101" s="243"/>
      <c r="J101" s="243"/>
      <c r="K101" s="243"/>
      <c r="L101" s="243"/>
      <c r="M101" s="243"/>
      <c r="N101" s="243"/>
      <c r="O101" s="89"/>
      <c r="P101" s="71"/>
      <c r="Q101" s="71"/>
      <c r="R101" s="71"/>
      <c r="S101" s="71"/>
      <c r="T101" s="71"/>
      <c r="U101" s="71"/>
    </row>
    <row r="102" spans="1:21" ht="33" customHeight="1">
      <c r="A102" s="114" t="s">
        <v>20</v>
      </c>
      <c r="B102" s="108"/>
      <c r="C102" s="243" t="s">
        <v>95</v>
      </c>
      <c r="D102" s="243"/>
      <c r="E102" s="243"/>
      <c r="F102" s="243"/>
      <c r="G102" s="243"/>
      <c r="H102" s="243"/>
      <c r="I102" s="243"/>
      <c r="J102" s="243"/>
      <c r="K102" s="243"/>
      <c r="L102" s="243"/>
      <c r="M102" s="243"/>
      <c r="N102" s="243"/>
      <c r="O102" s="90"/>
      <c r="P102" s="71"/>
      <c r="Q102" s="71"/>
      <c r="R102" s="71"/>
      <c r="S102" s="71"/>
      <c r="T102" s="71"/>
      <c r="U102" s="71"/>
    </row>
    <row r="103" spans="1:21" ht="30" customHeight="1">
      <c r="A103" s="114" t="s">
        <v>21</v>
      </c>
      <c r="B103" s="108"/>
      <c r="C103" s="243" t="s">
        <v>96</v>
      </c>
      <c r="D103" s="243"/>
      <c r="E103" s="243"/>
      <c r="F103" s="243"/>
      <c r="G103" s="243"/>
      <c r="H103" s="243"/>
      <c r="I103" s="243"/>
      <c r="J103" s="243"/>
      <c r="K103" s="243"/>
      <c r="L103" s="243"/>
      <c r="M103" s="243"/>
      <c r="N103" s="243"/>
      <c r="O103" s="90"/>
      <c r="P103" s="71"/>
      <c r="Q103" s="71"/>
      <c r="R103" s="71"/>
      <c r="S103" s="71"/>
      <c r="T103" s="71"/>
      <c r="U103" s="71"/>
    </row>
    <row r="104" spans="1:21">
      <c r="A104" s="113" t="s">
        <v>22</v>
      </c>
      <c r="B104" s="108"/>
      <c r="C104" s="242" t="s">
        <v>116</v>
      </c>
      <c r="D104" s="242"/>
      <c r="E104" s="242"/>
      <c r="F104" s="242"/>
      <c r="G104" s="242"/>
      <c r="H104" s="242"/>
      <c r="I104" s="242"/>
      <c r="J104" s="242"/>
      <c r="K104" s="242"/>
      <c r="L104" s="242"/>
      <c r="M104" s="242"/>
      <c r="N104" s="242"/>
      <c r="O104" s="89"/>
      <c r="P104" s="71"/>
      <c r="Q104" s="71"/>
      <c r="R104" s="71"/>
      <c r="S104" s="71"/>
      <c r="T104" s="71"/>
      <c r="U104" s="71"/>
    </row>
    <row r="105" spans="1:21">
      <c r="A105" s="113" t="s">
        <v>23</v>
      </c>
      <c r="B105" s="108"/>
      <c r="C105" s="242" t="s">
        <v>74</v>
      </c>
      <c r="D105" s="242"/>
      <c r="E105" s="242"/>
      <c r="F105" s="242"/>
      <c r="G105" s="242"/>
      <c r="H105" s="242"/>
      <c r="I105" s="242"/>
      <c r="J105" s="242"/>
      <c r="K105" s="242"/>
      <c r="L105" s="242"/>
      <c r="M105" s="242"/>
      <c r="N105" s="242"/>
      <c r="O105" s="89"/>
      <c r="P105" s="71"/>
      <c r="Q105" s="71"/>
      <c r="R105" s="71"/>
      <c r="S105" s="71"/>
      <c r="T105" s="71"/>
      <c r="U105" s="71"/>
    </row>
    <row r="106" spans="1:21">
      <c r="A106" s="113" t="s">
        <v>24</v>
      </c>
      <c r="B106" s="108"/>
      <c r="C106" s="242" t="s">
        <v>117</v>
      </c>
      <c r="D106" s="242"/>
      <c r="E106" s="242"/>
      <c r="F106" s="242"/>
      <c r="G106" s="242"/>
      <c r="H106" s="242"/>
      <c r="I106" s="242"/>
      <c r="J106" s="242"/>
      <c r="K106" s="242"/>
      <c r="L106" s="242"/>
      <c r="M106" s="242"/>
      <c r="N106" s="242"/>
      <c r="O106" s="89"/>
      <c r="P106" s="71"/>
      <c r="Q106" s="71"/>
      <c r="R106" s="71"/>
      <c r="S106" s="71"/>
      <c r="T106" s="71"/>
      <c r="U106" s="71"/>
    </row>
    <row r="107" spans="1:21">
      <c r="A107" s="113" t="s">
        <v>25</v>
      </c>
      <c r="B107" s="108"/>
      <c r="C107" s="121" t="s">
        <v>118</v>
      </c>
      <c r="D107" s="20"/>
      <c r="E107" s="20"/>
      <c r="F107" s="20"/>
      <c r="G107" s="20"/>
      <c r="H107" s="20"/>
      <c r="I107" s="20"/>
      <c r="J107" s="20"/>
      <c r="K107" s="20"/>
      <c r="L107" s="20"/>
      <c r="M107" s="20"/>
      <c r="N107" s="20"/>
      <c r="O107" s="71"/>
      <c r="P107" s="71"/>
      <c r="Q107" s="71"/>
      <c r="R107" s="71"/>
      <c r="S107" s="71"/>
      <c r="T107" s="71"/>
      <c r="U107" s="71"/>
    </row>
    <row r="108" spans="1:21">
      <c r="A108" s="115" t="s">
        <v>105</v>
      </c>
      <c r="B108" s="20"/>
      <c r="C108" s="242" t="s">
        <v>106</v>
      </c>
      <c r="D108" s="242"/>
      <c r="E108" s="242"/>
      <c r="F108" s="242"/>
      <c r="G108" s="242"/>
      <c r="H108" s="242"/>
      <c r="I108" s="242"/>
      <c r="J108" s="242"/>
      <c r="K108" s="242"/>
      <c r="L108" s="242"/>
      <c r="M108" s="242"/>
      <c r="N108" s="242"/>
      <c r="O108" s="54"/>
      <c r="P108" s="71"/>
      <c r="Q108" s="71"/>
      <c r="R108" s="71"/>
      <c r="S108" s="71"/>
      <c r="T108" s="71"/>
      <c r="U108" s="71"/>
    </row>
    <row r="109" spans="1:21">
      <c r="B109" s="20"/>
      <c r="C109" s="47"/>
      <c r="D109" s="47"/>
      <c r="E109" s="40"/>
      <c r="F109" s="40"/>
      <c r="G109" s="9"/>
      <c r="H109" s="53"/>
      <c r="I109" s="53"/>
      <c r="J109" s="34"/>
      <c r="K109" s="53"/>
      <c r="L109" s="20"/>
      <c r="M109" s="9"/>
      <c r="N109" s="55"/>
      <c r="O109" s="54"/>
      <c r="P109" s="71"/>
      <c r="Q109" s="71"/>
      <c r="R109" s="71"/>
      <c r="S109" s="71"/>
      <c r="T109" s="71"/>
      <c r="U109" s="71"/>
    </row>
    <row r="110" spans="1:21">
      <c r="B110" s="20"/>
      <c r="C110" s="47"/>
      <c r="D110" s="47"/>
      <c r="E110" s="40"/>
      <c r="F110" s="40"/>
      <c r="G110" s="9"/>
      <c r="H110" s="53"/>
      <c r="I110" s="53"/>
      <c r="J110" s="34"/>
      <c r="K110" s="53"/>
      <c r="L110" s="20"/>
      <c r="M110" s="9"/>
      <c r="N110" s="55"/>
      <c r="O110" s="54"/>
      <c r="P110" s="71"/>
      <c r="Q110" s="71"/>
      <c r="R110" s="71"/>
      <c r="S110" s="71"/>
      <c r="T110" s="71"/>
      <c r="U110" s="71"/>
    </row>
    <row r="111" spans="1:21">
      <c r="B111" s="20"/>
      <c r="C111" s="47"/>
      <c r="D111" s="47"/>
      <c r="E111" s="40"/>
      <c r="F111" s="40"/>
      <c r="G111" s="9"/>
      <c r="H111" s="53"/>
      <c r="I111" s="53"/>
      <c r="J111" s="34"/>
      <c r="K111" s="53"/>
      <c r="L111" s="20"/>
      <c r="M111" s="9"/>
      <c r="N111" s="55"/>
      <c r="O111" s="54"/>
      <c r="P111" s="71"/>
      <c r="Q111" s="71"/>
      <c r="R111" s="71"/>
      <c r="S111" s="71"/>
      <c r="T111" s="71"/>
      <c r="U111" s="71"/>
    </row>
    <row r="112" spans="1:21">
      <c r="B112" s="20"/>
      <c r="C112" s="47"/>
      <c r="D112" s="47"/>
      <c r="E112" s="40"/>
      <c r="F112" s="40"/>
      <c r="G112" s="9"/>
      <c r="H112" s="53"/>
      <c r="I112" s="53"/>
      <c r="J112" s="34"/>
      <c r="K112" s="53"/>
      <c r="L112" s="20"/>
      <c r="M112" s="9"/>
      <c r="N112" s="55"/>
      <c r="O112" s="54"/>
      <c r="P112" s="71"/>
      <c r="Q112" s="71"/>
      <c r="R112" s="71"/>
      <c r="S112" s="71"/>
      <c r="T112" s="71"/>
      <c r="U112" s="71"/>
    </row>
    <row r="113" spans="1:21">
      <c r="B113" s="20"/>
      <c r="C113" s="47"/>
      <c r="D113" s="47"/>
      <c r="E113" s="40"/>
      <c r="F113" s="40"/>
      <c r="G113" s="9"/>
      <c r="H113" s="53"/>
      <c r="I113" s="53"/>
      <c r="J113" s="34"/>
      <c r="K113" s="53"/>
      <c r="M113" s="9"/>
      <c r="N113" s="54"/>
      <c r="O113" s="54"/>
      <c r="P113" s="71"/>
      <c r="Q113" s="71"/>
      <c r="R113" s="71"/>
      <c r="S113" s="71"/>
      <c r="T113" s="71"/>
      <c r="U113" s="71"/>
    </row>
    <row r="114" spans="1:21">
      <c r="B114" s="20"/>
      <c r="C114" s="47"/>
      <c r="D114" s="47"/>
      <c r="E114" s="40"/>
      <c r="F114" s="40"/>
      <c r="G114" s="9"/>
      <c r="H114" s="53"/>
      <c r="I114" s="53"/>
      <c r="J114" s="34"/>
      <c r="K114" s="53"/>
      <c r="M114" s="9"/>
      <c r="N114" s="54"/>
      <c r="O114" s="54"/>
      <c r="P114" s="71"/>
      <c r="Q114" s="71"/>
      <c r="R114" s="71"/>
      <c r="S114" s="71"/>
      <c r="T114" s="71"/>
      <c r="U114" s="71"/>
    </row>
    <row r="115" spans="1:21">
      <c r="B115" s="20"/>
      <c r="C115" s="47"/>
      <c r="D115" s="47"/>
      <c r="E115" s="40"/>
      <c r="F115" s="40"/>
      <c r="G115" s="9"/>
      <c r="H115" s="53"/>
      <c r="I115" s="53"/>
      <c r="J115" s="34"/>
      <c r="K115" s="53"/>
      <c r="M115" s="9"/>
      <c r="N115" s="54"/>
      <c r="O115" s="54"/>
      <c r="P115" s="71"/>
      <c r="Q115" s="71"/>
      <c r="R115" s="71"/>
      <c r="S115" s="71"/>
      <c r="T115" s="71"/>
      <c r="U115" s="71"/>
    </row>
    <row r="116" spans="1:21">
      <c r="B116" s="20"/>
      <c r="C116" s="47"/>
      <c r="D116" s="47"/>
      <c r="E116" s="40"/>
      <c r="F116" s="40"/>
      <c r="G116" s="9"/>
      <c r="H116" s="53"/>
      <c r="I116" s="53"/>
      <c r="J116" s="34"/>
      <c r="K116" s="53"/>
      <c r="M116" s="9"/>
      <c r="N116" s="54"/>
      <c r="O116" s="54"/>
      <c r="P116" s="71"/>
      <c r="Q116" s="71"/>
      <c r="R116" s="71"/>
      <c r="S116" s="71"/>
      <c r="T116" s="71"/>
      <c r="U116" s="71"/>
    </row>
    <row r="117" spans="1:21">
      <c r="B117" s="20"/>
      <c r="C117" s="47"/>
      <c r="D117" s="47"/>
      <c r="E117" s="40"/>
      <c r="F117" s="40"/>
      <c r="G117" s="9"/>
      <c r="H117" s="53"/>
      <c r="I117" s="53"/>
      <c r="J117" s="34"/>
      <c r="K117" s="53"/>
      <c r="M117" s="9"/>
      <c r="N117" s="54"/>
      <c r="O117" s="54"/>
      <c r="P117" s="71"/>
      <c r="Q117" s="71"/>
      <c r="R117" s="71"/>
      <c r="S117" s="71"/>
      <c r="T117" s="71"/>
      <c r="U117" s="71"/>
    </row>
    <row r="118" spans="1:21">
      <c r="B118" s="20"/>
      <c r="C118" s="47"/>
      <c r="D118" s="47"/>
      <c r="E118" s="40"/>
      <c r="F118" s="40"/>
      <c r="G118" s="9"/>
      <c r="H118" s="53"/>
      <c r="I118" s="53"/>
      <c r="J118" s="34"/>
      <c r="K118" s="53"/>
      <c r="M118" s="9"/>
      <c r="N118" s="54"/>
      <c r="O118" s="54"/>
      <c r="P118" s="71"/>
      <c r="Q118" s="71"/>
      <c r="R118" s="71"/>
      <c r="S118" s="71"/>
      <c r="T118" s="71"/>
      <c r="U118" s="71"/>
    </row>
    <row r="119" spans="1:21" ht="15.75">
      <c r="A119" s="112"/>
      <c r="B119" s="20"/>
      <c r="C119" s="47"/>
      <c r="D119" s="47"/>
      <c r="E119" s="40"/>
      <c r="F119" s="40"/>
      <c r="G119" s="9"/>
      <c r="H119" s="53"/>
      <c r="I119" s="53"/>
      <c r="J119" s="34"/>
      <c r="K119" s="53"/>
      <c r="M119" s="9"/>
      <c r="N119" s="118"/>
      <c r="O119" s="36"/>
      <c r="P119" s="71"/>
      <c r="Q119" s="71"/>
      <c r="R119" s="71"/>
      <c r="S119" s="71"/>
      <c r="T119" s="71"/>
      <c r="U119" s="71"/>
    </row>
    <row r="120" spans="1:21" ht="15.75">
      <c r="A120" s="112"/>
      <c r="C120" s="71"/>
      <c r="D120" s="71"/>
      <c r="E120" s="71"/>
      <c r="F120" s="71"/>
      <c r="G120" s="71"/>
      <c r="H120" s="71"/>
      <c r="I120" s="71"/>
      <c r="J120" s="71"/>
      <c r="K120" s="71"/>
      <c r="L120" s="71"/>
      <c r="M120" s="71"/>
      <c r="N120" s="71"/>
      <c r="O120" s="71"/>
      <c r="P120" s="71"/>
      <c r="Q120" s="71"/>
      <c r="R120" s="71"/>
      <c r="S120" s="71"/>
      <c r="T120" s="71"/>
      <c r="U120" s="71"/>
    </row>
    <row r="121" spans="1:21">
      <c r="C121" s="71"/>
      <c r="D121" s="71"/>
      <c r="E121" s="71"/>
      <c r="F121" s="71"/>
      <c r="G121" s="71"/>
      <c r="H121" s="71"/>
      <c r="I121" s="71"/>
      <c r="J121" s="71"/>
      <c r="K121" s="71"/>
      <c r="L121" s="71"/>
      <c r="M121" s="71"/>
      <c r="N121" s="71"/>
      <c r="O121" s="71"/>
      <c r="P121" s="71"/>
      <c r="Q121" s="71"/>
      <c r="R121" s="71"/>
      <c r="S121" s="71"/>
      <c r="T121" s="71"/>
      <c r="U121" s="71"/>
    </row>
    <row r="122" spans="1:21">
      <c r="C122" s="71"/>
      <c r="D122" s="71"/>
      <c r="E122" s="71"/>
      <c r="F122" s="71"/>
      <c r="G122" s="71"/>
      <c r="H122" s="71"/>
      <c r="I122" s="71"/>
      <c r="J122" s="71"/>
      <c r="K122" s="71"/>
      <c r="L122" s="71"/>
      <c r="M122" s="71"/>
      <c r="N122" s="71"/>
      <c r="O122" s="71"/>
      <c r="P122" s="71"/>
      <c r="Q122" s="71"/>
      <c r="R122" s="71"/>
      <c r="S122" s="71"/>
      <c r="T122" s="71"/>
      <c r="U122" s="71"/>
    </row>
    <row r="123" spans="1:21">
      <c r="C123" s="71"/>
      <c r="D123" s="71"/>
      <c r="E123" s="71"/>
      <c r="F123" s="71"/>
      <c r="G123" s="71"/>
      <c r="H123" s="71"/>
      <c r="I123" s="71"/>
      <c r="J123" s="71"/>
      <c r="K123" s="71"/>
      <c r="L123" s="71"/>
      <c r="M123" s="71"/>
      <c r="N123" s="71"/>
      <c r="O123" s="71"/>
      <c r="P123" s="71"/>
      <c r="Q123" s="71"/>
      <c r="R123" s="71"/>
      <c r="S123" s="71"/>
      <c r="T123" s="71"/>
      <c r="U123" s="71"/>
    </row>
    <row r="124" spans="1:21">
      <c r="C124" s="71"/>
      <c r="D124" s="71"/>
      <c r="E124" s="71"/>
      <c r="F124" s="71"/>
      <c r="G124" s="71"/>
      <c r="H124" s="71"/>
      <c r="I124" s="71"/>
      <c r="J124" s="71"/>
      <c r="K124" s="71"/>
      <c r="L124" s="71"/>
      <c r="M124" s="71"/>
      <c r="N124" s="71"/>
      <c r="O124" s="71"/>
      <c r="P124" s="71"/>
      <c r="Q124" s="71"/>
      <c r="R124" s="71"/>
      <c r="S124" s="71"/>
      <c r="T124" s="71"/>
      <c r="U124" s="71"/>
    </row>
    <row r="125" spans="1:21">
      <c r="C125" s="71"/>
      <c r="D125" s="71"/>
      <c r="E125" s="71"/>
      <c r="F125" s="71"/>
      <c r="G125" s="71"/>
      <c r="H125" s="71"/>
      <c r="I125" s="71"/>
      <c r="J125" s="71"/>
      <c r="K125" s="71"/>
      <c r="L125" s="71"/>
      <c r="M125" s="71"/>
      <c r="N125" s="71"/>
      <c r="O125" s="71"/>
      <c r="P125" s="71"/>
      <c r="Q125" s="71"/>
      <c r="R125" s="71"/>
      <c r="S125" s="71"/>
      <c r="T125" s="71"/>
      <c r="U125" s="71"/>
    </row>
    <row r="126" spans="1:21">
      <c r="C126" s="71"/>
      <c r="D126" s="71"/>
      <c r="E126" s="71"/>
      <c r="F126" s="71"/>
      <c r="G126" s="71"/>
      <c r="H126" s="71"/>
      <c r="I126" s="71"/>
      <c r="J126" s="71"/>
      <c r="K126" s="71"/>
      <c r="L126" s="71"/>
      <c r="M126" s="71"/>
      <c r="N126" s="71"/>
      <c r="O126" s="71"/>
      <c r="P126" s="71"/>
      <c r="Q126" s="71"/>
      <c r="R126" s="71"/>
      <c r="S126" s="71"/>
      <c r="T126" s="71"/>
      <c r="U126" s="71"/>
    </row>
    <row r="127" spans="1:21">
      <c r="C127" s="71"/>
      <c r="D127" s="71"/>
      <c r="E127" s="71"/>
      <c r="F127" s="71"/>
      <c r="G127" s="71"/>
      <c r="H127" s="71"/>
      <c r="I127" s="71"/>
      <c r="J127" s="71"/>
      <c r="K127" s="71"/>
      <c r="L127" s="71"/>
      <c r="M127" s="71"/>
      <c r="N127" s="71"/>
      <c r="O127" s="71"/>
      <c r="P127" s="71"/>
      <c r="Q127" s="71"/>
      <c r="R127" s="71"/>
      <c r="S127" s="71"/>
      <c r="T127" s="71"/>
      <c r="U127" s="71"/>
    </row>
    <row r="128" spans="1:21">
      <c r="C128" s="71"/>
      <c r="D128" s="71"/>
      <c r="E128" s="71"/>
      <c r="F128" s="71"/>
      <c r="G128" s="71"/>
      <c r="H128" s="71"/>
      <c r="I128" s="71"/>
      <c r="J128" s="71"/>
      <c r="K128" s="71"/>
      <c r="L128" s="71"/>
      <c r="M128" s="71"/>
      <c r="N128" s="71"/>
      <c r="O128" s="71"/>
      <c r="P128" s="71"/>
      <c r="Q128" s="71"/>
      <c r="R128" s="71"/>
      <c r="S128" s="71"/>
      <c r="T128" s="71"/>
      <c r="U128" s="71"/>
    </row>
    <row r="129" spans="3:21">
      <c r="C129" s="71"/>
      <c r="D129" s="71"/>
      <c r="E129" s="71"/>
      <c r="F129" s="71"/>
      <c r="G129" s="71"/>
      <c r="H129" s="71"/>
      <c r="I129" s="71"/>
      <c r="J129" s="71"/>
      <c r="K129" s="71"/>
      <c r="L129" s="71"/>
      <c r="M129" s="71"/>
      <c r="N129" s="71"/>
      <c r="O129" s="71"/>
      <c r="P129" s="71"/>
      <c r="Q129" s="71"/>
      <c r="R129" s="71"/>
      <c r="S129" s="71"/>
      <c r="T129" s="71"/>
      <c r="U129" s="71"/>
    </row>
    <row r="130" spans="3:21">
      <c r="C130" s="71"/>
      <c r="D130" s="71"/>
      <c r="E130" s="71"/>
      <c r="F130" s="71"/>
      <c r="G130" s="71"/>
      <c r="H130" s="71"/>
      <c r="I130" s="71"/>
      <c r="J130" s="71"/>
      <c r="K130" s="71"/>
      <c r="L130" s="71"/>
      <c r="M130" s="71"/>
      <c r="N130" s="71"/>
      <c r="O130" s="71"/>
      <c r="P130" s="71"/>
      <c r="Q130" s="71"/>
      <c r="R130" s="71"/>
      <c r="S130" s="71"/>
      <c r="T130" s="71"/>
      <c r="U130" s="71"/>
    </row>
    <row r="131" spans="3:21">
      <c r="C131" s="71"/>
      <c r="D131" s="71"/>
      <c r="E131" s="71"/>
      <c r="F131" s="71"/>
      <c r="G131" s="71"/>
      <c r="H131" s="71"/>
      <c r="I131" s="71"/>
      <c r="J131" s="71"/>
      <c r="K131" s="71"/>
      <c r="L131" s="71"/>
      <c r="M131" s="71"/>
      <c r="N131" s="71"/>
      <c r="O131" s="71"/>
      <c r="P131" s="71"/>
      <c r="Q131" s="71"/>
      <c r="R131" s="71"/>
      <c r="S131" s="71"/>
      <c r="T131" s="71"/>
      <c r="U131" s="71"/>
    </row>
    <row r="132" spans="3:21">
      <c r="C132" s="71"/>
      <c r="D132" s="71"/>
      <c r="E132" s="71"/>
      <c r="F132" s="71"/>
      <c r="G132" s="71"/>
      <c r="H132" s="71"/>
      <c r="I132" s="71"/>
      <c r="J132" s="71"/>
      <c r="K132" s="71"/>
      <c r="L132" s="71"/>
      <c r="M132" s="71"/>
      <c r="N132" s="71"/>
      <c r="O132" s="71"/>
      <c r="P132" s="71"/>
      <c r="Q132" s="71"/>
      <c r="R132" s="71"/>
      <c r="S132" s="71"/>
      <c r="T132" s="71"/>
      <c r="U132" s="71"/>
    </row>
    <row r="133" spans="3:21">
      <c r="C133" s="71"/>
      <c r="D133" s="71"/>
      <c r="E133" s="71"/>
      <c r="F133" s="71"/>
      <c r="G133" s="71"/>
      <c r="H133" s="71"/>
      <c r="I133" s="71"/>
      <c r="J133" s="71"/>
      <c r="K133" s="71"/>
      <c r="L133" s="71"/>
      <c r="M133" s="71"/>
      <c r="N133" s="71"/>
      <c r="O133" s="71"/>
      <c r="P133" s="71"/>
      <c r="Q133" s="71"/>
      <c r="R133" s="71"/>
      <c r="S133" s="71"/>
      <c r="T133" s="71"/>
      <c r="U133" s="71"/>
    </row>
    <row r="134" spans="3:21">
      <c r="C134" s="71"/>
      <c r="D134" s="71"/>
      <c r="E134" s="71"/>
      <c r="F134" s="71"/>
      <c r="G134" s="71"/>
      <c r="H134" s="71"/>
      <c r="I134" s="71"/>
      <c r="J134" s="71"/>
      <c r="K134" s="71"/>
      <c r="L134" s="71"/>
      <c r="M134" s="71"/>
      <c r="N134" s="71"/>
      <c r="O134" s="71"/>
      <c r="P134" s="71"/>
      <c r="Q134" s="71"/>
      <c r="R134" s="71"/>
      <c r="S134" s="71"/>
      <c r="T134" s="71"/>
      <c r="U134" s="71"/>
    </row>
    <row r="135" spans="3:21">
      <c r="C135" s="71"/>
      <c r="D135" s="71"/>
      <c r="E135" s="71"/>
      <c r="F135" s="71"/>
      <c r="G135" s="71"/>
      <c r="H135" s="71"/>
      <c r="I135" s="71"/>
      <c r="J135" s="71"/>
      <c r="K135" s="71"/>
      <c r="L135" s="71"/>
      <c r="M135" s="71"/>
      <c r="N135" s="71"/>
      <c r="O135" s="71"/>
      <c r="P135" s="71"/>
      <c r="Q135" s="71"/>
      <c r="R135" s="71"/>
      <c r="S135" s="71"/>
      <c r="T135" s="71"/>
      <c r="U135" s="71"/>
    </row>
    <row r="136" spans="3:21">
      <c r="C136" s="71"/>
      <c r="D136" s="71"/>
      <c r="E136" s="71"/>
      <c r="F136" s="71"/>
      <c r="G136" s="71"/>
      <c r="H136" s="71"/>
      <c r="I136" s="71"/>
      <c r="J136" s="71"/>
      <c r="K136" s="71"/>
      <c r="L136" s="71"/>
      <c r="M136" s="71"/>
      <c r="N136" s="71"/>
      <c r="O136" s="71"/>
      <c r="P136" s="71"/>
      <c r="Q136" s="71"/>
      <c r="R136" s="71"/>
      <c r="S136" s="71"/>
      <c r="T136" s="71"/>
      <c r="U136" s="71"/>
    </row>
    <row r="137" spans="3:21">
      <c r="C137" s="71"/>
      <c r="D137" s="71"/>
      <c r="E137" s="71"/>
      <c r="F137" s="71"/>
      <c r="G137" s="71"/>
      <c r="H137" s="71"/>
      <c r="I137" s="71"/>
      <c r="J137" s="71"/>
      <c r="K137" s="71"/>
      <c r="L137" s="71"/>
      <c r="M137" s="71"/>
      <c r="N137" s="71"/>
      <c r="O137" s="71"/>
      <c r="P137" s="71"/>
      <c r="Q137" s="71"/>
      <c r="R137" s="71"/>
      <c r="S137" s="71"/>
      <c r="T137" s="71"/>
      <c r="U137" s="71"/>
    </row>
    <row r="138" spans="3:21">
      <c r="C138" s="71"/>
      <c r="D138" s="71"/>
      <c r="E138" s="71"/>
      <c r="F138" s="71"/>
      <c r="G138" s="71"/>
      <c r="H138" s="71"/>
      <c r="I138" s="71"/>
      <c r="J138" s="71"/>
      <c r="K138" s="71"/>
      <c r="L138" s="71"/>
      <c r="M138" s="71"/>
      <c r="N138" s="71"/>
      <c r="O138" s="71"/>
      <c r="P138" s="71"/>
      <c r="Q138" s="71"/>
      <c r="R138" s="71"/>
      <c r="S138" s="71"/>
      <c r="T138" s="71"/>
      <c r="U138" s="71"/>
    </row>
    <row r="139" spans="3:21">
      <c r="C139" s="71"/>
      <c r="D139" s="71"/>
      <c r="E139" s="71"/>
      <c r="F139" s="71"/>
      <c r="G139" s="71"/>
      <c r="H139" s="71"/>
      <c r="I139" s="71"/>
      <c r="J139" s="71"/>
      <c r="K139" s="71"/>
      <c r="L139" s="71"/>
      <c r="M139" s="71"/>
      <c r="N139" s="71"/>
      <c r="O139" s="71"/>
      <c r="P139" s="71"/>
      <c r="Q139" s="71"/>
      <c r="R139" s="71"/>
      <c r="S139" s="71"/>
      <c r="T139" s="71"/>
      <c r="U139" s="71"/>
    </row>
    <row r="140" spans="3:21">
      <c r="C140" s="71"/>
      <c r="D140" s="71"/>
      <c r="E140" s="71"/>
      <c r="F140" s="71"/>
      <c r="G140" s="71"/>
      <c r="H140" s="71"/>
      <c r="I140" s="71"/>
      <c r="J140" s="71"/>
      <c r="K140" s="71"/>
      <c r="L140" s="71"/>
      <c r="M140" s="71"/>
      <c r="N140" s="71"/>
      <c r="O140" s="71"/>
      <c r="P140" s="71"/>
      <c r="Q140" s="71"/>
      <c r="R140" s="71"/>
      <c r="S140" s="71"/>
      <c r="T140" s="71"/>
      <c r="U140" s="71"/>
    </row>
    <row r="141" spans="3:21">
      <c r="C141" s="71"/>
      <c r="D141" s="71"/>
      <c r="E141" s="71"/>
      <c r="F141" s="71"/>
      <c r="G141" s="71"/>
      <c r="H141" s="71"/>
      <c r="I141" s="71"/>
      <c r="J141" s="71"/>
      <c r="K141" s="71"/>
      <c r="L141" s="71"/>
      <c r="M141" s="71"/>
      <c r="N141" s="71"/>
      <c r="O141" s="71"/>
      <c r="P141" s="71"/>
      <c r="Q141" s="71"/>
      <c r="R141" s="71"/>
      <c r="S141" s="71"/>
      <c r="T141" s="71"/>
      <c r="U141" s="71"/>
    </row>
    <row r="142" spans="3:21">
      <c r="C142" s="71"/>
      <c r="D142" s="71"/>
      <c r="E142" s="71"/>
      <c r="F142" s="71"/>
      <c r="G142" s="71"/>
      <c r="H142" s="71"/>
      <c r="I142" s="71"/>
      <c r="J142" s="71"/>
      <c r="K142" s="71"/>
      <c r="L142" s="71"/>
      <c r="M142" s="71"/>
      <c r="N142" s="71"/>
      <c r="O142" s="71"/>
      <c r="P142" s="71"/>
      <c r="Q142" s="71"/>
      <c r="R142" s="71"/>
      <c r="S142" s="71"/>
      <c r="T142" s="71"/>
      <c r="U142" s="71"/>
    </row>
    <row r="143" spans="3:21">
      <c r="C143" s="71"/>
      <c r="D143" s="71"/>
      <c r="E143" s="71"/>
      <c r="F143" s="71"/>
      <c r="G143" s="71"/>
      <c r="H143" s="71"/>
      <c r="I143" s="71"/>
      <c r="J143" s="71"/>
      <c r="K143" s="71"/>
      <c r="L143" s="71"/>
      <c r="M143" s="71"/>
      <c r="N143" s="71"/>
      <c r="O143" s="71"/>
      <c r="P143" s="71"/>
      <c r="Q143" s="71"/>
      <c r="R143" s="71"/>
      <c r="S143" s="71"/>
      <c r="T143" s="71"/>
      <c r="U143" s="71"/>
    </row>
    <row r="144" spans="3:21">
      <c r="C144" s="71"/>
      <c r="D144" s="71"/>
      <c r="E144" s="71"/>
      <c r="F144" s="71"/>
      <c r="G144" s="71"/>
      <c r="H144" s="71"/>
      <c r="I144" s="71"/>
      <c r="J144" s="71"/>
      <c r="K144" s="71"/>
      <c r="L144" s="71"/>
      <c r="M144" s="71"/>
      <c r="N144" s="71"/>
      <c r="O144" s="71"/>
      <c r="P144" s="71"/>
      <c r="Q144" s="71"/>
      <c r="R144" s="71"/>
      <c r="S144" s="71"/>
      <c r="T144" s="71"/>
      <c r="U144" s="71"/>
    </row>
    <row r="145" spans="3:21">
      <c r="C145" s="71"/>
      <c r="D145" s="71"/>
      <c r="E145" s="71"/>
      <c r="F145" s="71"/>
      <c r="G145" s="71"/>
      <c r="H145" s="71"/>
      <c r="I145" s="71"/>
      <c r="J145" s="71"/>
      <c r="K145" s="71"/>
      <c r="L145" s="71"/>
      <c r="M145" s="71"/>
      <c r="N145" s="71"/>
      <c r="O145" s="71"/>
      <c r="P145" s="71"/>
      <c r="Q145" s="71"/>
      <c r="R145" s="71"/>
      <c r="S145" s="71"/>
      <c r="T145" s="71"/>
      <c r="U145" s="71"/>
    </row>
    <row r="146" spans="3:21">
      <c r="C146" s="71"/>
      <c r="D146" s="71"/>
      <c r="E146" s="71"/>
      <c r="F146" s="71"/>
      <c r="G146" s="71"/>
      <c r="H146" s="71"/>
      <c r="I146" s="71"/>
      <c r="J146" s="71"/>
      <c r="K146" s="71"/>
      <c r="L146" s="71"/>
      <c r="M146" s="71"/>
      <c r="N146" s="71"/>
      <c r="O146" s="71"/>
      <c r="P146" s="71"/>
      <c r="Q146" s="71"/>
      <c r="R146" s="71"/>
      <c r="S146" s="71"/>
      <c r="T146" s="71"/>
      <c r="U146" s="71"/>
    </row>
    <row r="147" spans="3:21">
      <c r="C147" s="71"/>
      <c r="D147" s="71"/>
      <c r="E147" s="71"/>
      <c r="F147" s="71"/>
      <c r="G147" s="71"/>
      <c r="H147" s="71"/>
      <c r="I147" s="71"/>
      <c r="J147" s="71"/>
      <c r="K147" s="71"/>
      <c r="L147" s="71"/>
      <c r="M147" s="71"/>
      <c r="N147" s="71"/>
      <c r="O147" s="71"/>
      <c r="P147" s="71"/>
      <c r="Q147" s="71"/>
      <c r="R147" s="71"/>
      <c r="S147" s="71"/>
      <c r="T147" s="71"/>
      <c r="U147" s="71"/>
    </row>
    <row r="148" spans="3:21">
      <c r="C148" s="71"/>
      <c r="D148" s="71"/>
      <c r="E148" s="71"/>
      <c r="F148" s="71"/>
      <c r="G148" s="71"/>
      <c r="H148" s="71"/>
      <c r="I148" s="71"/>
      <c r="J148" s="71"/>
      <c r="K148" s="71"/>
      <c r="L148" s="71"/>
      <c r="M148" s="71"/>
      <c r="N148" s="71"/>
      <c r="O148" s="71"/>
      <c r="P148" s="71"/>
      <c r="Q148" s="71"/>
      <c r="R148" s="71"/>
      <c r="S148" s="71"/>
      <c r="T148" s="71"/>
      <c r="U148" s="71"/>
    </row>
    <row r="149" spans="3:21">
      <c r="C149" s="71"/>
      <c r="D149" s="71"/>
      <c r="E149" s="71"/>
      <c r="F149" s="71"/>
      <c r="G149" s="71"/>
      <c r="H149" s="71"/>
      <c r="I149" s="71"/>
      <c r="J149" s="71"/>
      <c r="K149" s="71"/>
      <c r="L149" s="71"/>
      <c r="M149" s="71"/>
      <c r="N149" s="71"/>
      <c r="O149" s="71"/>
      <c r="P149" s="71"/>
      <c r="Q149" s="71"/>
      <c r="R149" s="71"/>
      <c r="S149" s="71"/>
      <c r="T149" s="71"/>
      <c r="U149" s="71"/>
    </row>
    <row r="150" spans="3:21">
      <c r="C150" s="71"/>
      <c r="D150" s="71"/>
      <c r="E150" s="71"/>
      <c r="F150" s="71"/>
      <c r="G150" s="71"/>
      <c r="H150" s="71"/>
      <c r="I150" s="71"/>
      <c r="J150" s="71"/>
      <c r="K150" s="71"/>
      <c r="L150" s="71"/>
      <c r="M150" s="71"/>
      <c r="N150" s="71"/>
      <c r="O150" s="71"/>
      <c r="P150" s="71"/>
      <c r="Q150" s="71"/>
      <c r="R150" s="71"/>
      <c r="S150" s="71"/>
      <c r="T150" s="71"/>
      <c r="U150" s="71"/>
    </row>
    <row r="151" spans="3:21">
      <c r="C151" s="71"/>
      <c r="D151" s="71"/>
      <c r="E151" s="71"/>
      <c r="F151" s="71"/>
      <c r="G151" s="71"/>
      <c r="H151" s="71"/>
      <c r="I151" s="71"/>
      <c r="J151" s="71"/>
      <c r="K151" s="71"/>
      <c r="L151" s="71"/>
      <c r="M151" s="71"/>
      <c r="N151" s="71"/>
      <c r="O151" s="71"/>
      <c r="P151" s="71"/>
      <c r="Q151" s="71"/>
      <c r="R151" s="71"/>
      <c r="S151" s="71"/>
      <c r="T151" s="71"/>
      <c r="U151" s="71"/>
    </row>
    <row r="152" spans="3:21">
      <c r="C152" s="71"/>
      <c r="D152" s="71"/>
      <c r="E152" s="71"/>
      <c r="F152" s="71"/>
      <c r="G152" s="71"/>
      <c r="H152" s="71"/>
      <c r="I152" s="71"/>
      <c r="J152" s="71"/>
      <c r="K152" s="71"/>
      <c r="L152" s="71"/>
      <c r="M152" s="71"/>
      <c r="N152" s="71"/>
      <c r="O152" s="71"/>
      <c r="P152" s="71"/>
      <c r="Q152" s="71"/>
      <c r="R152" s="71"/>
      <c r="S152" s="71"/>
      <c r="T152" s="71"/>
      <c r="U152" s="71"/>
    </row>
    <row r="153" spans="3:21">
      <c r="C153" s="71"/>
      <c r="D153" s="71"/>
      <c r="E153" s="71"/>
      <c r="F153" s="71"/>
      <c r="G153" s="71"/>
      <c r="H153" s="71"/>
      <c r="I153" s="71"/>
      <c r="J153" s="71"/>
      <c r="K153" s="71"/>
      <c r="L153" s="71"/>
      <c r="M153" s="71"/>
      <c r="N153" s="71"/>
      <c r="O153" s="71"/>
      <c r="P153" s="71"/>
      <c r="Q153" s="71"/>
      <c r="R153" s="71"/>
      <c r="S153" s="71"/>
      <c r="T153" s="71"/>
      <c r="U153" s="71"/>
    </row>
    <row r="154" spans="3:21">
      <c r="C154" s="71"/>
      <c r="D154" s="71"/>
      <c r="E154" s="71"/>
      <c r="F154" s="71"/>
      <c r="G154" s="71"/>
      <c r="H154" s="71"/>
      <c r="I154" s="71"/>
      <c r="J154" s="71"/>
      <c r="K154" s="71"/>
      <c r="L154" s="71"/>
      <c r="M154" s="71"/>
      <c r="N154" s="71"/>
      <c r="O154" s="71"/>
      <c r="P154" s="71"/>
      <c r="Q154" s="71"/>
      <c r="R154" s="71"/>
      <c r="S154" s="71"/>
      <c r="T154" s="71"/>
      <c r="U154" s="71"/>
    </row>
    <row r="155" spans="3:21">
      <c r="C155" s="71"/>
      <c r="D155" s="71"/>
      <c r="E155" s="71"/>
      <c r="F155" s="71"/>
      <c r="G155" s="71"/>
      <c r="H155" s="71"/>
      <c r="I155" s="71"/>
      <c r="J155" s="71"/>
      <c r="K155" s="71"/>
      <c r="L155" s="71"/>
      <c r="M155" s="71"/>
      <c r="N155" s="71"/>
      <c r="O155" s="71"/>
      <c r="P155" s="71"/>
      <c r="Q155" s="71"/>
      <c r="R155" s="71"/>
      <c r="S155" s="71"/>
      <c r="T155" s="71"/>
      <c r="U155" s="71"/>
    </row>
    <row r="156" spans="3:21">
      <c r="C156" s="71"/>
      <c r="D156" s="71"/>
      <c r="E156" s="71"/>
      <c r="F156" s="71"/>
      <c r="G156" s="71"/>
      <c r="H156" s="71"/>
      <c r="I156" s="71"/>
      <c r="J156" s="71"/>
      <c r="K156" s="71"/>
      <c r="L156" s="71"/>
      <c r="M156" s="71"/>
      <c r="N156" s="71"/>
      <c r="O156" s="71"/>
      <c r="P156" s="71"/>
      <c r="Q156" s="71"/>
      <c r="R156" s="71"/>
      <c r="S156" s="71"/>
      <c r="T156" s="71"/>
      <c r="U156" s="71"/>
    </row>
    <row r="157" spans="3:21">
      <c r="C157" s="71"/>
      <c r="D157" s="71"/>
      <c r="E157" s="71"/>
      <c r="F157" s="71"/>
      <c r="G157" s="71"/>
      <c r="H157" s="71"/>
      <c r="I157" s="71"/>
      <c r="J157" s="71"/>
      <c r="K157" s="71"/>
      <c r="L157" s="71"/>
      <c r="M157" s="71"/>
      <c r="N157" s="71"/>
      <c r="O157" s="71"/>
      <c r="P157" s="71"/>
      <c r="Q157" s="71"/>
      <c r="R157" s="71"/>
      <c r="S157" s="71"/>
      <c r="T157" s="71"/>
      <c r="U157" s="71"/>
    </row>
    <row r="158" spans="3:21">
      <c r="C158" s="71"/>
      <c r="D158" s="71"/>
      <c r="E158" s="71"/>
      <c r="F158" s="71"/>
      <c r="G158" s="71"/>
      <c r="H158" s="71"/>
      <c r="I158" s="71"/>
      <c r="J158" s="71"/>
      <c r="K158" s="71"/>
      <c r="L158" s="71"/>
      <c r="M158" s="71"/>
      <c r="N158" s="71"/>
      <c r="O158" s="71"/>
      <c r="P158" s="71"/>
      <c r="Q158" s="71"/>
      <c r="R158" s="71"/>
      <c r="S158" s="71"/>
      <c r="T158" s="71"/>
      <c r="U158" s="71"/>
    </row>
    <row r="159" spans="3:21">
      <c r="C159" s="71"/>
      <c r="D159" s="71"/>
      <c r="E159" s="71"/>
      <c r="F159" s="71"/>
      <c r="G159" s="71"/>
      <c r="H159" s="71"/>
      <c r="I159" s="71"/>
      <c r="J159" s="71"/>
      <c r="K159" s="71"/>
      <c r="L159" s="71"/>
      <c r="M159" s="71"/>
      <c r="N159" s="71"/>
      <c r="O159" s="71"/>
      <c r="P159" s="71"/>
      <c r="Q159" s="71"/>
      <c r="R159" s="71"/>
      <c r="S159" s="71"/>
      <c r="T159" s="71"/>
      <c r="U159" s="71"/>
    </row>
    <row r="160" spans="3:21">
      <c r="C160" s="71"/>
      <c r="D160" s="71"/>
      <c r="E160" s="71"/>
      <c r="F160" s="71"/>
      <c r="G160" s="71"/>
      <c r="H160" s="71"/>
      <c r="I160" s="71"/>
      <c r="J160" s="71"/>
      <c r="K160" s="71"/>
      <c r="L160" s="71"/>
      <c r="M160" s="71"/>
      <c r="N160" s="71"/>
      <c r="O160" s="71"/>
      <c r="P160" s="71"/>
      <c r="Q160" s="71"/>
      <c r="R160" s="71"/>
      <c r="S160" s="71"/>
      <c r="T160" s="71"/>
      <c r="U160" s="71"/>
    </row>
    <row r="161" spans="3:21">
      <c r="C161" s="71"/>
      <c r="D161" s="71"/>
      <c r="E161" s="71"/>
      <c r="F161" s="71"/>
      <c r="G161" s="71"/>
      <c r="H161" s="71"/>
      <c r="I161" s="71"/>
      <c r="J161" s="71"/>
      <c r="K161" s="71"/>
      <c r="L161" s="71"/>
      <c r="M161" s="71"/>
      <c r="N161" s="71"/>
      <c r="O161" s="71"/>
      <c r="P161" s="71"/>
      <c r="Q161" s="71"/>
      <c r="R161" s="71"/>
      <c r="S161" s="71"/>
      <c r="T161" s="71"/>
      <c r="U161" s="71"/>
    </row>
    <row r="162" spans="3:21">
      <c r="C162" s="71"/>
      <c r="D162" s="71"/>
      <c r="E162" s="71"/>
      <c r="F162" s="71"/>
      <c r="G162" s="71"/>
      <c r="H162" s="71"/>
      <c r="I162" s="71"/>
      <c r="J162" s="71"/>
      <c r="K162" s="71"/>
      <c r="L162" s="71"/>
      <c r="M162" s="71"/>
      <c r="N162" s="71"/>
      <c r="O162" s="71"/>
      <c r="P162" s="71"/>
      <c r="Q162" s="71"/>
      <c r="R162" s="71"/>
      <c r="S162" s="71"/>
      <c r="T162" s="71"/>
      <c r="U162" s="71"/>
    </row>
    <row r="163" spans="3:21">
      <c r="C163" s="71"/>
      <c r="D163" s="71"/>
      <c r="E163" s="71"/>
      <c r="F163" s="71"/>
      <c r="G163" s="71"/>
      <c r="H163" s="71"/>
      <c r="I163" s="71"/>
      <c r="J163" s="71"/>
      <c r="K163" s="71"/>
      <c r="L163" s="71"/>
      <c r="M163" s="71"/>
      <c r="N163" s="71"/>
      <c r="O163" s="71"/>
      <c r="P163" s="71"/>
      <c r="Q163" s="71"/>
      <c r="R163" s="71"/>
      <c r="S163" s="71"/>
      <c r="T163" s="71"/>
      <c r="U163" s="71"/>
    </row>
    <row r="164" spans="3:21">
      <c r="C164" s="71"/>
      <c r="D164" s="71"/>
      <c r="E164" s="71"/>
      <c r="F164" s="71"/>
      <c r="G164" s="71"/>
      <c r="H164" s="71"/>
      <c r="I164" s="71"/>
      <c r="J164" s="71"/>
      <c r="K164" s="71"/>
      <c r="L164" s="71"/>
      <c r="M164" s="71"/>
      <c r="N164" s="71"/>
      <c r="O164" s="71"/>
      <c r="P164" s="71"/>
      <c r="Q164" s="71"/>
      <c r="R164" s="71"/>
      <c r="S164" s="71"/>
      <c r="T164" s="71"/>
      <c r="U164" s="71"/>
    </row>
    <row r="165" spans="3:21">
      <c r="C165" s="71"/>
      <c r="D165" s="71"/>
      <c r="E165" s="71"/>
      <c r="F165" s="71"/>
      <c r="G165" s="71"/>
      <c r="H165" s="71"/>
      <c r="I165" s="71"/>
      <c r="J165" s="71"/>
      <c r="K165" s="71"/>
      <c r="L165" s="71"/>
      <c r="M165" s="71"/>
      <c r="N165" s="71"/>
      <c r="O165" s="71"/>
      <c r="P165" s="71"/>
      <c r="Q165" s="71"/>
      <c r="R165" s="71"/>
      <c r="S165" s="71"/>
      <c r="T165" s="71"/>
      <c r="U165" s="71"/>
    </row>
    <row r="166" spans="3:21">
      <c r="C166" s="71"/>
      <c r="D166" s="71"/>
      <c r="E166" s="71"/>
      <c r="F166" s="71"/>
      <c r="G166" s="71"/>
      <c r="H166" s="71"/>
      <c r="I166" s="71"/>
      <c r="J166" s="71"/>
      <c r="K166" s="71"/>
      <c r="L166" s="71"/>
      <c r="M166" s="71"/>
      <c r="N166" s="71"/>
      <c r="O166" s="71"/>
      <c r="P166" s="71"/>
      <c r="Q166" s="71"/>
      <c r="R166" s="71"/>
      <c r="S166" s="71"/>
      <c r="T166" s="71"/>
      <c r="U166" s="71"/>
    </row>
    <row r="167" spans="3:21">
      <c r="C167" s="71"/>
      <c r="D167" s="71"/>
      <c r="E167" s="71"/>
      <c r="F167" s="71"/>
      <c r="G167" s="71"/>
      <c r="H167" s="71"/>
      <c r="I167" s="71"/>
      <c r="J167" s="71"/>
      <c r="K167" s="71"/>
      <c r="L167" s="71"/>
      <c r="M167" s="71"/>
      <c r="N167" s="71"/>
      <c r="O167" s="71"/>
      <c r="P167" s="71"/>
      <c r="Q167" s="71"/>
      <c r="R167" s="71"/>
      <c r="S167" s="71"/>
      <c r="T167" s="71"/>
      <c r="U167" s="71"/>
    </row>
    <row r="168" spans="3:21">
      <c r="C168" s="71"/>
      <c r="D168" s="71"/>
      <c r="E168" s="71"/>
      <c r="F168" s="71"/>
      <c r="G168" s="71"/>
      <c r="H168" s="71"/>
      <c r="I168" s="71"/>
      <c r="J168" s="71"/>
      <c r="K168" s="71"/>
      <c r="L168" s="71"/>
      <c r="M168" s="71"/>
      <c r="N168" s="71"/>
      <c r="O168" s="71"/>
      <c r="P168" s="71"/>
      <c r="Q168" s="71"/>
      <c r="R168" s="71"/>
      <c r="S168" s="71"/>
      <c r="T168" s="71"/>
      <c r="U168" s="71"/>
    </row>
    <row r="169" spans="3:21">
      <c r="C169" s="71"/>
      <c r="D169" s="71"/>
      <c r="E169" s="71"/>
      <c r="F169" s="71"/>
      <c r="G169" s="71"/>
      <c r="H169" s="71"/>
      <c r="I169" s="71"/>
      <c r="J169" s="71"/>
      <c r="K169" s="71"/>
      <c r="L169" s="71"/>
      <c r="M169" s="71"/>
      <c r="N169" s="71"/>
      <c r="O169" s="71"/>
      <c r="P169" s="71"/>
      <c r="Q169" s="71"/>
      <c r="R169" s="71"/>
      <c r="S169" s="71"/>
      <c r="T169" s="71"/>
      <c r="U169" s="71"/>
    </row>
    <row r="170" spans="3:21">
      <c r="C170" s="71"/>
      <c r="D170" s="71"/>
      <c r="E170" s="71"/>
      <c r="F170" s="71"/>
      <c r="G170" s="71"/>
      <c r="H170" s="71"/>
      <c r="I170" s="71"/>
      <c r="J170" s="71"/>
      <c r="K170" s="71"/>
      <c r="L170" s="71"/>
      <c r="M170" s="71"/>
      <c r="N170" s="71"/>
      <c r="O170" s="71"/>
      <c r="P170" s="71"/>
      <c r="Q170" s="71"/>
      <c r="R170" s="71"/>
      <c r="S170" s="71"/>
      <c r="T170" s="71"/>
      <c r="U170" s="71"/>
    </row>
    <row r="171" spans="3:21">
      <c r="C171" s="71"/>
      <c r="D171" s="71"/>
      <c r="E171" s="71"/>
      <c r="F171" s="71"/>
      <c r="G171" s="71"/>
      <c r="H171" s="71"/>
      <c r="I171" s="71"/>
      <c r="J171" s="71"/>
      <c r="K171" s="71"/>
      <c r="L171" s="71"/>
      <c r="M171" s="71"/>
      <c r="N171" s="71"/>
      <c r="O171" s="71"/>
      <c r="P171" s="71"/>
      <c r="Q171" s="71"/>
      <c r="R171" s="71"/>
      <c r="S171" s="71"/>
      <c r="T171" s="71"/>
      <c r="U171" s="71"/>
    </row>
    <row r="172" spans="3:21">
      <c r="C172" s="71"/>
      <c r="D172" s="71"/>
      <c r="E172" s="71"/>
      <c r="F172" s="71"/>
      <c r="G172" s="71"/>
      <c r="H172" s="71"/>
      <c r="I172" s="71"/>
      <c r="J172" s="71"/>
      <c r="K172" s="71"/>
      <c r="L172" s="71"/>
      <c r="M172" s="71"/>
      <c r="N172" s="71"/>
      <c r="O172" s="71"/>
      <c r="P172" s="71"/>
      <c r="Q172" s="71"/>
      <c r="R172" s="71"/>
      <c r="S172" s="71"/>
      <c r="T172" s="71"/>
      <c r="U172" s="71"/>
    </row>
    <row r="173" spans="3:21">
      <c r="C173" s="71"/>
      <c r="D173" s="71"/>
      <c r="E173" s="71"/>
      <c r="F173" s="71"/>
      <c r="G173" s="71"/>
      <c r="H173" s="71"/>
      <c r="I173" s="71"/>
      <c r="J173" s="71"/>
      <c r="K173" s="71"/>
      <c r="L173" s="71"/>
      <c r="M173" s="71"/>
      <c r="N173" s="71"/>
      <c r="O173" s="71"/>
      <c r="P173" s="71"/>
      <c r="Q173" s="71"/>
      <c r="R173" s="71"/>
      <c r="S173" s="71"/>
      <c r="T173" s="71"/>
      <c r="U173" s="71"/>
    </row>
    <row r="174" spans="3:21">
      <c r="C174" s="71"/>
      <c r="D174" s="71"/>
      <c r="E174" s="71"/>
      <c r="F174" s="71"/>
      <c r="G174" s="71"/>
      <c r="H174" s="71"/>
      <c r="I174" s="71"/>
      <c r="J174" s="71"/>
      <c r="K174" s="71"/>
      <c r="L174" s="71"/>
      <c r="M174" s="71"/>
      <c r="N174" s="71"/>
      <c r="O174" s="71"/>
      <c r="P174" s="71"/>
      <c r="Q174" s="71"/>
      <c r="R174" s="71"/>
      <c r="S174" s="71"/>
      <c r="T174" s="71"/>
      <c r="U174" s="71"/>
    </row>
    <row r="175" spans="3:21">
      <c r="C175" s="71"/>
      <c r="D175" s="71"/>
      <c r="E175" s="71"/>
      <c r="F175" s="71"/>
      <c r="G175" s="71"/>
      <c r="H175" s="71"/>
      <c r="I175" s="71"/>
      <c r="J175" s="71"/>
      <c r="K175" s="71"/>
      <c r="L175" s="71"/>
      <c r="M175" s="71"/>
      <c r="N175" s="71"/>
      <c r="O175" s="71"/>
      <c r="P175" s="71"/>
      <c r="Q175" s="71"/>
      <c r="R175" s="71"/>
      <c r="S175" s="71"/>
      <c r="T175" s="71"/>
      <c r="U175" s="71"/>
    </row>
    <row r="176" spans="3:21">
      <c r="C176" s="71"/>
      <c r="D176" s="71"/>
      <c r="E176" s="71"/>
      <c r="F176" s="71"/>
      <c r="G176" s="71"/>
      <c r="H176" s="71"/>
      <c r="I176" s="71"/>
      <c r="J176" s="71"/>
      <c r="K176" s="71"/>
      <c r="L176" s="71"/>
      <c r="M176" s="71"/>
      <c r="N176" s="71"/>
      <c r="O176" s="71"/>
      <c r="P176" s="71"/>
      <c r="Q176" s="71"/>
      <c r="R176" s="71"/>
      <c r="S176" s="71"/>
      <c r="T176" s="71"/>
      <c r="U176" s="71"/>
    </row>
    <row r="177" spans="3:21">
      <c r="C177" s="71"/>
      <c r="D177" s="71"/>
      <c r="E177" s="71"/>
      <c r="F177" s="71"/>
      <c r="G177" s="71"/>
      <c r="H177" s="71"/>
      <c r="I177" s="71"/>
      <c r="J177" s="71"/>
      <c r="K177" s="71"/>
      <c r="L177" s="71"/>
      <c r="M177" s="71"/>
      <c r="N177" s="71"/>
      <c r="O177" s="71"/>
      <c r="P177" s="71"/>
      <c r="Q177" s="71"/>
      <c r="R177" s="71"/>
      <c r="S177" s="71"/>
      <c r="T177" s="71"/>
      <c r="U177" s="71"/>
    </row>
    <row r="178" spans="3:21">
      <c r="C178" s="71"/>
      <c r="D178" s="71"/>
      <c r="E178" s="71"/>
      <c r="F178" s="71"/>
      <c r="G178" s="71"/>
      <c r="H178" s="71"/>
      <c r="I178" s="71"/>
      <c r="J178" s="71"/>
      <c r="K178" s="71"/>
      <c r="L178" s="71"/>
      <c r="M178" s="71"/>
      <c r="N178" s="71"/>
      <c r="O178" s="71"/>
      <c r="P178" s="71"/>
      <c r="Q178" s="71"/>
      <c r="R178" s="71"/>
      <c r="S178" s="71"/>
      <c r="T178" s="71"/>
      <c r="U178" s="71"/>
    </row>
    <row r="179" spans="3:21">
      <c r="C179" s="71"/>
      <c r="D179" s="71"/>
      <c r="E179" s="71"/>
      <c r="F179" s="71"/>
      <c r="G179" s="71"/>
      <c r="H179" s="71"/>
      <c r="I179" s="71"/>
      <c r="J179" s="71"/>
      <c r="K179" s="71"/>
      <c r="L179" s="71"/>
      <c r="M179" s="71"/>
      <c r="N179" s="71"/>
      <c r="O179" s="71"/>
      <c r="P179" s="71"/>
      <c r="Q179" s="71"/>
      <c r="R179" s="71"/>
      <c r="S179" s="71"/>
      <c r="T179" s="71"/>
      <c r="U179" s="71"/>
    </row>
    <row r="180" spans="3:21">
      <c r="C180" s="71"/>
      <c r="D180" s="71"/>
      <c r="E180" s="71"/>
      <c r="F180" s="71"/>
      <c r="G180" s="71"/>
      <c r="H180" s="71"/>
      <c r="I180" s="71"/>
      <c r="J180" s="71"/>
      <c r="K180" s="71"/>
      <c r="L180" s="71"/>
      <c r="M180" s="71"/>
      <c r="N180" s="71"/>
      <c r="O180" s="71"/>
      <c r="P180" s="71"/>
      <c r="Q180" s="71"/>
      <c r="R180" s="71"/>
      <c r="S180" s="71"/>
      <c r="T180" s="71"/>
      <c r="U180" s="71"/>
    </row>
    <row r="181" spans="3:21">
      <c r="C181" s="71"/>
      <c r="D181" s="71"/>
      <c r="E181" s="71"/>
      <c r="F181" s="71"/>
      <c r="G181" s="71"/>
      <c r="H181" s="71"/>
      <c r="I181" s="71"/>
      <c r="J181" s="71"/>
      <c r="K181" s="71"/>
      <c r="L181" s="71"/>
      <c r="M181" s="71"/>
      <c r="N181" s="71"/>
      <c r="O181" s="71"/>
      <c r="P181" s="71"/>
      <c r="Q181" s="71"/>
      <c r="R181" s="71"/>
      <c r="S181" s="71"/>
      <c r="T181" s="71"/>
      <c r="U181" s="71"/>
    </row>
    <row r="182" spans="3:21">
      <c r="C182" s="71"/>
      <c r="D182" s="71"/>
      <c r="E182" s="71"/>
      <c r="F182" s="71"/>
      <c r="G182" s="71"/>
      <c r="H182" s="71"/>
      <c r="I182" s="71"/>
      <c r="J182" s="71"/>
      <c r="K182" s="71"/>
      <c r="L182" s="71"/>
      <c r="M182" s="71"/>
      <c r="N182" s="71"/>
      <c r="O182" s="71"/>
      <c r="P182" s="71"/>
      <c r="Q182" s="71"/>
      <c r="R182" s="71"/>
      <c r="S182" s="71"/>
      <c r="T182" s="71"/>
      <c r="U182" s="71"/>
    </row>
    <row r="183" spans="3:21">
      <c r="C183" s="71"/>
      <c r="D183" s="71"/>
      <c r="E183" s="71"/>
      <c r="F183" s="71"/>
      <c r="G183" s="71"/>
      <c r="H183" s="71"/>
      <c r="I183" s="71"/>
      <c r="J183" s="71"/>
      <c r="K183" s="71"/>
      <c r="L183" s="71"/>
      <c r="M183" s="71"/>
      <c r="N183" s="71"/>
      <c r="O183" s="71"/>
      <c r="P183" s="71"/>
      <c r="Q183" s="71"/>
      <c r="R183" s="71"/>
      <c r="S183" s="71"/>
      <c r="T183" s="71"/>
      <c r="U183" s="71"/>
    </row>
    <row r="184" spans="3:21">
      <c r="C184" s="71"/>
      <c r="D184" s="71"/>
      <c r="E184" s="71"/>
      <c r="F184" s="71"/>
      <c r="G184" s="71"/>
      <c r="H184" s="71"/>
      <c r="I184" s="71"/>
      <c r="J184" s="71"/>
      <c r="K184" s="71"/>
      <c r="L184" s="71"/>
      <c r="M184" s="71"/>
      <c r="N184" s="71"/>
      <c r="O184" s="71"/>
      <c r="P184" s="71"/>
      <c r="Q184" s="71"/>
      <c r="R184" s="71"/>
      <c r="S184" s="71"/>
      <c r="T184" s="71"/>
      <c r="U184" s="71"/>
    </row>
    <row r="185" spans="3:21">
      <c r="C185" s="71"/>
      <c r="D185" s="71"/>
      <c r="E185" s="71"/>
      <c r="F185" s="71"/>
      <c r="G185" s="71"/>
      <c r="H185" s="71"/>
      <c r="I185" s="71"/>
      <c r="J185" s="71"/>
      <c r="K185" s="71"/>
      <c r="L185" s="71"/>
      <c r="M185" s="71"/>
      <c r="N185" s="71"/>
      <c r="O185" s="71"/>
      <c r="P185" s="71"/>
      <c r="Q185" s="71"/>
      <c r="R185" s="71"/>
      <c r="S185" s="71"/>
      <c r="T185" s="71"/>
      <c r="U185" s="71"/>
    </row>
    <row r="186" spans="3:21">
      <c r="C186" s="71"/>
      <c r="D186" s="71"/>
      <c r="E186" s="71"/>
      <c r="F186" s="71"/>
      <c r="G186" s="71"/>
      <c r="H186" s="71"/>
      <c r="I186" s="71"/>
      <c r="J186" s="71"/>
      <c r="K186" s="71"/>
      <c r="L186" s="71"/>
      <c r="M186" s="71"/>
      <c r="N186" s="71"/>
      <c r="O186" s="71"/>
      <c r="P186" s="71"/>
      <c r="Q186" s="71"/>
      <c r="R186" s="71"/>
      <c r="S186" s="71"/>
      <c r="T186" s="71"/>
      <c r="U186" s="71"/>
    </row>
    <row r="187" spans="3:21">
      <c r="C187" s="71"/>
      <c r="D187" s="71"/>
      <c r="E187" s="71"/>
      <c r="F187" s="71"/>
      <c r="G187" s="71"/>
      <c r="H187" s="71"/>
      <c r="I187" s="71"/>
      <c r="J187" s="71"/>
      <c r="K187" s="71"/>
      <c r="L187" s="71"/>
      <c r="M187" s="71"/>
      <c r="N187" s="71"/>
      <c r="O187" s="71"/>
      <c r="P187" s="71"/>
      <c r="Q187" s="71"/>
      <c r="R187" s="71"/>
      <c r="S187" s="71"/>
      <c r="T187" s="71"/>
      <c r="U187" s="71"/>
    </row>
    <row r="188" spans="3:21">
      <c r="C188" s="71"/>
      <c r="D188" s="71"/>
      <c r="E188" s="71"/>
      <c r="F188" s="71"/>
      <c r="G188" s="71"/>
      <c r="H188" s="71"/>
      <c r="I188" s="71"/>
      <c r="J188" s="71"/>
      <c r="K188" s="71"/>
      <c r="L188" s="71"/>
      <c r="M188" s="71"/>
      <c r="N188" s="71"/>
      <c r="O188" s="71"/>
      <c r="P188" s="71"/>
      <c r="Q188" s="71"/>
      <c r="R188" s="71"/>
      <c r="S188" s="71"/>
      <c r="T188" s="71"/>
      <c r="U188" s="71"/>
    </row>
    <row r="189" spans="3:21">
      <c r="C189" s="71"/>
      <c r="D189" s="71"/>
      <c r="E189" s="71"/>
      <c r="F189" s="71"/>
      <c r="G189" s="71"/>
      <c r="H189" s="71"/>
      <c r="I189" s="71"/>
      <c r="J189" s="71"/>
      <c r="K189" s="71"/>
      <c r="L189" s="71"/>
      <c r="M189" s="71"/>
      <c r="N189" s="71"/>
      <c r="O189" s="71"/>
      <c r="P189" s="71"/>
      <c r="Q189" s="71"/>
      <c r="R189" s="71"/>
      <c r="S189" s="71"/>
      <c r="T189" s="71"/>
      <c r="U189" s="71"/>
    </row>
    <row r="190" spans="3:21">
      <c r="C190" s="71"/>
      <c r="D190" s="71"/>
      <c r="E190" s="71"/>
      <c r="F190" s="71"/>
      <c r="G190" s="71"/>
      <c r="H190" s="71"/>
      <c r="I190" s="71"/>
      <c r="J190" s="71"/>
      <c r="K190" s="71"/>
      <c r="L190" s="71"/>
      <c r="M190" s="71"/>
      <c r="N190" s="71"/>
      <c r="O190" s="71"/>
      <c r="P190" s="71"/>
      <c r="Q190" s="71"/>
      <c r="R190" s="71"/>
      <c r="S190" s="71"/>
      <c r="T190" s="71"/>
      <c r="U190" s="71"/>
    </row>
    <row r="191" spans="3:21">
      <c r="C191" s="71"/>
      <c r="D191" s="71"/>
      <c r="E191" s="71"/>
      <c r="F191" s="71"/>
      <c r="G191" s="71"/>
      <c r="H191" s="71"/>
      <c r="I191" s="71"/>
      <c r="J191" s="71"/>
      <c r="K191" s="71"/>
      <c r="L191" s="71"/>
      <c r="M191" s="71"/>
      <c r="N191" s="71"/>
      <c r="O191" s="71"/>
      <c r="P191" s="71"/>
      <c r="Q191" s="71"/>
      <c r="R191" s="71"/>
      <c r="S191" s="71"/>
      <c r="T191" s="71"/>
      <c r="U191" s="71"/>
    </row>
    <row r="192" spans="3:21">
      <c r="C192" s="71"/>
      <c r="D192" s="71"/>
      <c r="E192" s="71"/>
      <c r="F192" s="71"/>
      <c r="G192" s="71"/>
      <c r="H192" s="71"/>
      <c r="I192" s="71"/>
      <c r="J192" s="71"/>
      <c r="K192" s="71"/>
      <c r="L192" s="71"/>
      <c r="M192" s="71"/>
      <c r="N192" s="71"/>
      <c r="O192" s="71"/>
      <c r="P192" s="71"/>
      <c r="Q192" s="71"/>
      <c r="R192" s="71"/>
      <c r="S192" s="71"/>
      <c r="T192" s="71"/>
      <c r="U192" s="71"/>
    </row>
    <row r="193" spans="3:21">
      <c r="C193" s="71"/>
      <c r="D193" s="71"/>
      <c r="E193" s="71"/>
      <c r="F193" s="71"/>
      <c r="G193" s="71"/>
      <c r="H193" s="71"/>
      <c r="I193" s="71"/>
      <c r="J193" s="71"/>
      <c r="K193" s="71"/>
      <c r="L193" s="71"/>
      <c r="M193" s="71"/>
      <c r="N193" s="71"/>
      <c r="O193" s="71"/>
      <c r="P193" s="71"/>
      <c r="Q193" s="71"/>
      <c r="R193" s="71"/>
      <c r="S193" s="71"/>
      <c r="T193" s="71"/>
      <c r="U193" s="71"/>
    </row>
    <row r="194" spans="3:21">
      <c r="C194" s="71"/>
      <c r="D194" s="71"/>
      <c r="E194" s="71"/>
      <c r="F194" s="71"/>
      <c r="G194" s="71"/>
      <c r="H194" s="71"/>
      <c r="I194" s="71"/>
      <c r="J194" s="71"/>
      <c r="K194" s="71"/>
      <c r="L194" s="71"/>
      <c r="M194" s="71"/>
      <c r="N194" s="71"/>
      <c r="O194" s="71"/>
      <c r="P194" s="71"/>
      <c r="Q194" s="71"/>
      <c r="R194" s="71"/>
      <c r="S194" s="71"/>
      <c r="T194" s="71"/>
      <c r="U194" s="71"/>
    </row>
    <row r="195" spans="3:21">
      <c r="C195" s="71"/>
      <c r="D195" s="71"/>
      <c r="E195" s="71"/>
      <c r="F195" s="71"/>
      <c r="G195" s="71"/>
      <c r="H195" s="71"/>
      <c r="I195" s="71"/>
      <c r="J195" s="71"/>
      <c r="K195" s="71"/>
      <c r="L195" s="71"/>
      <c r="M195" s="71"/>
      <c r="N195" s="71"/>
      <c r="O195" s="71"/>
      <c r="P195" s="71"/>
      <c r="Q195" s="71"/>
      <c r="R195" s="71"/>
      <c r="S195" s="71"/>
      <c r="T195" s="71"/>
      <c r="U195" s="71"/>
    </row>
    <row r="196" spans="3:21">
      <c r="C196" s="71"/>
      <c r="D196" s="71"/>
      <c r="E196" s="71"/>
      <c r="F196" s="71"/>
      <c r="G196" s="71"/>
      <c r="H196" s="71"/>
      <c r="I196" s="71"/>
      <c r="J196" s="71"/>
      <c r="K196" s="71"/>
      <c r="L196" s="71"/>
      <c r="M196" s="71"/>
      <c r="N196" s="71"/>
      <c r="O196" s="71"/>
      <c r="P196" s="71"/>
      <c r="Q196" s="71"/>
      <c r="R196" s="71"/>
      <c r="S196" s="71"/>
      <c r="T196" s="71"/>
      <c r="U196" s="71"/>
    </row>
    <row r="197" spans="3:21">
      <c r="C197" s="71"/>
      <c r="D197" s="71"/>
      <c r="E197" s="71"/>
      <c r="F197" s="71"/>
      <c r="G197" s="71"/>
      <c r="H197" s="71"/>
      <c r="I197" s="71"/>
      <c r="J197" s="71"/>
      <c r="K197" s="71"/>
      <c r="L197" s="71"/>
      <c r="M197" s="71"/>
      <c r="N197" s="71"/>
      <c r="O197" s="71"/>
      <c r="P197" s="71"/>
      <c r="Q197" s="71"/>
      <c r="R197" s="71"/>
      <c r="S197" s="71"/>
      <c r="T197" s="71"/>
      <c r="U197" s="71"/>
    </row>
    <row r="198" spans="3:21">
      <c r="C198" s="71"/>
      <c r="D198" s="71"/>
      <c r="E198" s="71"/>
      <c r="F198" s="71"/>
      <c r="G198" s="71"/>
      <c r="H198" s="71"/>
      <c r="I198" s="71"/>
      <c r="J198" s="71"/>
      <c r="K198" s="71"/>
      <c r="L198" s="71"/>
      <c r="M198" s="71"/>
      <c r="N198" s="71"/>
      <c r="O198" s="71"/>
      <c r="P198" s="71"/>
      <c r="Q198" s="71"/>
      <c r="R198" s="71"/>
      <c r="S198" s="71"/>
      <c r="T198" s="71"/>
      <c r="U198" s="71"/>
    </row>
    <row r="199" spans="3:21">
      <c r="C199" s="71"/>
      <c r="D199" s="71"/>
      <c r="E199" s="71"/>
      <c r="F199" s="71"/>
      <c r="G199" s="71"/>
      <c r="H199" s="71"/>
      <c r="I199" s="71"/>
      <c r="J199" s="71"/>
      <c r="K199" s="71"/>
      <c r="L199" s="71"/>
      <c r="M199" s="71"/>
      <c r="N199" s="71"/>
      <c r="O199" s="71"/>
      <c r="P199" s="71"/>
      <c r="Q199" s="71"/>
      <c r="R199" s="71"/>
      <c r="S199" s="71"/>
      <c r="T199" s="71"/>
      <c r="U199" s="71"/>
    </row>
    <row r="200" spans="3:21">
      <c r="C200" s="71"/>
      <c r="D200" s="71"/>
      <c r="E200" s="71"/>
      <c r="F200" s="71"/>
      <c r="G200" s="71"/>
      <c r="H200" s="71"/>
      <c r="I200" s="71"/>
      <c r="J200" s="71"/>
      <c r="K200" s="71"/>
      <c r="L200" s="71"/>
      <c r="M200" s="71"/>
      <c r="N200" s="71"/>
      <c r="O200" s="71"/>
      <c r="P200" s="71"/>
      <c r="Q200" s="71"/>
      <c r="R200" s="71"/>
      <c r="S200" s="71"/>
      <c r="T200" s="71"/>
      <c r="U200" s="71"/>
    </row>
    <row r="201" spans="3:21">
      <c r="C201" s="71"/>
      <c r="D201" s="71"/>
      <c r="E201" s="71"/>
      <c r="F201" s="71"/>
      <c r="G201" s="71"/>
      <c r="H201" s="71"/>
      <c r="I201" s="71"/>
      <c r="J201" s="71"/>
      <c r="K201" s="71"/>
      <c r="L201" s="71"/>
      <c r="M201" s="71"/>
      <c r="N201" s="71"/>
      <c r="O201" s="71"/>
      <c r="P201" s="71"/>
      <c r="Q201" s="71"/>
      <c r="R201" s="71"/>
      <c r="S201" s="71"/>
      <c r="T201" s="71"/>
      <c r="U201" s="71"/>
    </row>
    <row r="202" spans="3:21">
      <c r="C202" s="71"/>
      <c r="D202" s="71"/>
      <c r="E202" s="71"/>
      <c r="F202" s="71"/>
      <c r="G202" s="71"/>
      <c r="H202" s="71"/>
      <c r="I202" s="71"/>
      <c r="J202" s="71"/>
      <c r="K202" s="71"/>
      <c r="L202" s="71"/>
      <c r="M202" s="71"/>
      <c r="N202" s="71"/>
      <c r="O202" s="71"/>
      <c r="P202" s="71"/>
      <c r="Q202" s="71"/>
      <c r="R202" s="71"/>
      <c r="S202" s="71"/>
      <c r="T202" s="71"/>
      <c r="U202" s="71"/>
    </row>
    <row r="203" spans="3:21">
      <c r="C203" s="71"/>
      <c r="D203" s="71"/>
      <c r="E203" s="71"/>
      <c r="F203" s="71"/>
      <c r="G203" s="71"/>
      <c r="H203" s="71"/>
      <c r="I203" s="71"/>
      <c r="J203" s="71"/>
      <c r="K203" s="71"/>
      <c r="L203" s="71"/>
      <c r="M203" s="71"/>
      <c r="N203" s="71"/>
      <c r="O203" s="71"/>
      <c r="P203" s="71"/>
      <c r="Q203" s="71"/>
      <c r="R203" s="71"/>
      <c r="S203" s="71"/>
      <c r="T203" s="71"/>
      <c r="U203" s="71"/>
    </row>
    <row r="204" spans="3:21">
      <c r="C204" s="71"/>
      <c r="D204" s="71"/>
      <c r="E204" s="71"/>
      <c r="F204" s="71"/>
      <c r="G204" s="71"/>
      <c r="H204" s="71"/>
      <c r="I204" s="71"/>
      <c r="J204" s="71"/>
      <c r="K204" s="71"/>
      <c r="L204" s="71"/>
      <c r="M204" s="71"/>
      <c r="N204" s="71"/>
      <c r="O204" s="71"/>
      <c r="P204" s="71"/>
      <c r="Q204" s="71"/>
      <c r="R204" s="71"/>
      <c r="S204" s="71"/>
      <c r="T204" s="71"/>
      <c r="U204" s="71"/>
    </row>
    <row r="205" spans="3:21">
      <c r="C205" s="71"/>
      <c r="D205" s="71"/>
      <c r="E205" s="71"/>
      <c r="F205" s="71"/>
      <c r="G205" s="71"/>
      <c r="H205" s="71"/>
      <c r="I205" s="71"/>
      <c r="J205" s="71"/>
      <c r="K205" s="71"/>
      <c r="L205" s="71"/>
      <c r="M205" s="71"/>
      <c r="N205" s="71"/>
      <c r="O205" s="71"/>
      <c r="P205" s="71"/>
      <c r="Q205" s="71"/>
      <c r="R205" s="71"/>
      <c r="S205" s="71"/>
      <c r="T205" s="71"/>
      <c r="U205" s="71"/>
    </row>
    <row r="206" spans="3:21">
      <c r="C206" s="71"/>
      <c r="D206" s="71"/>
      <c r="E206" s="71"/>
      <c r="F206" s="71"/>
      <c r="G206" s="71"/>
      <c r="H206" s="71"/>
      <c r="I206" s="71"/>
      <c r="J206" s="71"/>
      <c r="K206" s="71"/>
      <c r="L206" s="71"/>
      <c r="M206" s="71"/>
      <c r="N206" s="71"/>
      <c r="O206" s="71"/>
      <c r="P206" s="71"/>
      <c r="Q206" s="71"/>
      <c r="R206" s="71"/>
      <c r="S206" s="71"/>
      <c r="T206" s="71"/>
      <c r="U206" s="71"/>
    </row>
    <row r="207" spans="3:21">
      <c r="C207" s="71"/>
      <c r="D207" s="71"/>
      <c r="E207" s="71"/>
      <c r="F207" s="71"/>
      <c r="G207" s="71"/>
      <c r="H207" s="71"/>
      <c r="I207" s="71"/>
      <c r="J207" s="71"/>
      <c r="K207" s="71"/>
      <c r="L207" s="71"/>
      <c r="M207" s="71"/>
      <c r="N207" s="71"/>
      <c r="O207" s="71"/>
      <c r="P207" s="71"/>
      <c r="Q207" s="71"/>
      <c r="R207" s="71"/>
      <c r="S207" s="71"/>
      <c r="T207" s="71"/>
      <c r="U207" s="71"/>
    </row>
    <row r="208" spans="3:21">
      <c r="C208" s="71"/>
      <c r="D208" s="71"/>
      <c r="E208" s="71"/>
      <c r="F208" s="71"/>
      <c r="G208" s="71"/>
      <c r="H208" s="71"/>
      <c r="I208" s="71"/>
      <c r="J208" s="71"/>
      <c r="K208" s="71"/>
      <c r="L208" s="71"/>
      <c r="M208" s="71"/>
      <c r="N208" s="71"/>
      <c r="O208" s="71"/>
      <c r="P208" s="71"/>
      <c r="Q208" s="71"/>
      <c r="R208" s="71"/>
      <c r="S208" s="71"/>
      <c r="T208" s="71"/>
      <c r="U208" s="71"/>
    </row>
    <row r="209" spans="3:21">
      <c r="C209" s="71"/>
      <c r="D209" s="71"/>
      <c r="E209" s="71"/>
      <c r="F209" s="71"/>
      <c r="G209" s="71"/>
      <c r="H209" s="71"/>
      <c r="I209" s="71"/>
      <c r="J209" s="71"/>
      <c r="K209" s="71"/>
      <c r="L209" s="71"/>
      <c r="M209" s="71"/>
      <c r="N209" s="71"/>
      <c r="O209" s="71"/>
      <c r="P209" s="71"/>
      <c r="Q209" s="71"/>
      <c r="R209" s="71"/>
      <c r="S209" s="71"/>
      <c r="T209" s="71"/>
      <c r="U209" s="71"/>
    </row>
    <row r="210" spans="3:21">
      <c r="C210" s="71"/>
      <c r="D210" s="71"/>
      <c r="E210" s="71"/>
      <c r="F210" s="71"/>
      <c r="G210" s="71"/>
      <c r="H210" s="71"/>
      <c r="I210" s="71"/>
      <c r="J210" s="71"/>
      <c r="K210" s="71"/>
      <c r="L210" s="71"/>
      <c r="M210" s="71"/>
      <c r="N210" s="71"/>
      <c r="O210" s="71"/>
      <c r="P210" s="71"/>
      <c r="Q210" s="71"/>
      <c r="R210" s="71"/>
      <c r="S210" s="71"/>
      <c r="T210" s="71"/>
      <c r="U210" s="71"/>
    </row>
    <row r="211" spans="3:21">
      <c r="C211" s="71"/>
      <c r="D211" s="71"/>
      <c r="E211" s="71"/>
      <c r="F211" s="71"/>
      <c r="G211" s="71"/>
      <c r="H211" s="71"/>
      <c r="I211" s="71"/>
      <c r="J211" s="71"/>
      <c r="K211" s="71"/>
      <c r="L211" s="71"/>
      <c r="M211" s="71"/>
      <c r="N211" s="71"/>
      <c r="O211" s="71"/>
      <c r="P211" s="71"/>
      <c r="Q211" s="71"/>
      <c r="R211" s="71"/>
      <c r="S211" s="71"/>
      <c r="T211" s="71"/>
      <c r="U211" s="71"/>
    </row>
    <row r="212" spans="3:21">
      <c r="C212" s="71"/>
      <c r="D212" s="71"/>
      <c r="E212" s="71"/>
      <c r="F212" s="71"/>
      <c r="G212" s="71"/>
      <c r="H212" s="71"/>
      <c r="I212" s="71"/>
      <c r="J212" s="71"/>
      <c r="K212" s="71"/>
      <c r="L212" s="71"/>
      <c r="M212" s="71"/>
      <c r="N212" s="71"/>
      <c r="O212" s="71"/>
      <c r="P212" s="71"/>
      <c r="Q212" s="71"/>
      <c r="R212" s="71"/>
      <c r="S212" s="71"/>
      <c r="T212" s="71"/>
      <c r="U212" s="71"/>
    </row>
    <row r="213" spans="3:21">
      <c r="C213" s="71"/>
      <c r="D213" s="71"/>
      <c r="E213" s="71"/>
      <c r="F213" s="71"/>
      <c r="G213" s="71"/>
      <c r="H213" s="71"/>
      <c r="I213" s="71"/>
      <c r="J213" s="71"/>
      <c r="K213" s="71"/>
      <c r="L213" s="71"/>
      <c r="M213" s="71"/>
      <c r="N213" s="71"/>
      <c r="O213" s="71"/>
      <c r="P213" s="71"/>
      <c r="Q213" s="71"/>
      <c r="R213" s="71"/>
      <c r="S213" s="71"/>
      <c r="T213" s="71"/>
      <c r="U213" s="71"/>
    </row>
    <row r="214" spans="3:21">
      <c r="C214" s="71"/>
      <c r="D214" s="71"/>
      <c r="E214" s="71"/>
      <c r="F214" s="71"/>
      <c r="G214" s="71"/>
      <c r="H214" s="71"/>
      <c r="I214" s="71"/>
      <c r="J214" s="71"/>
      <c r="K214" s="71"/>
      <c r="L214" s="71"/>
      <c r="M214" s="71"/>
      <c r="N214" s="71"/>
      <c r="O214" s="71"/>
      <c r="P214" s="71"/>
      <c r="Q214" s="71"/>
      <c r="R214" s="71"/>
      <c r="S214" s="71"/>
      <c r="T214" s="71"/>
      <c r="U214" s="71"/>
    </row>
    <row r="215" spans="3:21">
      <c r="C215" s="71"/>
      <c r="D215" s="71"/>
      <c r="E215" s="71"/>
      <c r="F215" s="71"/>
      <c r="G215" s="71"/>
      <c r="H215" s="71"/>
      <c r="I215" s="71"/>
      <c r="J215" s="71"/>
      <c r="K215" s="71"/>
      <c r="L215" s="71"/>
      <c r="M215" s="71"/>
      <c r="N215" s="71"/>
      <c r="O215" s="71"/>
      <c r="P215" s="71"/>
      <c r="Q215" s="71"/>
      <c r="R215" s="71"/>
      <c r="S215" s="71"/>
      <c r="T215" s="71"/>
      <c r="U215" s="71"/>
    </row>
    <row r="216" spans="3:21">
      <c r="C216" s="71"/>
      <c r="D216" s="71"/>
      <c r="E216" s="71"/>
      <c r="F216" s="71"/>
      <c r="G216" s="71"/>
      <c r="H216" s="71"/>
      <c r="I216" s="71"/>
      <c r="J216" s="71"/>
      <c r="K216" s="71"/>
      <c r="L216" s="71"/>
      <c r="M216" s="71"/>
      <c r="N216" s="71"/>
      <c r="O216" s="71"/>
      <c r="P216" s="71"/>
      <c r="Q216" s="71"/>
      <c r="R216" s="71"/>
      <c r="S216" s="71"/>
      <c r="T216" s="71"/>
      <c r="U216" s="71"/>
    </row>
    <row r="217" spans="3:21">
      <c r="C217" s="71"/>
      <c r="D217" s="71"/>
      <c r="E217" s="71"/>
      <c r="F217" s="71"/>
      <c r="G217" s="71"/>
      <c r="H217" s="71"/>
      <c r="I217" s="71"/>
      <c r="J217" s="71"/>
      <c r="K217" s="71"/>
      <c r="L217" s="71"/>
      <c r="M217" s="71"/>
      <c r="N217" s="71"/>
      <c r="O217" s="71"/>
      <c r="P217" s="71"/>
      <c r="Q217" s="71"/>
      <c r="R217" s="71"/>
      <c r="S217" s="71"/>
      <c r="T217" s="71"/>
      <c r="U217" s="71"/>
    </row>
    <row r="218" spans="3:21">
      <c r="C218" s="71"/>
      <c r="D218" s="71"/>
      <c r="E218" s="71"/>
      <c r="F218" s="71"/>
      <c r="G218" s="71"/>
      <c r="H218" s="71"/>
      <c r="I218" s="71"/>
      <c r="J218" s="71"/>
      <c r="K218" s="71"/>
      <c r="L218" s="71"/>
      <c r="M218" s="71"/>
      <c r="N218" s="71"/>
      <c r="O218" s="71"/>
      <c r="P218" s="71"/>
      <c r="Q218" s="71"/>
      <c r="R218" s="71"/>
      <c r="S218" s="71"/>
      <c r="T218" s="71"/>
      <c r="U218" s="71"/>
    </row>
    <row r="219" spans="3:21">
      <c r="C219" s="71"/>
      <c r="D219" s="71"/>
      <c r="E219" s="71"/>
      <c r="F219" s="71"/>
      <c r="G219" s="71"/>
      <c r="H219" s="71"/>
      <c r="I219" s="71"/>
      <c r="J219" s="71"/>
      <c r="K219" s="71"/>
      <c r="L219" s="71"/>
      <c r="M219" s="71"/>
      <c r="N219" s="71"/>
      <c r="O219" s="71"/>
      <c r="P219" s="71"/>
      <c r="Q219" s="71"/>
      <c r="R219" s="71"/>
      <c r="S219" s="71"/>
      <c r="T219" s="71"/>
      <c r="U219" s="71"/>
    </row>
    <row r="220" spans="3:21">
      <c r="C220" s="71"/>
      <c r="D220" s="71"/>
      <c r="E220" s="71"/>
      <c r="F220" s="71"/>
      <c r="G220" s="71"/>
      <c r="H220" s="71"/>
      <c r="I220" s="71"/>
      <c r="J220" s="71"/>
      <c r="K220" s="71"/>
      <c r="L220" s="71"/>
      <c r="M220" s="71"/>
      <c r="N220" s="71"/>
      <c r="O220" s="71"/>
      <c r="P220" s="71"/>
      <c r="Q220" s="71"/>
      <c r="R220" s="71"/>
      <c r="S220" s="71"/>
      <c r="T220" s="71"/>
      <c r="U220" s="71"/>
    </row>
    <row r="221" spans="3:21">
      <c r="C221" s="71"/>
      <c r="D221" s="71"/>
      <c r="E221" s="71"/>
      <c r="F221" s="71"/>
      <c r="G221" s="71"/>
      <c r="H221" s="71"/>
      <c r="I221" s="71"/>
      <c r="J221" s="71"/>
      <c r="K221" s="71"/>
      <c r="L221" s="71"/>
      <c r="M221" s="71"/>
      <c r="N221" s="71"/>
      <c r="O221" s="71"/>
      <c r="P221" s="71"/>
      <c r="Q221" s="71"/>
      <c r="R221" s="71"/>
      <c r="S221" s="71"/>
      <c r="T221" s="71"/>
      <c r="U221" s="71"/>
    </row>
    <row r="222" spans="3:21">
      <c r="C222" s="71"/>
      <c r="D222" s="71"/>
      <c r="E222" s="71"/>
      <c r="F222" s="71"/>
      <c r="G222" s="71"/>
      <c r="H222" s="71"/>
      <c r="I222" s="71"/>
      <c r="J222" s="71"/>
      <c r="K222" s="71"/>
      <c r="L222" s="71"/>
      <c r="M222" s="71"/>
      <c r="N222" s="71"/>
      <c r="O222" s="71"/>
      <c r="P222" s="71"/>
      <c r="Q222" s="71"/>
      <c r="R222" s="71"/>
      <c r="S222" s="71"/>
      <c r="T222" s="71"/>
      <c r="U222" s="71"/>
    </row>
    <row r="223" spans="3:21">
      <c r="C223" s="71"/>
      <c r="D223" s="71"/>
      <c r="E223" s="71"/>
      <c r="F223" s="71"/>
      <c r="G223" s="71"/>
      <c r="H223" s="71"/>
      <c r="I223" s="71"/>
      <c r="J223" s="71"/>
      <c r="K223" s="71"/>
      <c r="L223" s="71"/>
      <c r="M223" s="71"/>
      <c r="N223" s="71"/>
      <c r="O223" s="71"/>
      <c r="P223" s="71"/>
      <c r="Q223" s="71"/>
      <c r="R223" s="71"/>
      <c r="S223" s="71"/>
      <c r="T223" s="71"/>
      <c r="U223" s="71"/>
    </row>
    <row r="224" spans="3:21">
      <c r="C224" s="71"/>
      <c r="D224" s="71"/>
      <c r="E224" s="71"/>
      <c r="F224" s="71"/>
      <c r="G224" s="71"/>
      <c r="H224" s="71"/>
      <c r="I224" s="71"/>
      <c r="J224" s="71"/>
      <c r="K224" s="71"/>
      <c r="L224" s="71"/>
      <c r="M224" s="71"/>
      <c r="N224" s="71"/>
      <c r="O224" s="71"/>
      <c r="P224" s="71"/>
      <c r="Q224" s="71"/>
      <c r="R224" s="71"/>
      <c r="S224" s="71"/>
      <c r="T224" s="71"/>
      <c r="U224" s="71"/>
    </row>
    <row r="225" spans="3:21">
      <c r="C225" s="71"/>
      <c r="D225" s="71"/>
      <c r="E225" s="71"/>
      <c r="F225" s="71"/>
      <c r="G225" s="71"/>
      <c r="H225" s="71"/>
      <c r="I225" s="71"/>
      <c r="J225" s="71"/>
      <c r="K225" s="71"/>
      <c r="L225" s="71"/>
      <c r="M225" s="71"/>
      <c r="N225" s="71"/>
      <c r="O225" s="71"/>
      <c r="P225" s="71"/>
      <c r="Q225" s="71"/>
      <c r="R225" s="71"/>
      <c r="S225" s="71"/>
      <c r="T225" s="71"/>
      <c r="U225" s="71"/>
    </row>
    <row r="226" spans="3:21">
      <c r="C226" s="71"/>
      <c r="D226" s="71"/>
      <c r="E226" s="71"/>
      <c r="F226" s="71"/>
      <c r="G226" s="71"/>
      <c r="H226" s="71"/>
      <c r="I226" s="71"/>
      <c r="J226" s="71"/>
      <c r="K226" s="71"/>
      <c r="L226" s="71"/>
      <c r="M226" s="71"/>
      <c r="N226" s="71"/>
      <c r="O226" s="71"/>
      <c r="P226" s="71"/>
      <c r="Q226" s="71"/>
      <c r="R226" s="71"/>
      <c r="S226" s="71"/>
      <c r="T226" s="71"/>
      <c r="U226" s="71"/>
    </row>
    <row r="227" spans="3:21">
      <c r="C227" s="71"/>
      <c r="D227" s="71"/>
      <c r="E227" s="71"/>
      <c r="F227" s="71"/>
      <c r="G227" s="71"/>
      <c r="H227" s="71"/>
      <c r="I227" s="71"/>
      <c r="J227" s="71"/>
      <c r="K227" s="71"/>
      <c r="L227" s="71"/>
      <c r="M227" s="71"/>
      <c r="N227" s="71"/>
      <c r="O227" s="71"/>
      <c r="P227" s="71"/>
      <c r="Q227" s="71"/>
      <c r="R227" s="71"/>
      <c r="S227" s="71"/>
      <c r="T227" s="71"/>
      <c r="U227" s="71"/>
    </row>
    <row r="228" spans="3:21">
      <c r="C228" s="71"/>
      <c r="D228" s="71"/>
      <c r="E228" s="71"/>
      <c r="F228" s="71"/>
      <c r="G228" s="71"/>
      <c r="H228" s="71"/>
      <c r="I228" s="71"/>
      <c r="J228" s="71"/>
      <c r="K228" s="71"/>
      <c r="L228" s="71"/>
      <c r="M228" s="71"/>
      <c r="N228" s="71"/>
      <c r="O228" s="71"/>
      <c r="P228" s="71"/>
      <c r="Q228" s="71"/>
      <c r="R228" s="71"/>
      <c r="S228" s="71"/>
      <c r="T228" s="71"/>
      <c r="U228" s="71"/>
    </row>
    <row r="229" spans="3:21">
      <c r="C229" s="71"/>
      <c r="D229" s="71"/>
      <c r="E229" s="71"/>
      <c r="F229" s="71"/>
      <c r="G229" s="71"/>
      <c r="H229" s="71"/>
      <c r="I229" s="71"/>
      <c r="J229" s="71"/>
      <c r="K229" s="71"/>
      <c r="L229" s="71"/>
      <c r="M229" s="71"/>
      <c r="N229" s="71"/>
      <c r="O229" s="71"/>
      <c r="P229" s="71"/>
      <c r="Q229" s="71"/>
      <c r="R229" s="71"/>
      <c r="S229" s="71"/>
      <c r="T229" s="71"/>
      <c r="U229" s="71"/>
    </row>
    <row r="230" spans="3:21">
      <c r="C230" s="71"/>
      <c r="D230" s="71"/>
      <c r="E230" s="71"/>
      <c r="F230" s="71"/>
      <c r="G230" s="71"/>
      <c r="H230" s="71"/>
      <c r="I230" s="71"/>
      <c r="J230" s="71"/>
      <c r="K230" s="71"/>
      <c r="L230" s="71"/>
      <c r="M230" s="71"/>
      <c r="N230" s="71"/>
      <c r="O230" s="71"/>
      <c r="P230" s="71"/>
      <c r="Q230" s="71"/>
      <c r="R230" s="71"/>
      <c r="S230" s="71"/>
      <c r="T230" s="71"/>
      <c r="U230" s="71"/>
    </row>
    <row r="231" spans="3:21">
      <c r="C231" s="71"/>
      <c r="D231" s="71"/>
      <c r="E231" s="71"/>
      <c r="F231" s="71"/>
      <c r="G231" s="71"/>
      <c r="H231" s="71"/>
      <c r="I231" s="71"/>
      <c r="J231" s="71"/>
      <c r="K231" s="71"/>
      <c r="L231" s="71"/>
      <c r="M231" s="71"/>
      <c r="N231" s="71"/>
      <c r="O231" s="71"/>
      <c r="P231" s="71"/>
      <c r="Q231" s="71"/>
      <c r="R231" s="71"/>
      <c r="S231" s="71"/>
      <c r="T231" s="71"/>
      <c r="U231" s="71"/>
    </row>
    <row r="232" spans="3:21">
      <c r="C232" s="71"/>
      <c r="D232" s="71"/>
      <c r="E232" s="71"/>
      <c r="F232" s="71"/>
      <c r="G232" s="71"/>
      <c r="H232" s="71"/>
      <c r="I232" s="71"/>
      <c r="J232" s="71"/>
      <c r="K232" s="71"/>
      <c r="L232" s="71"/>
      <c r="M232" s="71"/>
      <c r="N232" s="71"/>
      <c r="O232" s="71"/>
      <c r="P232" s="71"/>
      <c r="Q232" s="71"/>
      <c r="R232" s="71"/>
      <c r="S232" s="71"/>
      <c r="T232" s="71"/>
      <c r="U232" s="71"/>
    </row>
    <row r="233" spans="3:21">
      <c r="C233" s="71"/>
      <c r="D233" s="71"/>
      <c r="E233" s="71"/>
      <c r="F233" s="71"/>
      <c r="G233" s="71"/>
      <c r="H233" s="71"/>
      <c r="I233" s="71"/>
      <c r="J233" s="71"/>
      <c r="K233" s="71"/>
      <c r="L233" s="71"/>
      <c r="M233" s="71"/>
      <c r="N233" s="71"/>
      <c r="O233" s="71"/>
      <c r="P233" s="71"/>
      <c r="Q233" s="71"/>
      <c r="R233" s="71"/>
      <c r="S233" s="71"/>
      <c r="T233" s="71"/>
      <c r="U233" s="71"/>
    </row>
    <row r="234" spans="3:21">
      <c r="C234" s="71"/>
      <c r="D234" s="71"/>
      <c r="E234" s="71"/>
      <c r="F234" s="71"/>
      <c r="G234" s="71"/>
      <c r="H234" s="71"/>
      <c r="I234" s="71"/>
      <c r="J234" s="71"/>
      <c r="K234" s="71"/>
      <c r="L234" s="71"/>
      <c r="M234" s="71"/>
      <c r="N234" s="71"/>
      <c r="O234" s="71"/>
      <c r="P234" s="71"/>
      <c r="Q234" s="71"/>
      <c r="R234" s="71"/>
      <c r="S234" s="71"/>
      <c r="T234" s="71"/>
      <c r="U234" s="71"/>
    </row>
    <row r="235" spans="3:21">
      <c r="C235" s="71"/>
      <c r="D235" s="71"/>
      <c r="E235" s="71"/>
      <c r="F235" s="71"/>
      <c r="G235" s="71"/>
      <c r="H235" s="71"/>
      <c r="I235" s="71"/>
      <c r="J235" s="71"/>
      <c r="K235" s="71"/>
      <c r="L235" s="71"/>
      <c r="M235" s="71"/>
      <c r="N235" s="71"/>
      <c r="O235" s="71"/>
      <c r="P235" s="71"/>
      <c r="Q235" s="71"/>
      <c r="R235" s="71"/>
      <c r="S235" s="71"/>
      <c r="T235" s="71"/>
      <c r="U235" s="71"/>
    </row>
    <row r="236" spans="3:21">
      <c r="C236" s="71"/>
      <c r="D236" s="71"/>
      <c r="E236" s="71"/>
      <c r="F236" s="71"/>
      <c r="G236" s="71"/>
      <c r="H236" s="71"/>
      <c r="I236" s="71"/>
      <c r="J236" s="71"/>
      <c r="K236" s="71"/>
      <c r="L236" s="71"/>
      <c r="M236" s="71"/>
      <c r="N236" s="71"/>
      <c r="O236" s="71"/>
      <c r="P236" s="71"/>
      <c r="Q236" s="71"/>
      <c r="R236" s="71"/>
      <c r="S236" s="71"/>
      <c r="T236" s="71"/>
      <c r="U236" s="71"/>
    </row>
    <row r="237" spans="3:21">
      <c r="C237" s="71"/>
      <c r="D237" s="71"/>
      <c r="E237" s="71"/>
      <c r="F237" s="71"/>
      <c r="G237" s="71"/>
      <c r="H237" s="71"/>
      <c r="I237" s="71"/>
      <c r="J237" s="71"/>
      <c r="K237" s="71"/>
      <c r="L237" s="71"/>
      <c r="M237" s="71"/>
      <c r="N237" s="71"/>
      <c r="O237" s="71"/>
      <c r="P237" s="71"/>
      <c r="Q237" s="71"/>
      <c r="R237" s="71"/>
      <c r="S237" s="71"/>
      <c r="T237" s="71"/>
      <c r="U237" s="71"/>
    </row>
    <row r="238" spans="3:21">
      <c r="C238" s="71"/>
      <c r="D238" s="71"/>
      <c r="E238" s="71"/>
      <c r="F238" s="71"/>
      <c r="G238" s="71"/>
      <c r="H238" s="71"/>
      <c r="I238" s="71"/>
      <c r="J238" s="71"/>
      <c r="K238" s="71"/>
      <c r="L238" s="71"/>
      <c r="M238" s="71"/>
      <c r="N238" s="71"/>
      <c r="O238" s="71"/>
      <c r="P238" s="71"/>
      <c r="Q238" s="71"/>
      <c r="R238" s="71"/>
      <c r="S238" s="71"/>
      <c r="T238" s="71"/>
      <c r="U238" s="71"/>
    </row>
    <row r="239" spans="3:21">
      <c r="C239" s="71"/>
      <c r="D239" s="71"/>
      <c r="E239" s="71"/>
      <c r="F239" s="71"/>
      <c r="G239" s="71"/>
      <c r="H239" s="71"/>
      <c r="I239" s="71"/>
      <c r="J239" s="71"/>
      <c r="K239" s="71"/>
      <c r="L239" s="71"/>
      <c r="M239" s="71"/>
      <c r="N239" s="71"/>
      <c r="O239" s="71"/>
      <c r="P239" s="71"/>
      <c r="Q239" s="71"/>
      <c r="R239" s="71"/>
      <c r="S239" s="71"/>
      <c r="T239" s="71"/>
      <c r="U239" s="71"/>
    </row>
    <row r="240" spans="3:21">
      <c r="C240" s="71"/>
      <c r="D240" s="71"/>
      <c r="E240" s="71"/>
      <c r="F240" s="71"/>
      <c r="G240" s="71"/>
      <c r="H240" s="71"/>
      <c r="I240" s="71"/>
      <c r="J240" s="71"/>
      <c r="K240" s="71"/>
      <c r="L240" s="71"/>
      <c r="M240" s="71"/>
      <c r="N240" s="71"/>
      <c r="O240" s="71"/>
      <c r="P240" s="71"/>
      <c r="Q240" s="71"/>
      <c r="R240" s="71"/>
      <c r="S240" s="71"/>
      <c r="T240" s="71"/>
      <c r="U240" s="71"/>
    </row>
    <row r="241" spans="3:21">
      <c r="C241" s="71"/>
      <c r="D241" s="71"/>
      <c r="E241" s="71"/>
      <c r="F241" s="71"/>
      <c r="G241" s="71"/>
      <c r="H241" s="71"/>
      <c r="I241" s="71"/>
      <c r="J241" s="71"/>
      <c r="K241" s="71"/>
      <c r="L241" s="71"/>
      <c r="M241" s="71"/>
      <c r="N241" s="71"/>
      <c r="O241" s="71"/>
      <c r="P241" s="71"/>
      <c r="Q241" s="71"/>
      <c r="R241" s="71"/>
      <c r="S241" s="71"/>
      <c r="T241" s="71"/>
      <c r="U241" s="71"/>
    </row>
    <row r="242" spans="3:21">
      <c r="C242" s="71"/>
      <c r="D242" s="71"/>
      <c r="E242" s="71"/>
      <c r="F242" s="71"/>
      <c r="G242" s="71"/>
      <c r="H242" s="71"/>
      <c r="I242" s="71"/>
      <c r="J242" s="71"/>
      <c r="K242" s="71"/>
      <c r="L242" s="71"/>
      <c r="M242" s="71"/>
      <c r="N242" s="71"/>
      <c r="O242" s="71"/>
      <c r="P242" s="71"/>
      <c r="Q242" s="71"/>
      <c r="R242" s="71"/>
      <c r="S242" s="71"/>
      <c r="T242" s="71"/>
      <c r="U242" s="71"/>
    </row>
    <row r="243" spans="3:21">
      <c r="C243" s="71"/>
      <c r="D243" s="71"/>
      <c r="E243" s="71"/>
      <c r="F243" s="71"/>
      <c r="G243" s="71"/>
      <c r="H243" s="71"/>
      <c r="I243" s="71"/>
      <c r="J243" s="71"/>
      <c r="K243" s="71"/>
      <c r="L243" s="71"/>
      <c r="M243" s="71"/>
      <c r="N243" s="71"/>
      <c r="O243" s="71"/>
      <c r="P243" s="71"/>
      <c r="Q243" s="71"/>
      <c r="R243" s="71"/>
      <c r="S243" s="71"/>
      <c r="T243" s="71"/>
      <c r="U243" s="71"/>
    </row>
    <row r="244" spans="3:21">
      <c r="C244" s="71"/>
      <c r="D244" s="71"/>
      <c r="E244" s="71"/>
      <c r="F244" s="71"/>
      <c r="G244" s="71"/>
      <c r="H244" s="71"/>
      <c r="I244" s="71"/>
      <c r="J244" s="71"/>
      <c r="K244" s="71"/>
      <c r="L244" s="71"/>
      <c r="M244" s="71"/>
      <c r="N244" s="71"/>
      <c r="O244" s="71"/>
      <c r="P244" s="71"/>
      <c r="Q244" s="71"/>
      <c r="R244" s="71"/>
      <c r="S244" s="71"/>
      <c r="T244" s="71"/>
      <c r="U244" s="71"/>
    </row>
    <row r="245" spans="3:21">
      <c r="C245" s="71"/>
      <c r="D245" s="71"/>
      <c r="E245" s="71"/>
      <c r="F245" s="71"/>
      <c r="G245" s="71"/>
      <c r="H245" s="71"/>
      <c r="I245" s="71"/>
      <c r="J245" s="71"/>
      <c r="K245" s="71"/>
      <c r="L245" s="71"/>
      <c r="M245" s="71"/>
      <c r="N245" s="71"/>
      <c r="O245" s="71"/>
      <c r="P245" s="71"/>
      <c r="Q245" s="71"/>
      <c r="R245" s="71"/>
      <c r="S245" s="71"/>
      <c r="T245" s="71"/>
      <c r="U245" s="71"/>
    </row>
    <row r="246" spans="3:21">
      <c r="C246" s="71"/>
      <c r="D246" s="71"/>
      <c r="E246" s="71"/>
      <c r="F246" s="71"/>
      <c r="G246" s="71"/>
      <c r="H246" s="71"/>
      <c r="I246" s="71"/>
      <c r="J246" s="71"/>
      <c r="K246" s="71"/>
      <c r="L246" s="71"/>
      <c r="M246" s="71"/>
      <c r="N246" s="71"/>
      <c r="O246" s="71"/>
      <c r="P246" s="71"/>
      <c r="Q246" s="71"/>
      <c r="R246" s="71"/>
      <c r="S246" s="71"/>
      <c r="T246" s="71"/>
      <c r="U246" s="71"/>
    </row>
    <row r="247" spans="3:21">
      <c r="C247" s="71"/>
      <c r="D247" s="71"/>
      <c r="E247" s="71"/>
      <c r="F247" s="71"/>
      <c r="G247" s="71"/>
      <c r="H247" s="71"/>
      <c r="I247" s="71"/>
      <c r="J247" s="71"/>
      <c r="K247" s="71"/>
      <c r="L247" s="71"/>
      <c r="M247" s="71"/>
      <c r="N247" s="71"/>
      <c r="O247" s="71"/>
      <c r="P247" s="71"/>
      <c r="Q247" s="71"/>
      <c r="R247" s="71"/>
      <c r="S247" s="71"/>
      <c r="T247" s="71"/>
      <c r="U247" s="71"/>
    </row>
    <row r="248" spans="3:21">
      <c r="C248" s="71"/>
      <c r="D248" s="71"/>
      <c r="E248" s="71"/>
      <c r="F248" s="71"/>
      <c r="G248" s="71"/>
      <c r="H248" s="71"/>
      <c r="I248" s="71"/>
      <c r="J248" s="71"/>
      <c r="K248" s="71"/>
      <c r="L248" s="71"/>
      <c r="M248" s="71"/>
      <c r="N248" s="71"/>
      <c r="O248" s="71"/>
      <c r="P248" s="71"/>
      <c r="Q248" s="71"/>
      <c r="R248" s="71"/>
      <c r="S248" s="71"/>
      <c r="T248" s="71"/>
      <c r="U248" s="71"/>
    </row>
    <row r="249" spans="3:21">
      <c r="C249" s="71"/>
      <c r="D249" s="71"/>
      <c r="E249" s="71"/>
      <c r="F249" s="71"/>
      <c r="G249" s="71"/>
      <c r="H249" s="71"/>
      <c r="I249" s="71"/>
      <c r="J249" s="71"/>
      <c r="K249" s="71"/>
      <c r="L249" s="71"/>
      <c r="M249" s="71"/>
      <c r="N249" s="71"/>
      <c r="O249" s="71"/>
      <c r="P249" s="71"/>
      <c r="Q249" s="71"/>
      <c r="R249" s="71"/>
      <c r="S249" s="71"/>
      <c r="T249" s="71"/>
      <c r="U249" s="71"/>
    </row>
    <row r="250" spans="3:21">
      <c r="C250" s="71"/>
      <c r="D250" s="71"/>
      <c r="E250" s="71"/>
      <c r="F250" s="71"/>
      <c r="G250" s="71"/>
      <c r="H250" s="71"/>
      <c r="I250" s="71"/>
      <c r="J250" s="71"/>
      <c r="K250" s="71"/>
      <c r="L250" s="71"/>
      <c r="M250" s="71"/>
      <c r="N250" s="71"/>
      <c r="O250" s="71"/>
      <c r="P250" s="71"/>
      <c r="Q250" s="71"/>
      <c r="R250" s="71"/>
      <c r="S250" s="71"/>
      <c r="T250" s="71"/>
      <c r="U250" s="71"/>
    </row>
    <row r="251" spans="3:21">
      <c r="C251" s="71"/>
      <c r="D251" s="71"/>
      <c r="E251" s="71"/>
      <c r="F251" s="71"/>
      <c r="G251" s="71"/>
      <c r="H251" s="71"/>
      <c r="I251" s="71"/>
      <c r="J251" s="71"/>
      <c r="K251" s="71"/>
      <c r="L251" s="71"/>
      <c r="M251" s="71"/>
      <c r="N251" s="71"/>
      <c r="O251" s="71"/>
      <c r="P251" s="71"/>
      <c r="Q251" s="71"/>
      <c r="R251" s="71"/>
      <c r="S251" s="71"/>
      <c r="T251" s="71"/>
      <c r="U251" s="71"/>
    </row>
    <row r="252" spans="3:21">
      <c r="C252" s="71"/>
      <c r="D252" s="71"/>
      <c r="E252" s="71"/>
      <c r="F252" s="71"/>
      <c r="G252" s="71"/>
      <c r="H252" s="71"/>
      <c r="I252" s="71"/>
      <c r="J252" s="71"/>
      <c r="K252" s="71"/>
      <c r="L252" s="71"/>
      <c r="M252" s="71"/>
      <c r="N252" s="71"/>
      <c r="O252" s="71"/>
      <c r="P252" s="71"/>
      <c r="Q252" s="71"/>
      <c r="R252" s="71"/>
      <c r="S252" s="71"/>
      <c r="T252" s="71"/>
      <c r="U252" s="71"/>
    </row>
    <row r="253" spans="3:21">
      <c r="C253" s="71"/>
      <c r="D253" s="71"/>
      <c r="E253" s="71"/>
      <c r="F253" s="71"/>
      <c r="G253" s="71"/>
      <c r="H253" s="71"/>
      <c r="I253" s="71"/>
      <c r="J253" s="71"/>
      <c r="K253" s="71"/>
      <c r="L253" s="71"/>
      <c r="M253" s="71"/>
      <c r="N253" s="71"/>
      <c r="O253" s="71"/>
      <c r="P253" s="71"/>
      <c r="Q253" s="71"/>
      <c r="R253" s="71"/>
      <c r="S253" s="71"/>
      <c r="T253" s="71"/>
      <c r="U253" s="71"/>
    </row>
    <row r="254" spans="3:21">
      <c r="C254" s="71"/>
      <c r="D254" s="71"/>
      <c r="E254" s="71"/>
      <c r="F254" s="71"/>
      <c r="G254" s="71"/>
      <c r="H254" s="71"/>
      <c r="I254" s="71"/>
      <c r="J254" s="71"/>
      <c r="K254" s="71"/>
      <c r="L254" s="71"/>
      <c r="M254" s="71"/>
      <c r="N254" s="71"/>
      <c r="O254" s="71"/>
      <c r="P254" s="71"/>
      <c r="Q254" s="71"/>
      <c r="R254" s="71"/>
      <c r="S254" s="71"/>
      <c r="T254" s="71"/>
      <c r="U254" s="71"/>
    </row>
    <row r="255" spans="3:21">
      <c r="C255" s="71"/>
      <c r="D255" s="71"/>
      <c r="E255" s="71"/>
      <c r="F255" s="71"/>
      <c r="G255" s="71"/>
      <c r="H255" s="71"/>
      <c r="I255" s="71"/>
      <c r="J255" s="71"/>
      <c r="K255" s="71"/>
      <c r="L255" s="71"/>
      <c r="M255" s="71"/>
      <c r="N255" s="71"/>
      <c r="O255" s="71"/>
      <c r="P255" s="71"/>
      <c r="Q255" s="71"/>
      <c r="R255" s="71"/>
      <c r="S255" s="71"/>
      <c r="T255" s="71"/>
      <c r="U255" s="71"/>
    </row>
    <row r="256" spans="3:21">
      <c r="C256" s="71"/>
      <c r="D256" s="71"/>
      <c r="E256" s="71"/>
      <c r="F256" s="71"/>
      <c r="G256" s="71"/>
      <c r="H256" s="71"/>
      <c r="I256" s="71"/>
      <c r="J256" s="71"/>
      <c r="K256" s="71"/>
      <c r="L256" s="71"/>
      <c r="M256" s="71"/>
      <c r="N256" s="71"/>
      <c r="O256" s="71"/>
      <c r="P256" s="71"/>
      <c r="Q256" s="71"/>
      <c r="R256" s="71"/>
      <c r="S256" s="71"/>
      <c r="T256" s="71"/>
      <c r="U256" s="71"/>
    </row>
    <row r="257" spans="3:21">
      <c r="C257" s="71"/>
      <c r="D257" s="71"/>
      <c r="E257" s="71"/>
      <c r="F257" s="71"/>
      <c r="G257" s="71"/>
      <c r="H257" s="71"/>
      <c r="I257" s="71"/>
      <c r="J257" s="71"/>
      <c r="K257" s="71"/>
      <c r="L257" s="71"/>
      <c r="M257" s="71"/>
      <c r="N257" s="71"/>
      <c r="O257" s="71"/>
      <c r="P257" s="71"/>
      <c r="Q257" s="71"/>
      <c r="R257" s="71"/>
      <c r="S257" s="71"/>
      <c r="T257" s="71"/>
      <c r="U257" s="71"/>
    </row>
    <row r="258" spans="3:21">
      <c r="C258" s="71"/>
      <c r="D258" s="71"/>
      <c r="E258" s="71"/>
      <c r="F258" s="71"/>
      <c r="G258" s="71"/>
      <c r="H258" s="71"/>
      <c r="I258" s="71"/>
      <c r="J258" s="71"/>
      <c r="K258" s="71"/>
      <c r="L258" s="71"/>
      <c r="M258" s="71"/>
      <c r="N258" s="71"/>
      <c r="O258" s="71"/>
      <c r="P258" s="71"/>
      <c r="Q258" s="71"/>
      <c r="R258" s="71"/>
      <c r="S258" s="71"/>
      <c r="T258" s="71"/>
      <c r="U258" s="71"/>
    </row>
    <row r="259" spans="3:21">
      <c r="C259" s="71"/>
      <c r="D259" s="71"/>
      <c r="E259" s="71"/>
      <c r="F259" s="71"/>
      <c r="G259" s="71"/>
      <c r="H259" s="71"/>
      <c r="I259" s="71"/>
      <c r="J259" s="71"/>
      <c r="K259" s="71"/>
      <c r="L259" s="71"/>
      <c r="M259" s="71"/>
      <c r="N259" s="71"/>
      <c r="O259" s="71"/>
      <c r="P259" s="71"/>
      <c r="Q259" s="71"/>
      <c r="R259" s="71"/>
      <c r="S259" s="71"/>
      <c r="T259" s="71"/>
      <c r="U259" s="71"/>
    </row>
    <row r="260" spans="3:21">
      <c r="C260" s="71"/>
      <c r="D260" s="71"/>
      <c r="E260" s="71"/>
      <c r="F260" s="71"/>
      <c r="G260" s="71"/>
      <c r="H260" s="71"/>
      <c r="I260" s="71"/>
      <c r="J260" s="71"/>
      <c r="K260" s="71"/>
      <c r="L260" s="71"/>
      <c r="M260" s="71"/>
      <c r="N260" s="71"/>
      <c r="O260" s="71"/>
      <c r="P260" s="71"/>
      <c r="Q260" s="71"/>
      <c r="R260" s="71"/>
      <c r="S260" s="71"/>
      <c r="T260" s="71"/>
      <c r="U260" s="71"/>
    </row>
    <row r="261" spans="3:21">
      <c r="C261" s="71"/>
      <c r="D261" s="71"/>
      <c r="E261" s="71"/>
      <c r="F261" s="71"/>
      <c r="G261" s="71"/>
      <c r="H261" s="71"/>
      <c r="I261" s="71"/>
      <c r="J261" s="71"/>
      <c r="K261" s="71"/>
      <c r="L261" s="71"/>
      <c r="M261" s="71"/>
      <c r="N261" s="71"/>
      <c r="O261" s="71"/>
      <c r="P261" s="71"/>
      <c r="Q261" s="71"/>
      <c r="R261" s="71"/>
      <c r="S261" s="71"/>
      <c r="T261" s="71"/>
      <c r="U261" s="71"/>
    </row>
    <row r="262" spans="3:21">
      <c r="C262" s="71"/>
      <c r="D262" s="71"/>
      <c r="E262" s="71"/>
      <c r="F262" s="71"/>
      <c r="G262" s="71"/>
      <c r="H262" s="71"/>
      <c r="I262" s="71"/>
      <c r="J262" s="71"/>
      <c r="K262" s="71"/>
      <c r="L262" s="71"/>
      <c r="M262" s="71"/>
      <c r="N262" s="71"/>
      <c r="O262" s="71"/>
      <c r="P262" s="71"/>
      <c r="Q262" s="71"/>
      <c r="R262" s="71"/>
      <c r="S262" s="71"/>
      <c r="T262" s="71"/>
      <c r="U262" s="71"/>
    </row>
    <row r="263" spans="3:21">
      <c r="C263" s="71"/>
      <c r="D263" s="71"/>
      <c r="E263" s="71"/>
      <c r="F263" s="71"/>
      <c r="G263" s="71"/>
      <c r="H263" s="71"/>
      <c r="I263" s="71"/>
      <c r="J263" s="71"/>
      <c r="K263" s="71"/>
      <c r="L263" s="71"/>
      <c r="M263" s="71"/>
      <c r="N263" s="71"/>
      <c r="O263" s="71"/>
      <c r="P263" s="71"/>
      <c r="Q263" s="71"/>
      <c r="R263" s="71"/>
      <c r="S263" s="71"/>
      <c r="T263" s="71"/>
      <c r="U263" s="71"/>
    </row>
    <row r="264" spans="3:21">
      <c r="C264" s="71"/>
      <c r="D264" s="71"/>
      <c r="E264" s="71"/>
      <c r="F264" s="71"/>
      <c r="G264" s="71"/>
      <c r="H264" s="71"/>
      <c r="I264" s="71"/>
      <c r="J264" s="71"/>
      <c r="K264" s="71"/>
      <c r="L264" s="71"/>
      <c r="M264" s="71"/>
      <c r="N264" s="71"/>
      <c r="O264" s="71"/>
      <c r="P264" s="71"/>
      <c r="Q264" s="71"/>
      <c r="R264" s="71"/>
      <c r="S264" s="71"/>
      <c r="T264" s="71"/>
      <c r="U264" s="71"/>
    </row>
    <row r="265" spans="3:21">
      <c r="C265" s="71"/>
      <c r="D265" s="71"/>
      <c r="E265" s="71"/>
      <c r="F265" s="71"/>
      <c r="G265" s="71"/>
      <c r="H265" s="71"/>
      <c r="I265" s="71"/>
      <c r="J265" s="71"/>
      <c r="K265" s="71"/>
      <c r="L265" s="71"/>
      <c r="M265" s="71"/>
      <c r="N265" s="71"/>
      <c r="O265" s="71"/>
      <c r="P265" s="71"/>
      <c r="Q265" s="71"/>
      <c r="R265" s="71"/>
      <c r="S265" s="71"/>
      <c r="T265" s="71"/>
      <c r="U265" s="71"/>
    </row>
    <row r="266" spans="3:21">
      <c r="C266" s="71"/>
      <c r="D266" s="71"/>
      <c r="E266" s="71"/>
      <c r="F266" s="71"/>
      <c r="G266" s="71"/>
      <c r="H266" s="71"/>
      <c r="I266" s="71"/>
      <c r="J266" s="71"/>
      <c r="K266" s="71"/>
      <c r="L266" s="71"/>
      <c r="M266" s="71"/>
      <c r="N266" s="71"/>
      <c r="O266" s="71"/>
      <c r="P266" s="71"/>
      <c r="Q266" s="71"/>
      <c r="R266" s="71"/>
      <c r="S266" s="71"/>
      <c r="T266" s="71"/>
      <c r="U266" s="71"/>
    </row>
    <row r="267" spans="3:21">
      <c r="C267" s="71"/>
      <c r="D267" s="71"/>
      <c r="E267" s="71"/>
      <c r="F267" s="71"/>
      <c r="G267" s="71"/>
      <c r="H267" s="71"/>
      <c r="I267" s="71"/>
      <c r="J267" s="71"/>
      <c r="K267" s="71"/>
      <c r="L267" s="71"/>
      <c r="M267" s="71"/>
      <c r="N267" s="71"/>
      <c r="O267" s="71"/>
      <c r="P267" s="71"/>
      <c r="Q267" s="71"/>
      <c r="R267" s="71"/>
      <c r="S267" s="71"/>
      <c r="T267" s="71"/>
      <c r="U267" s="71"/>
    </row>
    <row r="268" spans="3:21">
      <c r="C268" s="71"/>
      <c r="D268" s="71"/>
      <c r="E268" s="71"/>
      <c r="F268" s="71"/>
      <c r="G268" s="71"/>
      <c r="H268" s="71"/>
      <c r="I268" s="71"/>
      <c r="J268" s="71"/>
      <c r="K268" s="71"/>
      <c r="L268" s="71"/>
      <c r="M268" s="71"/>
      <c r="N268" s="71"/>
      <c r="O268" s="71"/>
      <c r="P268" s="71"/>
      <c r="Q268" s="71"/>
      <c r="R268" s="71"/>
      <c r="S268" s="71"/>
      <c r="T268" s="71"/>
      <c r="U268" s="71"/>
    </row>
    <row r="269" spans="3:21">
      <c r="C269" s="71"/>
      <c r="D269" s="71"/>
      <c r="E269" s="71"/>
      <c r="F269" s="71"/>
      <c r="G269" s="71"/>
      <c r="H269" s="71"/>
      <c r="I269" s="71"/>
      <c r="J269" s="71"/>
      <c r="K269" s="71"/>
      <c r="L269" s="71"/>
      <c r="M269" s="71"/>
      <c r="N269" s="71"/>
      <c r="O269" s="71"/>
      <c r="P269" s="71"/>
      <c r="Q269" s="71"/>
      <c r="R269" s="71"/>
      <c r="S269" s="71"/>
      <c r="T269" s="71"/>
      <c r="U269" s="71"/>
    </row>
    <row r="270" spans="3:21">
      <c r="C270" s="71"/>
      <c r="D270" s="71"/>
      <c r="E270" s="71"/>
      <c r="F270" s="71"/>
      <c r="G270" s="71"/>
      <c r="H270" s="71"/>
      <c r="I270" s="71"/>
      <c r="J270" s="71"/>
      <c r="K270" s="71"/>
      <c r="L270" s="71"/>
      <c r="M270" s="71"/>
      <c r="N270" s="71"/>
      <c r="O270" s="71"/>
      <c r="P270" s="71"/>
      <c r="Q270" s="71"/>
      <c r="R270" s="71"/>
      <c r="S270" s="71"/>
      <c r="T270" s="71"/>
      <c r="U270" s="71"/>
    </row>
    <row r="271" spans="3:21">
      <c r="C271" s="71"/>
      <c r="D271" s="71"/>
      <c r="E271" s="71"/>
      <c r="F271" s="71"/>
      <c r="G271" s="71"/>
      <c r="H271" s="71"/>
      <c r="I271" s="71"/>
      <c r="J271" s="71"/>
      <c r="K271" s="71"/>
      <c r="L271" s="71"/>
      <c r="M271" s="71"/>
      <c r="N271" s="71"/>
      <c r="O271" s="71"/>
      <c r="P271" s="71"/>
      <c r="Q271" s="71"/>
      <c r="R271" s="71"/>
      <c r="S271" s="71"/>
      <c r="T271" s="71"/>
      <c r="U271" s="71"/>
    </row>
    <row r="272" spans="3:21">
      <c r="C272" s="71"/>
      <c r="D272" s="71"/>
      <c r="E272" s="71"/>
      <c r="F272" s="71"/>
      <c r="G272" s="71"/>
      <c r="H272" s="71"/>
      <c r="I272" s="71"/>
      <c r="J272" s="71"/>
      <c r="K272" s="71"/>
      <c r="L272" s="71"/>
      <c r="M272" s="71"/>
      <c r="N272" s="71"/>
      <c r="O272" s="71"/>
      <c r="P272" s="71"/>
      <c r="Q272" s="71"/>
      <c r="R272" s="71"/>
      <c r="S272" s="71"/>
      <c r="T272" s="71"/>
      <c r="U272" s="71"/>
    </row>
    <row r="273" spans="3:21">
      <c r="C273" s="71"/>
      <c r="D273" s="71"/>
      <c r="E273" s="71"/>
      <c r="F273" s="71"/>
      <c r="G273" s="71"/>
      <c r="H273" s="71"/>
      <c r="I273" s="71"/>
      <c r="J273" s="71"/>
      <c r="K273" s="71"/>
      <c r="L273" s="71"/>
      <c r="M273" s="71"/>
      <c r="N273" s="71"/>
      <c r="O273" s="71"/>
      <c r="P273" s="71"/>
      <c r="Q273" s="71"/>
      <c r="R273" s="71"/>
      <c r="S273" s="71"/>
      <c r="T273" s="71"/>
      <c r="U273" s="71"/>
    </row>
    <row r="274" spans="3:21">
      <c r="C274" s="71"/>
      <c r="D274" s="71"/>
      <c r="E274" s="71"/>
      <c r="F274" s="71"/>
      <c r="G274" s="71"/>
      <c r="H274" s="71"/>
      <c r="I274" s="71"/>
      <c r="J274" s="71"/>
      <c r="K274" s="71"/>
      <c r="L274" s="71"/>
      <c r="M274" s="71"/>
      <c r="N274" s="71"/>
      <c r="O274" s="71"/>
      <c r="P274" s="71"/>
      <c r="Q274" s="71"/>
      <c r="R274" s="71"/>
      <c r="S274" s="71"/>
      <c r="T274" s="71"/>
      <c r="U274" s="71"/>
    </row>
    <row r="275" spans="3:21">
      <c r="C275" s="71"/>
      <c r="D275" s="71"/>
      <c r="E275" s="71"/>
      <c r="F275" s="71"/>
      <c r="G275" s="71"/>
      <c r="H275" s="71"/>
      <c r="I275" s="71"/>
      <c r="J275" s="71"/>
      <c r="K275" s="71"/>
      <c r="L275" s="71"/>
      <c r="M275" s="71"/>
      <c r="N275" s="71"/>
      <c r="O275" s="71"/>
      <c r="P275" s="71"/>
      <c r="Q275" s="71"/>
      <c r="R275" s="71"/>
      <c r="S275" s="71"/>
      <c r="T275" s="71"/>
      <c r="U275" s="71"/>
    </row>
    <row r="276" spans="3:21">
      <c r="C276" s="71"/>
      <c r="D276" s="71"/>
      <c r="E276" s="71"/>
      <c r="F276" s="71"/>
      <c r="G276" s="71"/>
      <c r="H276" s="71"/>
      <c r="I276" s="71"/>
      <c r="J276" s="71"/>
      <c r="K276" s="71"/>
      <c r="L276" s="71"/>
      <c r="M276" s="71"/>
      <c r="N276" s="71"/>
      <c r="O276" s="71"/>
      <c r="P276" s="71"/>
      <c r="Q276" s="71"/>
      <c r="R276" s="71"/>
      <c r="S276" s="71"/>
      <c r="T276" s="71"/>
      <c r="U276" s="71"/>
    </row>
    <row r="277" spans="3:21">
      <c r="C277" s="71"/>
      <c r="D277" s="71"/>
      <c r="E277" s="71"/>
      <c r="F277" s="71"/>
      <c r="G277" s="71"/>
      <c r="H277" s="71"/>
      <c r="I277" s="71"/>
      <c r="J277" s="71"/>
      <c r="K277" s="71"/>
      <c r="L277" s="71"/>
      <c r="M277" s="71"/>
      <c r="N277" s="71"/>
      <c r="O277" s="71"/>
      <c r="P277" s="71"/>
      <c r="Q277" s="71"/>
      <c r="R277" s="71"/>
      <c r="S277" s="71"/>
      <c r="T277" s="71"/>
      <c r="U277" s="71"/>
    </row>
    <row r="278" spans="3:21">
      <c r="C278" s="71"/>
      <c r="D278" s="71"/>
      <c r="E278" s="71"/>
      <c r="F278" s="71"/>
      <c r="G278" s="71"/>
      <c r="H278" s="71"/>
      <c r="I278" s="71"/>
      <c r="J278" s="71"/>
      <c r="K278" s="71"/>
      <c r="L278" s="71"/>
      <c r="M278" s="71"/>
      <c r="N278" s="71"/>
      <c r="O278" s="71"/>
      <c r="P278" s="71"/>
      <c r="Q278" s="71"/>
      <c r="R278" s="71"/>
      <c r="S278" s="71"/>
      <c r="T278" s="71"/>
      <c r="U278" s="71"/>
    </row>
    <row r="279" spans="3:21">
      <c r="C279" s="71"/>
      <c r="D279" s="71"/>
      <c r="E279" s="71"/>
      <c r="F279" s="71"/>
      <c r="G279" s="71"/>
      <c r="H279" s="71"/>
      <c r="I279" s="71"/>
      <c r="J279" s="71"/>
      <c r="K279" s="71"/>
      <c r="L279" s="71"/>
      <c r="M279" s="71"/>
      <c r="N279" s="71"/>
      <c r="O279" s="71"/>
      <c r="P279" s="71"/>
      <c r="Q279" s="71"/>
      <c r="R279" s="71"/>
      <c r="S279" s="71"/>
      <c r="T279" s="71"/>
      <c r="U279" s="71"/>
    </row>
    <row r="280" spans="3:21">
      <c r="C280" s="71"/>
      <c r="D280" s="71"/>
      <c r="E280" s="71"/>
      <c r="F280" s="71"/>
      <c r="G280" s="71"/>
      <c r="H280" s="71"/>
      <c r="I280" s="71"/>
      <c r="J280" s="71"/>
      <c r="K280" s="71"/>
      <c r="L280" s="71"/>
      <c r="M280" s="71"/>
      <c r="N280" s="71"/>
      <c r="O280" s="71"/>
      <c r="P280" s="71"/>
      <c r="Q280" s="71"/>
      <c r="R280" s="71"/>
      <c r="S280" s="71"/>
      <c r="T280" s="71"/>
      <c r="U280" s="71"/>
    </row>
    <row r="281" spans="3:21">
      <c r="C281" s="71"/>
      <c r="D281" s="71"/>
      <c r="E281" s="71"/>
      <c r="F281" s="71"/>
      <c r="G281" s="71"/>
      <c r="H281" s="71"/>
      <c r="I281" s="71"/>
      <c r="J281" s="71"/>
      <c r="K281" s="71"/>
      <c r="L281" s="71"/>
      <c r="M281" s="71"/>
      <c r="N281" s="71"/>
      <c r="O281" s="71"/>
      <c r="P281" s="71"/>
      <c r="Q281" s="71"/>
      <c r="R281" s="71"/>
      <c r="S281" s="71"/>
      <c r="T281" s="71"/>
      <c r="U281" s="71"/>
    </row>
    <row r="282" spans="3:21">
      <c r="C282" s="71"/>
      <c r="D282" s="71"/>
      <c r="E282" s="71"/>
      <c r="F282" s="71"/>
      <c r="G282" s="71"/>
      <c r="H282" s="71"/>
      <c r="I282" s="71"/>
      <c r="J282" s="71"/>
      <c r="K282" s="71"/>
      <c r="L282" s="71"/>
      <c r="M282" s="71"/>
      <c r="N282" s="71"/>
      <c r="O282" s="71"/>
      <c r="P282" s="71"/>
      <c r="Q282" s="71"/>
      <c r="R282" s="71"/>
      <c r="S282" s="71"/>
      <c r="T282" s="71"/>
      <c r="U282" s="71"/>
    </row>
    <row r="283" spans="3:21">
      <c r="C283" s="71"/>
      <c r="D283" s="71"/>
      <c r="E283" s="71"/>
      <c r="F283" s="71"/>
      <c r="G283" s="71"/>
      <c r="H283" s="71"/>
      <c r="I283" s="71"/>
      <c r="J283" s="71"/>
      <c r="K283" s="71"/>
      <c r="L283" s="71"/>
      <c r="M283" s="71"/>
      <c r="N283" s="71"/>
      <c r="O283" s="71"/>
      <c r="P283" s="71"/>
      <c r="Q283" s="71"/>
      <c r="R283" s="71"/>
      <c r="S283" s="71"/>
      <c r="T283" s="71"/>
      <c r="U283" s="71"/>
    </row>
    <row r="284" spans="3:21">
      <c r="C284" s="71"/>
      <c r="D284" s="71"/>
      <c r="E284" s="71"/>
      <c r="F284" s="71"/>
      <c r="G284" s="71"/>
      <c r="H284" s="71"/>
      <c r="I284" s="71"/>
      <c r="J284" s="71"/>
      <c r="K284" s="71"/>
      <c r="L284" s="71"/>
      <c r="M284" s="71"/>
      <c r="N284" s="71"/>
      <c r="O284" s="71"/>
      <c r="P284" s="71"/>
      <c r="Q284" s="71"/>
      <c r="R284" s="71"/>
      <c r="S284" s="71"/>
      <c r="T284" s="71"/>
      <c r="U284" s="71"/>
    </row>
    <row r="285" spans="3:21">
      <c r="C285" s="71"/>
      <c r="D285" s="71"/>
      <c r="E285" s="71"/>
      <c r="F285" s="71"/>
      <c r="G285" s="71"/>
      <c r="H285" s="71"/>
      <c r="I285" s="71"/>
      <c r="J285" s="71"/>
      <c r="K285" s="71"/>
      <c r="L285" s="71"/>
      <c r="M285" s="71"/>
      <c r="N285" s="71"/>
      <c r="O285" s="71"/>
      <c r="P285" s="71"/>
      <c r="Q285" s="71"/>
      <c r="R285" s="71"/>
      <c r="S285" s="71"/>
      <c r="T285" s="71"/>
      <c r="U285" s="71"/>
    </row>
    <row r="286" spans="3:21">
      <c r="C286" s="71"/>
      <c r="D286" s="71"/>
      <c r="E286" s="71"/>
      <c r="F286" s="71"/>
      <c r="G286" s="71"/>
      <c r="H286" s="71"/>
      <c r="I286" s="71"/>
      <c r="J286" s="71"/>
      <c r="K286" s="71"/>
      <c r="L286" s="71"/>
      <c r="M286" s="71"/>
      <c r="N286" s="71"/>
      <c r="O286" s="71"/>
      <c r="P286" s="71"/>
      <c r="Q286" s="71"/>
      <c r="R286" s="71"/>
      <c r="S286" s="71"/>
      <c r="T286" s="71"/>
      <c r="U286" s="71"/>
    </row>
    <row r="287" spans="3:21">
      <c r="C287" s="71"/>
      <c r="D287" s="71"/>
      <c r="E287" s="71"/>
      <c r="F287" s="71"/>
      <c r="G287" s="71"/>
      <c r="H287" s="71"/>
      <c r="I287" s="71"/>
      <c r="J287" s="71"/>
      <c r="K287" s="71"/>
      <c r="L287" s="71"/>
      <c r="M287" s="71"/>
      <c r="N287" s="71"/>
      <c r="O287" s="71"/>
      <c r="P287" s="71"/>
      <c r="Q287" s="71"/>
      <c r="R287" s="71"/>
      <c r="S287" s="71"/>
      <c r="T287" s="71"/>
      <c r="U287" s="71"/>
    </row>
    <row r="288" spans="3:21">
      <c r="C288" s="71"/>
      <c r="D288" s="71"/>
      <c r="E288" s="71"/>
      <c r="F288" s="71"/>
      <c r="G288" s="71"/>
      <c r="H288" s="71"/>
      <c r="I288" s="71"/>
      <c r="J288" s="71"/>
      <c r="K288" s="71"/>
      <c r="L288" s="71"/>
      <c r="M288" s="71"/>
      <c r="N288" s="71"/>
      <c r="O288" s="71"/>
      <c r="P288" s="71"/>
      <c r="Q288" s="71"/>
      <c r="R288" s="71"/>
      <c r="S288" s="71"/>
      <c r="T288" s="71"/>
      <c r="U288" s="71"/>
    </row>
    <row r="289" spans="3:21">
      <c r="C289" s="71"/>
      <c r="D289" s="71"/>
      <c r="E289" s="71"/>
      <c r="F289" s="71"/>
      <c r="G289" s="71"/>
      <c r="H289" s="71"/>
      <c r="I289" s="71"/>
      <c r="J289" s="71"/>
      <c r="K289" s="71"/>
      <c r="L289" s="71"/>
      <c r="M289" s="71"/>
      <c r="N289" s="71"/>
      <c r="O289" s="71"/>
      <c r="P289" s="71"/>
      <c r="Q289" s="71"/>
      <c r="R289" s="71"/>
      <c r="S289" s="71"/>
      <c r="T289" s="71"/>
      <c r="U289" s="71"/>
    </row>
    <row r="290" spans="3:21">
      <c r="C290" s="71"/>
      <c r="D290" s="71"/>
      <c r="E290" s="71"/>
      <c r="F290" s="71"/>
      <c r="G290" s="71"/>
      <c r="H290" s="71"/>
      <c r="I290" s="71"/>
      <c r="J290" s="71"/>
      <c r="K290" s="71"/>
      <c r="L290" s="71"/>
      <c r="M290" s="71"/>
      <c r="N290" s="71"/>
      <c r="O290" s="71"/>
      <c r="P290" s="71"/>
      <c r="Q290" s="71"/>
      <c r="R290" s="71"/>
      <c r="S290" s="71"/>
      <c r="T290" s="71"/>
      <c r="U290" s="71"/>
    </row>
    <row r="291" spans="3:21">
      <c r="C291" s="71"/>
      <c r="D291" s="71"/>
      <c r="E291" s="71"/>
      <c r="F291" s="71"/>
      <c r="G291" s="71"/>
      <c r="H291" s="71"/>
      <c r="I291" s="71"/>
      <c r="J291" s="71"/>
      <c r="K291" s="71"/>
      <c r="L291" s="71"/>
      <c r="M291" s="71"/>
      <c r="N291" s="71"/>
      <c r="O291" s="71"/>
      <c r="P291" s="71"/>
      <c r="Q291" s="71"/>
      <c r="R291" s="71"/>
      <c r="S291" s="71"/>
      <c r="T291" s="71"/>
      <c r="U291" s="71"/>
    </row>
    <row r="292" spans="3:21">
      <c r="C292" s="71"/>
      <c r="D292" s="71"/>
      <c r="E292" s="71"/>
      <c r="F292" s="71"/>
      <c r="G292" s="71"/>
      <c r="H292" s="71"/>
      <c r="I292" s="71"/>
      <c r="J292" s="71"/>
      <c r="K292" s="71"/>
      <c r="L292" s="71"/>
      <c r="M292" s="71"/>
      <c r="N292" s="71"/>
      <c r="O292" s="71"/>
      <c r="P292" s="71"/>
      <c r="Q292" s="71"/>
      <c r="R292" s="71"/>
      <c r="S292" s="71"/>
      <c r="T292" s="71"/>
      <c r="U292" s="71"/>
    </row>
    <row r="293" spans="3:21">
      <c r="C293" s="71"/>
      <c r="D293" s="71"/>
      <c r="E293" s="71"/>
      <c r="F293" s="71"/>
      <c r="G293" s="71"/>
      <c r="H293" s="71"/>
      <c r="I293" s="71"/>
      <c r="J293" s="71"/>
      <c r="K293" s="71"/>
      <c r="L293" s="71"/>
      <c r="M293" s="71"/>
      <c r="N293" s="71"/>
      <c r="O293" s="71"/>
      <c r="P293" s="71"/>
      <c r="Q293" s="71"/>
      <c r="R293" s="71"/>
      <c r="S293" s="71"/>
      <c r="T293" s="71"/>
      <c r="U293" s="71"/>
    </row>
    <row r="294" spans="3:21">
      <c r="C294" s="71"/>
      <c r="D294" s="71"/>
      <c r="E294" s="71"/>
      <c r="F294" s="71"/>
      <c r="G294" s="71"/>
      <c r="H294" s="71"/>
      <c r="I294" s="71"/>
      <c r="J294" s="71"/>
      <c r="K294" s="71"/>
      <c r="L294" s="71"/>
      <c r="M294" s="71"/>
      <c r="N294" s="71"/>
      <c r="O294" s="71"/>
      <c r="P294" s="71"/>
      <c r="Q294" s="71"/>
      <c r="R294" s="71"/>
      <c r="S294" s="71"/>
      <c r="T294" s="71"/>
      <c r="U294" s="71"/>
    </row>
    <row r="295" spans="3:21">
      <c r="C295" s="71"/>
      <c r="D295" s="71"/>
      <c r="E295" s="71"/>
      <c r="F295" s="71"/>
      <c r="G295" s="71"/>
      <c r="H295" s="71"/>
      <c r="I295" s="71"/>
      <c r="J295" s="71"/>
      <c r="K295" s="71"/>
      <c r="L295" s="71"/>
      <c r="M295" s="71"/>
      <c r="N295" s="71"/>
      <c r="O295" s="71"/>
      <c r="P295" s="71"/>
      <c r="Q295" s="71"/>
      <c r="R295" s="71"/>
      <c r="S295" s="71"/>
      <c r="T295" s="71"/>
      <c r="U295" s="71"/>
    </row>
    <row r="296" spans="3:21">
      <c r="C296" s="71"/>
      <c r="D296" s="71"/>
      <c r="E296" s="71"/>
      <c r="F296" s="71"/>
      <c r="G296" s="71"/>
      <c r="H296" s="71"/>
      <c r="I296" s="71"/>
      <c r="J296" s="71"/>
      <c r="K296" s="71"/>
      <c r="L296" s="71"/>
      <c r="M296" s="71"/>
      <c r="N296" s="71"/>
      <c r="O296" s="71"/>
      <c r="P296" s="71"/>
      <c r="Q296" s="71"/>
      <c r="R296" s="71"/>
      <c r="S296" s="71"/>
      <c r="T296" s="71"/>
      <c r="U296" s="71"/>
    </row>
    <row r="297" spans="3:21">
      <c r="C297" s="71"/>
      <c r="D297" s="71"/>
      <c r="E297" s="71"/>
      <c r="F297" s="71"/>
      <c r="G297" s="71"/>
      <c r="H297" s="71"/>
      <c r="I297" s="71"/>
      <c r="J297" s="71"/>
      <c r="K297" s="71"/>
      <c r="L297" s="71"/>
      <c r="M297" s="71"/>
      <c r="N297" s="71"/>
      <c r="O297" s="71"/>
      <c r="P297" s="71"/>
      <c r="Q297" s="71"/>
      <c r="R297" s="71"/>
      <c r="S297" s="71"/>
      <c r="T297" s="71"/>
      <c r="U297" s="71"/>
    </row>
    <row r="298" spans="3:21">
      <c r="C298" s="71"/>
      <c r="D298" s="71"/>
      <c r="E298" s="71"/>
      <c r="F298" s="71"/>
      <c r="G298" s="71"/>
      <c r="H298" s="71"/>
      <c r="I298" s="71"/>
      <c r="J298" s="71"/>
      <c r="K298" s="71"/>
      <c r="L298" s="71"/>
      <c r="M298" s="71"/>
      <c r="N298" s="71"/>
      <c r="O298" s="71"/>
      <c r="P298" s="71"/>
      <c r="Q298" s="71"/>
      <c r="R298" s="71"/>
      <c r="S298" s="71"/>
      <c r="T298" s="71"/>
      <c r="U298" s="71"/>
    </row>
    <row r="299" spans="3:21">
      <c r="C299" s="71"/>
      <c r="D299" s="71"/>
      <c r="E299" s="71"/>
      <c r="F299" s="71"/>
      <c r="G299" s="71"/>
      <c r="H299" s="71"/>
      <c r="I299" s="71"/>
      <c r="J299" s="71"/>
      <c r="K299" s="71"/>
      <c r="L299" s="71"/>
      <c r="M299" s="71"/>
      <c r="N299" s="71"/>
      <c r="O299" s="71"/>
      <c r="P299" s="71"/>
      <c r="Q299" s="71"/>
      <c r="R299" s="71"/>
      <c r="S299" s="71"/>
      <c r="T299" s="71"/>
      <c r="U299" s="71"/>
    </row>
    <row r="300" spans="3:21">
      <c r="C300" s="71"/>
      <c r="D300" s="71"/>
      <c r="E300" s="71"/>
      <c r="F300" s="71"/>
      <c r="G300" s="71"/>
      <c r="H300" s="71"/>
      <c r="I300" s="71"/>
      <c r="J300" s="71"/>
      <c r="K300" s="71"/>
      <c r="L300" s="71"/>
      <c r="M300" s="71"/>
      <c r="N300" s="71"/>
      <c r="O300" s="71"/>
      <c r="P300" s="71"/>
      <c r="Q300" s="71"/>
      <c r="R300" s="71"/>
      <c r="S300" s="71"/>
      <c r="T300" s="71"/>
      <c r="U300" s="71"/>
    </row>
    <row r="301" spans="3:21">
      <c r="C301" s="71"/>
      <c r="D301" s="71"/>
      <c r="E301" s="71"/>
      <c r="F301" s="71"/>
      <c r="G301" s="71"/>
      <c r="H301" s="71"/>
      <c r="I301" s="71"/>
      <c r="J301" s="71"/>
      <c r="K301" s="71"/>
      <c r="L301" s="71"/>
      <c r="M301" s="71"/>
      <c r="N301" s="71"/>
      <c r="O301" s="71"/>
      <c r="P301" s="71"/>
      <c r="Q301" s="71"/>
      <c r="R301" s="71"/>
      <c r="S301" s="71"/>
      <c r="T301" s="71"/>
      <c r="U301" s="71"/>
    </row>
    <row r="302" spans="3:21">
      <c r="C302" s="71"/>
      <c r="D302" s="71"/>
      <c r="E302" s="71"/>
      <c r="F302" s="71"/>
      <c r="G302" s="71"/>
      <c r="H302" s="71"/>
      <c r="I302" s="71"/>
      <c r="J302" s="71"/>
      <c r="K302" s="71"/>
      <c r="L302" s="71"/>
      <c r="M302" s="71"/>
      <c r="N302" s="71"/>
      <c r="O302" s="71"/>
      <c r="P302" s="71"/>
      <c r="Q302" s="71"/>
      <c r="R302" s="71"/>
      <c r="S302" s="71"/>
      <c r="T302" s="71"/>
      <c r="U302" s="71"/>
    </row>
    <row r="303" spans="3:21">
      <c r="C303" s="71"/>
      <c r="D303" s="71"/>
      <c r="E303" s="71"/>
      <c r="F303" s="71"/>
      <c r="G303" s="71"/>
      <c r="H303" s="71"/>
      <c r="I303" s="71"/>
      <c r="J303" s="71"/>
      <c r="K303" s="71"/>
      <c r="L303" s="71"/>
      <c r="M303" s="71"/>
      <c r="N303" s="71"/>
      <c r="O303" s="71"/>
      <c r="P303" s="71"/>
      <c r="Q303" s="71"/>
      <c r="R303" s="71"/>
      <c r="S303" s="71"/>
      <c r="T303" s="71"/>
      <c r="U303" s="71"/>
    </row>
    <row r="304" spans="3:21">
      <c r="C304" s="71"/>
      <c r="D304" s="71"/>
      <c r="E304" s="71"/>
      <c r="F304" s="71"/>
      <c r="G304" s="71"/>
      <c r="H304" s="71"/>
      <c r="I304" s="71"/>
      <c r="J304" s="71"/>
      <c r="K304" s="71"/>
      <c r="L304" s="71"/>
      <c r="M304" s="71"/>
      <c r="N304" s="71"/>
      <c r="O304" s="71"/>
      <c r="P304" s="71"/>
      <c r="Q304" s="71"/>
      <c r="R304" s="71"/>
      <c r="S304" s="71"/>
      <c r="T304" s="71"/>
      <c r="U304" s="71"/>
    </row>
    <row r="305" spans="3:21">
      <c r="C305" s="71"/>
      <c r="D305" s="71"/>
      <c r="E305" s="71"/>
      <c r="F305" s="71"/>
      <c r="G305" s="71"/>
      <c r="H305" s="71"/>
      <c r="I305" s="71"/>
      <c r="J305" s="71"/>
      <c r="K305" s="71"/>
      <c r="L305" s="71"/>
      <c r="M305" s="71"/>
      <c r="N305" s="71"/>
      <c r="O305" s="71"/>
      <c r="P305" s="71"/>
      <c r="Q305" s="71"/>
      <c r="R305" s="71"/>
      <c r="S305" s="71"/>
      <c r="T305" s="71"/>
      <c r="U305" s="71"/>
    </row>
    <row r="306" spans="3:21">
      <c r="C306" s="71"/>
      <c r="D306" s="71"/>
      <c r="E306" s="71"/>
      <c r="F306" s="71"/>
      <c r="G306" s="71"/>
      <c r="H306" s="71"/>
      <c r="I306" s="71"/>
      <c r="J306" s="71"/>
      <c r="K306" s="71"/>
      <c r="L306" s="71"/>
      <c r="M306" s="71"/>
      <c r="N306" s="71"/>
      <c r="O306" s="71"/>
      <c r="P306" s="71"/>
      <c r="Q306" s="71"/>
      <c r="R306" s="71"/>
      <c r="S306" s="71"/>
      <c r="T306" s="71"/>
      <c r="U306" s="71"/>
    </row>
    <row r="307" spans="3:21">
      <c r="C307" s="71"/>
      <c r="D307" s="71"/>
      <c r="E307" s="71"/>
      <c r="F307" s="71"/>
      <c r="G307" s="71"/>
      <c r="H307" s="71"/>
      <c r="I307" s="71"/>
      <c r="J307" s="71"/>
      <c r="K307" s="71"/>
      <c r="L307" s="71"/>
      <c r="M307" s="71"/>
      <c r="N307" s="71"/>
      <c r="O307" s="71"/>
      <c r="P307" s="71"/>
      <c r="Q307" s="71"/>
      <c r="R307" s="71"/>
      <c r="S307" s="71"/>
      <c r="T307" s="71"/>
      <c r="U307" s="71"/>
    </row>
    <row r="308" spans="3:21">
      <c r="C308" s="71"/>
      <c r="D308" s="71"/>
      <c r="E308" s="71"/>
      <c r="F308" s="71"/>
      <c r="G308" s="71"/>
      <c r="H308" s="71"/>
      <c r="I308" s="71"/>
      <c r="J308" s="71"/>
      <c r="K308" s="71"/>
      <c r="L308" s="71"/>
      <c r="M308" s="71"/>
      <c r="N308" s="71"/>
      <c r="O308" s="71"/>
    </row>
    <row r="309" spans="3:21">
      <c r="C309" s="71"/>
      <c r="D309" s="71"/>
      <c r="E309" s="71"/>
      <c r="F309" s="71"/>
      <c r="G309" s="71"/>
      <c r="H309" s="71"/>
      <c r="I309" s="71"/>
      <c r="J309" s="71"/>
      <c r="K309" s="71"/>
      <c r="L309" s="71"/>
      <c r="M309" s="71"/>
      <c r="N309" s="71"/>
      <c r="O309" s="71"/>
    </row>
    <row r="310" spans="3:21">
      <c r="C310" s="71"/>
      <c r="D310" s="71"/>
      <c r="E310" s="71"/>
      <c r="F310" s="71"/>
      <c r="G310" s="71"/>
      <c r="H310" s="71"/>
      <c r="I310" s="71"/>
      <c r="J310" s="71"/>
      <c r="K310" s="71"/>
      <c r="L310" s="71"/>
      <c r="M310" s="71"/>
      <c r="N310" s="71"/>
      <c r="O310" s="71"/>
    </row>
    <row r="311" spans="3:21">
      <c r="C311" s="71"/>
      <c r="D311" s="71"/>
      <c r="E311" s="71"/>
      <c r="F311" s="71"/>
      <c r="G311" s="71"/>
      <c r="H311" s="71"/>
      <c r="I311" s="71"/>
      <c r="J311" s="71"/>
      <c r="K311" s="71"/>
      <c r="L311" s="71"/>
      <c r="M311" s="71"/>
      <c r="N311" s="71"/>
      <c r="O311" s="71"/>
    </row>
    <row r="312" spans="3:21">
      <c r="C312" s="71"/>
      <c r="D312" s="71"/>
      <c r="E312" s="71"/>
      <c r="F312" s="71"/>
      <c r="G312" s="71"/>
      <c r="H312" s="71"/>
      <c r="I312" s="71"/>
      <c r="J312" s="71"/>
      <c r="K312" s="71"/>
      <c r="L312" s="71"/>
      <c r="M312" s="71"/>
      <c r="N312" s="71"/>
      <c r="O312" s="71"/>
    </row>
    <row r="313" spans="3:21">
      <c r="C313" s="71"/>
      <c r="D313" s="71"/>
      <c r="E313" s="71"/>
      <c r="F313" s="71"/>
      <c r="G313" s="71"/>
      <c r="H313" s="71"/>
      <c r="I313" s="71"/>
      <c r="J313" s="71"/>
      <c r="K313" s="71"/>
      <c r="L313" s="71"/>
      <c r="M313" s="71"/>
      <c r="N313" s="71"/>
      <c r="O313" s="71"/>
    </row>
    <row r="314" spans="3:21">
      <c r="C314" s="71"/>
      <c r="D314" s="71"/>
      <c r="E314" s="71"/>
      <c r="F314" s="71"/>
      <c r="G314" s="71"/>
      <c r="H314" s="71"/>
      <c r="I314" s="71"/>
      <c r="J314" s="71"/>
      <c r="K314" s="71"/>
      <c r="L314" s="71"/>
      <c r="M314" s="71"/>
      <c r="N314" s="71"/>
      <c r="O314" s="71"/>
    </row>
    <row r="315" spans="3:21">
      <c r="C315" s="71"/>
      <c r="D315" s="71"/>
      <c r="E315" s="71"/>
      <c r="F315" s="71"/>
      <c r="G315" s="71"/>
      <c r="H315" s="71"/>
      <c r="I315" s="71"/>
      <c r="J315" s="71"/>
      <c r="K315" s="71"/>
      <c r="L315" s="71"/>
      <c r="M315" s="71"/>
      <c r="N315" s="71"/>
      <c r="O315" s="71"/>
    </row>
  </sheetData>
  <mergeCells count="8">
    <mergeCell ref="C108:N108"/>
    <mergeCell ref="C106:N106"/>
    <mergeCell ref="C102:N102"/>
    <mergeCell ref="C103:N103"/>
    <mergeCell ref="C100:N100"/>
    <mergeCell ref="C101:N101"/>
    <mergeCell ref="C104:N104"/>
    <mergeCell ref="C105:N105"/>
  </mergeCells>
  <phoneticPr fontId="0" type="noConversion"/>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5"/>
  <sheetViews>
    <sheetView zoomScale="80" zoomScaleNormal="80" workbookViewId="0">
      <pane ySplit="5" topLeftCell="A6" activePane="bottomLeft" state="frozen"/>
      <selection pane="bottomLeft" activeCell="I65" sqref="I65"/>
    </sheetView>
  </sheetViews>
  <sheetFormatPr defaultColWidth="8.88671875" defaultRowHeight="12.75" outlineLevelRow="1"/>
  <cols>
    <col min="1" max="1" width="20.21875" style="155" customWidth="1"/>
    <col min="2" max="2" width="25.5546875" style="155" customWidth="1"/>
    <col min="3" max="3" width="11.109375" style="155" customWidth="1"/>
    <col min="4" max="4" width="11.33203125" style="155" customWidth="1"/>
    <col min="5" max="5" width="11.109375" style="155" customWidth="1"/>
    <col min="6" max="7" width="8.5546875" style="155" customWidth="1"/>
    <col min="8" max="8" width="9.77734375" style="155" customWidth="1"/>
    <col min="9" max="10" width="10.44140625" style="155" customWidth="1"/>
    <col min="11" max="11" width="8.5546875" style="155" customWidth="1"/>
    <col min="12" max="12" width="9" style="155" customWidth="1"/>
    <col min="13" max="13" width="13.21875" style="155" customWidth="1"/>
    <col min="14" max="14" width="7.109375" style="155" hidden="1" customWidth="1"/>
    <col min="15" max="15" width="9.33203125" style="155" customWidth="1"/>
    <col min="16" max="17" width="14.44140625" style="155" customWidth="1"/>
    <col min="18" max="18" width="14.44140625" style="198" customWidth="1"/>
    <col min="19" max="19" width="14.44140625" style="155" customWidth="1"/>
    <col min="20" max="20" width="1.88671875" style="155" customWidth="1"/>
    <col min="21" max="24" width="14.44140625" style="155" customWidth="1"/>
    <col min="25" max="16384" width="8.88671875" style="155"/>
  </cols>
  <sheetData>
    <row r="1" spans="1:24" s="197" customFormat="1" ht="18">
      <c r="A1" s="122" t="s">
        <v>121</v>
      </c>
      <c r="R1" s="198"/>
    </row>
    <row r="2" spans="1:24">
      <c r="A2" s="123"/>
    </row>
    <row r="3" spans="1:24">
      <c r="A3" s="199" t="s">
        <v>122</v>
      </c>
      <c r="B3" s="200">
        <v>2017</v>
      </c>
      <c r="C3" s="124"/>
      <c r="D3" s="124"/>
      <c r="E3" s="124"/>
    </row>
    <row r="4" spans="1:24">
      <c r="A4" s="123"/>
      <c r="B4" s="124"/>
      <c r="C4" s="124"/>
      <c r="D4" s="124"/>
      <c r="E4" s="124"/>
      <c r="P4" s="124"/>
      <c r="Q4" s="124"/>
    </row>
    <row r="5" spans="1:24">
      <c r="A5" s="199" t="s">
        <v>123</v>
      </c>
      <c r="B5" s="201" t="s">
        <v>87</v>
      </c>
      <c r="C5" s="124"/>
      <c r="D5" s="124"/>
      <c r="E5" s="124"/>
      <c r="P5" s="124"/>
      <c r="Q5" s="124"/>
    </row>
    <row r="6" spans="1:24" ht="52.9" customHeight="1">
      <c r="A6" s="123"/>
      <c r="B6" s="124"/>
      <c r="C6" s="124"/>
      <c r="D6" s="124"/>
      <c r="E6" s="124"/>
      <c r="N6" s="202" t="s">
        <v>124</v>
      </c>
      <c r="P6" s="229" t="s">
        <v>200</v>
      </c>
      <c r="Q6" s="229" t="s">
        <v>201</v>
      </c>
      <c r="R6" s="231" t="s">
        <v>203</v>
      </c>
      <c r="S6" s="231" t="s">
        <v>199</v>
      </c>
      <c r="U6" s="229" t="s">
        <v>200</v>
      </c>
      <c r="V6" s="229" t="s">
        <v>201</v>
      </c>
      <c r="W6" s="231" t="s">
        <v>203</v>
      </c>
      <c r="X6" s="231" t="s">
        <v>199</v>
      </c>
    </row>
    <row r="7" spans="1:24">
      <c r="A7" s="125"/>
      <c r="B7" s="126" t="s">
        <v>125</v>
      </c>
      <c r="C7" s="127">
        <v>279</v>
      </c>
      <c r="D7" s="127">
        <v>286</v>
      </c>
      <c r="E7" s="127">
        <v>1022</v>
      </c>
      <c r="F7" s="127">
        <v>1471</v>
      </c>
      <c r="G7" s="127">
        <v>1472</v>
      </c>
      <c r="H7" s="127">
        <v>2097</v>
      </c>
      <c r="I7" s="127">
        <v>2562</v>
      </c>
      <c r="J7" s="127">
        <v>3104</v>
      </c>
      <c r="K7" s="127">
        <v>3105</v>
      </c>
      <c r="L7" s="127">
        <v>1542</v>
      </c>
      <c r="M7" s="127">
        <v>2634</v>
      </c>
      <c r="N7" s="128" t="s">
        <v>126</v>
      </c>
      <c r="P7" s="127">
        <v>279</v>
      </c>
      <c r="Q7" s="127">
        <v>279</v>
      </c>
      <c r="R7" s="127">
        <v>279</v>
      </c>
      <c r="S7" s="127">
        <v>279</v>
      </c>
      <c r="U7" s="127">
        <v>286</v>
      </c>
      <c r="V7" s="127">
        <v>286</v>
      </c>
      <c r="W7" s="127">
        <v>286</v>
      </c>
      <c r="X7" s="127">
        <v>286</v>
      </c>
    </row>
    <row r="8" spans="1:24" ht="25.5" outlineLevel="1">
      <c r="A8" s="125"/>
      <c r="B8" s="126" t="s">
        <v>127</v>
      </c>
      <c r="C8" s="127"/>
      <c r="D8" s="127"/>
      <c r="E8" s="127">
        <v>54651</v>
      </c>
      <c r="F8" s="127">
        <v>68481</v>
      </c>
      <c r="G8" s="127">
        <v>65811</v>
      </c>
      <c r="H8" s="127" t="s">
        <v>204</v>
      </c>
      <c r="I8" s="127" t="s">
        <v>128</v>
      </c>
      <c r="J8" s="127">
        <v>82071</v>
      </c>
      <c r="K8" s="127">
        <v>56711</v>
      </c>
      <c r="L8" s="127">
        <v>68391</v>
      </c>
      <c r="M8" s="127" t="s">
        <v>192</v>
      </c>
      <c r="N8" s="128"/>
      <c r="P8" s="127"/>
      <c r="Q8" s="127"/>
      <c r="R8" s="127"/>
      <c r="S8" s="127"/>
      <c r="U8" s="127"/>
      <c r="V8" s="127"/>
      <c r="W8" s="127"/>
      <c r="X8" s="127"/>
    </row>
    <row r="9" spans="1:24">
      <c r="A9" s="125"/>
      <c r="B9" s="126" t="s">
        <v>129</v>
      </c>
      <c r="C9" s="129" t="s">
        <v>133</v>
      </c>
      <c r="D9" s="129" t="s">
        <v>133</v>
      </c>
      <c r="E9" s="129" t="s">
        <v>131</v>
      </c>
      <c r="F9" s="129" t="s">
        <v>132</v>
      </c>
      <c r="G9" s="129" t="s">
        <v>132</v>
      </c>
      <c r="H9" s="129" t="s">
        <v>130</v>
      </c>
      <c r="I9" s="129" t="s">
        <v>133</v>
      </c>
      <c r="J9" s="129" t="s">
        <v>133</v>
      </c>
      <c r="K9" s="129" t="s">
        <v>133</v>
      </c>
      <c r="L9" s="129" t="s">
        <v>132</v>
      </c>
      <c r="M9" s="129" t="s">
        <v>131</v>
      </c>
      <c r="P9" s="129" t="s">
        <v>133</v>
      </c>
      <c r="Q9" s="129" t="s">
        <v>133</v>
      </c>
      <c r="R9" s="129" t="s">
        <v>133</v>
      </c>
      <c r="S9" s="129" t="s">
        <v>133</v>
      </c>
      <c r="U9" s="129" t="s">
        <v>133</v>
      </c>
      <c r="V9" s="129" t="s">
        <v>133</v>
      </c>
      <c r="W9" s="129" t="s">
        <v>133</v>
      </c>
      <c r="X9" s="129" t="s">
        <v>133</v>
      </c>
    </row>
    <row r="10" spans="1:24" ht="15" customHeight="1">
      <c r="A10" s="125"/>
      <c r="B10" s="126" t="s">
        <v>134</v>
      </c>
      <c r="C10" s="129" t="s">
        <v>124</v>
      </c>
      <c r="D10" s="129" t="s">
        <v>124</v>
      </c>
      <c r="E10" s="129" t="s">
        <v>124</v>
      </c>
      <c r="F10" s="129" t="s">
        <v>126</v>
      </c>
      <c r="G10" s="129" t="s">
        <v>126</v>
      </c>
      <c r="H10" s="129" t="s">
        <v>126</v>
      </c>
      <c r="I10" s="129" t="s">
        <v>126</v>
      </c>
      <c r="J10" s="129" t="s">
        <v>126</v>
      </c>
      <c r="K10" s="129" t="s">
        <v>126</v>
      </c>
      <c r="L10" s="129" t="s">
        <v>126</v>
      </c>
      <c r="M10" s="129" t="s">
        <v>124</v>
      </c>
      <c r="P10" s="129" t="s">
        <v>124</v>
      </c>
      <c r="Q10" s="129" t="s">
        <v>124</v>
      </c>
      <c r="R10" s="129" t="s">
        <v>124</v>
      </c>
      <c r="S10" s="129" t="s">
        <v>124</v>
      </c>
      <c r="U10" s="129" t="s">
        <v>124</v>
      </c>
      <c r="V10" s="129" t="s">
        <v>124</v>
      </c>
      <c r="W10" s="129" t="s">
        <v>124</v>
      </c>
      <c r="X10" s="129" t="s">
        <v>124</v>
      </c>
    </row>
    <row r="11" spans="1:24">
      <c r="A11" s="130" t="s">
        <v>135</v>
      </c>
      <c r="B11" s="131" t="str">
        <f xml:space="preserve"> "December " &amp; B3-1</f>
        <v>December 2016</v>
      </c>
      <c r="C11" s="188">
        <f>P11-Q11+R11-S11</f>
        <v>15095072.16</v>
      </c>
      <c r="D11" s="203">
        <f>U11-V11+W11-X11</f>
        <v>156199438.08000001</v>
      </c>
      <c r="E11" s="188">
        <v>6818430.4199999999</v>
      </c>
      <c r="F11" s="182">
        <v>37830.28</v>
      </c>
      <c r="G11" s="184">
        <v>41615.019999999997</v>
      </c>
      <c r="H11" s="182">
        <v>2057111</v>
      </c>
      <c r="I11" s="184">
        <v>4890470.12</v>
      </c>
      <c r="J11" s="182">
        <v>0</v>
      </c>
      <c r="K11" s="184">
        <v>79583.81</v>
      </c>
      <c r="L11" s="192">
        <v>88941.59</v>
      </c>
      <c r="M11" s="184">
        <v>17218627</v>
      </c>
      <c r="P11" s="184">
        <v>15826732.390000001</v>
      </c>
      <c r="Q11" s="182">
        <v>731660.23</v>
      </c>
      <c r="R11" s="189">
        <v>0</v>
      </c>
      <c r="S11" s="191">
        <v>0</v>
      </c>
      <c r="T11" s="202"/>
      <c r="U11" s="184">
        <v>167586464.62</v>
      </c>
      <c r="V11" s="182">
        <v>11387026.539999999</v>
      </c>
      <c r="W11" s="189">
        <v>0</v>
      </c>
      <c r="X11" s="191">
        <v>0</v>
      </c>
    </row>
    <row r="12" spans="1:24">
      <c r="A12" s="132" t="s">
        <v>136</v>
      </c>
      <c r="B12" s="133" t="str">
        <f xml:space="preserve"> "January " &amp; B3</f>
        <v>January 2017</v>
      </c>
      <c r="C12" s="194">
        <f t="shared" ref="C12:C23" si="0">P12-Q12+R12-S12</f>
        <v>15095072.16</v>
      </c>
      <c r="D12" s="192">
        <f t="shared" ref="D12:D23" si="1">U12-V12+W12-X12</f>
        <v>156199438.08000001</v>
      </c>
      <c r="E12" s="194">
        <v>6818430.4199999999</v>
      </c>
      <c r="F12" s="182">
        <v>37830.28</v>
      </c>
      <c r="G12" s="184">
        <v>41615.019999999997</v>
      </c>
      <c r="H12" s="182">
        <v>2057111</v>
      </c>
      <c r="I12" s="184">
        <v>4890470.12</v>
      </c>
      <c r="J12" s="182">
        <v>0</v>
      </c>
      <c r="K12" s="184">
        <v>79583.81</v>
      </c>
      <c r="L12" s="192">
        <v>88941.59</v>
      </c>
      <c r="M12" s="184">
        <v>17218627</v>
      </c>
      <c r="P12" s="184">
        <v>15826732.390000001</v>
      </c>
      <c r="Q12" s="182">
        <v>731660.23</v>
      </c>
      <c r="R12" s="184">
        <v>0</v>
      </c>
      <c r="S12" s="192">
        <v>0</v>
      </c>
      <c r="T12" s="202"/>
      <c r="U12" s="184">
        <v>167586464.62</v>
      </c>
      <c r="V12" s="182">
        <v>11387026.539999999</v>
      </c>
      <c r="W12" s="184">
        <v>0</v>
      </c>
      <c r="X12" s="192">
        <v>0</v>
      </c>
    </row>
    <row r="13" spans="1:24">
      <c r="A13" s="132"/>
      <c r="B13" s="135" t="s">
        <v>137</v>
      </c>
      <c r="C13" s="194">
        <f t="shared" si="0"/>
        <v>15095072.16</v>
      </c>
      <c r="D13" s="192">
        <f t="shared" si="1"/>
        <v>156199438.08000001</v>
      </c>
      <c r="E13" s="194">
        <v>6818430.4199999999</v>
      </c>
      <c r="F13" s="182">
        <v>37830.28</v>
      </c>
      <c r="G13" s="184">
        <v>41615.019999999997</v>
      </c>
      <c r="H13" s="182">
        <v>2057111</v>
      </c>
      <c r="I13" s="184">
        <v>4890470.12</v>
      </c>
      <c r="J13" s="182">
        <v>0</v>
      </c>
      <c r="K13" s="184">
        <v>79583.81</v>
      </c>
      <c r="L13" s="192">
        <v>88941.59</v>
      </c>
      <c r="M13" s="184">
        <v>17218627</v>
      </c>
      <c r="P13" s="184">
        <v>15826732.390000001</v>
      </c>
      <c r="Q13" s="182">
        <v>731660.23</v>
      </c>
      <c r="R13" s="184">
        <v>0</v>
      </c>
      <c r="S13" s="192">
        <v>0</v>
      </c>
      <c r="T13" s="202"/>
      <c r="U13" s="184">
        <v>167586464.62</v>
      </c>
      <c r="V13" s="182">
        <v>11387026.539999999</v>
      </c>
      <c r="W13" s="184">
        <v>0</v>
      </c>
      <c r="X13" s="192">
        <v>0</v>
      </c>
    </row>
    <row r="14" spans="1:24">
      <c r="A14" s="132"/>
      <c r="B14" s="135" t="s">
        <v>138</v>
      </c>
      <c r="C14" s="194">
        <f t="shared" si="0"/>
        <v>15095072.16</v>
      </c>
      <c r="D14" s="192">
        <f t="shared" si="1"/>
        <v>156199438.08000001</v>
      </c>
      <c r="E14" s="194">
        <v>6818430.4199999999</v>
      </c>
      <c r="F14" s="182">
        <v>37830.28</v>
      </c>
      <c r="G14" s="184">
        <v>41615.019999999997</v>
      </c>
      <c r="H14" s="182">
        <v>2057111</v>
      </c>
      <c r="I14" s="184">
        <v>4890470.12</v>
      </c>
      <c r="J14" s="182">
        <v>0</v>
      </c>
      <c r="K14" s="184">
        <v>79583.81</v>
      </c>
      <c r="L14" s="192">
        <v>88941.59</v>
      </c>
      <c r="M14" s="184">
        <v>17218627</v>
      </c>
      <c r="P14" s="184">
        <v>15826732.390000001</v>
      </c>
      <c r="Q14" s="182">
        <v>731660.23</v>
      </c>
      <c r="R14" s="184">
        <v>0</v>
      </c>
      <c r="S14" s="192">
        <v>0</v>
      </c>
      <c r="T14" s="202"/>
      <c r="U14" s="184">
        <v>167586464.62</v>
      </c>
      <c r="V14" s="182">
        <v>11387026.539999999</v>
      </c>
      <c r="W14" s="184">
        <v>0</v>
      </c>
      <c r="X14" s="192">
        <v>0</v>
      </c>
    </row>
    <row r="15" spans="1:24">
      <c r="A15" s="132"/>
      <c r="B15" s="135" t="s">
        <v>139</v>
      </c>
      <c r="C15" s="194">
        <f t="shared" si="0"/>
        <v>15095072.16</v>
      </c>
      <c r="D15" s="192">
        <f t="shared" si="1"/>
        <v>156199438.08000001</v>
      </c>
      <c r="E15" s="194">
        <v>6818430.4199999999</v>
      </c>
      <c r="F15" s="182">
        <v>37830.28</v>
      </c>
      <c r="G15" s="184">
        <v>41615.019999999997</v>
      </c>
      <c r="H15" s="182">
        <v>2057111</v>
      </c>
      <c r="I15" s="184">
        <v>4890470.12</v>
      </c>
      <c r="J15" s="182">
        <v>0</v>
      </c>
      <c r="K15" s="184">
        <v>79583.81</v>
      </c>
      <c r="L15" s="192">
        <v>88941.59</v>
      </c>
      <c r="M15" s="184">
        <v>17218627</v>
      </c>
      <c r="P15" s="184">
        <v>15826732.390000001</v>
      </c>
      <c r="Q15" s="182">
        <v>731660.23</v>
      </c>
      <c r="R15" s="184">
        <v>0</v>
      </c>
      <c r="S15" s="192">
        <v>0</v>
      </c>
      <c r="T15" s="202"/>
      <c r="U15" s="184">
        <v>167586464.62</v>
      </c>
      <c r="V15" s="182">
        <v>11387026.539999999</v>
      </c>
      <c r="W15" s="184">
        <v>0</v>
      </c>
      <c r="X15" s="192">
        <v>0</v>
      </c>
    </row>
    <row r="16" spans="1:24">
      <c r="A16" s="132"/>
      <c r="B16" s="135" t="s">
        <v>140</v>
      </c>
      <c r="C16" s="194">
        <f t="shared" si="0"/>
        <v>15095072.16</v>
      </c>
      <c r="D16" s="192">
        <f>U16-V16+W16-X16</f>
        <v>156199438.08000001</v>
      </c>
      <c r="E16" s="194">
        <v>6818430.4199999999</v>
      </c>
      <c r="F16" s="182">
        <v>37830.28</v>
      </c>
      <c r="G16" s="184">
        <v>41615.019999999997</v>
      </c>
      <c r="H16" s="182">
        <v>2057111</v>
      </c>
      <c r="I16" s="184">
        <v>4890470.12</v>
      </c>
      <c r="J16" s="182">
        <v>0</v>
      </c>
      <c r="K16" s="184">
        <v>79583.81</v>
      </c>
      <c r="L16" s="192">
        <v>88941.59</v>
      </c>
      <c r="M16" s="184">
        <v>17218627</v>
      </c>
      <c r="P16" s="184">
        <v>15826732.390000001</v>
      </c>
      <c r="Q16" s="182">
        <v>731660.23</v>
      </c>
      <c r="R16" s="184">
        <v>0</v>
      </c>
      <c r="S16" s="192">
        <v>0</v>
      </c>
      <c r="T16" s="202"/>
      <c r="U16" s="184">
        <v>167586464.62</v>
      </c>
      <c r="V16" s="182">
        <v>11387026.539999999</v>
      </c>
      <c r="W16" s="184">
        <v>0</v>
      </c>
      <c r="X16" s="192">
        <v>0</v>
      </c>
    </row>
    <row r="17" spans="1:24">
      <c r="A17" s="132"/>
      <c r="B17" s="135" t="s">
        <v>141</v>
      </c>
      <c r="C17" s="194">
        <f t="shared" si="0"/>
        <v>15095072.16</v>
      </c>
      <c r="D17" s="192">
        <f>U17-V17+W17-X17</f>
        <v>156199438.08000001</v>
      </c>
      <c r="E17" s="194">
        <v>6818430.4199999999</v>
      </c>
      <c r="F17" s="182">
        <v>37830.28</v>
      </c>
      <c r="G17" s="184">
        <v>41615.019999999997</v>
      </c>
      <c r="H17" s="182">
        <v>2057111</v>
      </c>
      <c r="I17" s="184">
        <v>4890470.12</v>
      </c>
      <c r="J17" s="182">
        <v>0</v>
      </c>
      <c r="K17" s="184">
        <v>79583.81</v>
      </c>
      <c r="L17" s="192">
        <v>88941.59</v>
      </c>
      <c r="M17" s="184">
        <v>17218627</v>
      </c>
      <c r="P17" s="184">
        <v>15826732.390000001</v>
      </c>
      <c r="Q17" s="182">
        <v>731660.23</v>
      </c>
      <c r="R17" s="184">
        <v>0</v>
      </c>
      <c r="S17" s="192">
        <v>0</v>
      </c>
      <c r="T17" s="202"/>
      <c r="U17" s="184">
        <v>167586464.62</v>
      </c>
      <c r="V17" s="182">
        <v>11387026.539999999</v>
      </c>
      <c r="W17" s="184">
        <v>0</v>
      </c>
      <c r="X17" s="192">
        <v>0</v>
      </c>
    </row>
    <row r="18" spans="1:24">
      <c r="A18" s="132"/>
      <c r="B18" s="135" t="s">
        <v>142</v>
      </c>
      <c r="C18" s="194">
        <f t="shared" si="0"/>
        <v>15095072.16</v>
      </c>
      <c r="D18" s="192">
        <f t="shared" si="1"/>
        <v>156199438.08000001</v>
      </c>
      <c r="E18" s="194">
        <v>6818430.4199999999</v>
      </c>
      <c r="F18" s="182">
        <v>37830.28</v>
      </c>
      <c r="G18" s="184">
        <v>41615.019999999997</v>
      </c>
      <c r="H18" s="182">
        <v>2057111</v>
      </c>
      <c r="I18" s="184">
        <v>4890470.12</v>
      </c>
      <c r="J18" s="182">
        <v>0</v>
      </c>
      <c r="K18" s="184">
        <v>79583.81</v>
      </c>
      <c r="L18" s="192">
        <v>88941.59</v>
      </c>
      <c r="M18" s="184">
        <v>17218627</v>
      </c>
      <c r="P18" s="184">
        <v>15826732.390000001</v>
      </c>
      <c r="Q18" s="182">
        <v>731660.23</v>
      </c>
      <c r="R18" s="184">
        <v>0</v>
      </c>
      <c r="S18" s="192">
        <v>0</v>
      </c>
      <c r="T18" s="202"/>
      <c r="U18" s="184">
        <v>167586464.62</v>
      </c>
      <c r="V18" s="182">
        <v>11387026.539999999</v>
      </c>
      <c r="W18" s="184">
        <v>0</v>
      </c>
      <c r="X18" s="192">
        <v>0</v>
      </c>
    </row>
    <row r="19" spans="1:24">
      <c r="A19" s="132"/>
      <c r="B19" s="135" t="s">
        <v>143</v>
      </c>
      <c r="C19" s="194">
        <f t="shared" si="0"/>
        <v>15095072.16</v>
      </c>
      <c r="D19" s="192">
        <f t="shared" si="1"/>
        <v>156199438.08000001</v>
      </c>
      <c r="E19" s="194">
        <v>6818430.4199999999</v>
      </c>
      <c r="F19" s="182">
        <v>37830.28</v>
      </c>
      <c r="G19" s="184">
        <v>41615.019999999997</v>
      </c>
      <c r="H19" s="182">
        <v>2057111</v>
      </c>
      <c r="I19" s="184">
        <v>4890470.12</v>
      </c>
      <c r="J19" s="182">
        <v>0</v>
      </c>
      <c r="K19" s="184">
        <v>79583.81</v>
      </c>
      <c r="L19" s="192">
        <v>88941.59</v>
      </c>
      <c r="M19" s="184">
        <v>17218627</v>
      </c>
      <c r="P19" s="184">
        <v>15826732.390000001</v>
      </c>
      <c r="Q19" s="182">
        <v>731660.23</v>
      </c>
      <c r="R19" s="184">
        <v>0</v>
      </c>
      <c r="S19" s="192">
        <v>0</v>
      </c>
      <c r="T19" s="202"/>
      <c r="U19" s="184">
        <v>167586464.62</v>
      </c>
      <c r="V19" s="182">
        <v>11387026.539999999</v>
      </c>
      <c r="W19" s="184">
        <v>0</v>
      </c>
      <c r="X19" s="192">
        <v>0</v>
      </c>
    </row>
    <row r="20" spans="1:24">
      <c r="A20" s="132"/>
      <c r="B20" s="135" t="s">
        <v>144</v>
      </c>
      <c r="C20" s="194">
        <f t="shared" si="0"/>
        <v>15095072.16</v>
      </c>
      <c r="D20" s="192">
        <f t="shared" si="1"/>
        <v>156199438.08000001</v>
      </c>
      <c r="E20" s="194">
        <v>6818430.4199999999</v>
      </c>
      <c r="F20" s="182">
        <v>37830.28</v>
      </c>
      <c r="G20" s="184">
        <v>41615.019999999997</v>
      </c>
      <c r="H20" s="182">
        <v>2057111</v>
      </c>
      <c r="I20" s="184">
        <v>4890470.12</v>
      </c>
      <c r="J20" s="182">
        <v>0</v>
      </c>
      <c r="K20" s="184">
        <v>79583.81</v>
      </c>
      <c r="L20" s="192">
        <v>88941.59</v>
      </c>
      <c r="M20" s="184">
        <v>17218627</v>
      </c>
      <c r="P20" s="184">
        <v>15826732.390000001</v>
      </c>
      <c r="Q20" s="182">
        <v>731660.23</v>
      </c>
      <c r="R20" s="184">
        <v>0</v>
      </c>
      <c r="S20" s="192">
        <v>0</v>
      </c>
      <c r="T20" s="202"/>
      <c r="U20" s="184">
        <v>167586464.62</v>
      </c>
      <c r="V20" s="182">
        <v>11387026.539999999</v>
      </c>
      <c r="W20" s="184">
        <v>0</v>
      </c>
      <c r="X20" s="192">
        <v>0</v>
      </c>
    </row>
    <row r="21" spans="1:24">
      <c r="A21" s="132"/>
      <c r="B21" s="135" t="s">
        <v>145</v>
      </c>
      <c r="C21" s="194">
        <f t="shared" si="0"/>
        <v>15095072.16</v>
      </c>
      <c r="D21" s="192">
        <f t="shared" si="1"/>
        <v>156199438.08000001</v>
      </c>
      <c r="E21" s="194">
        <v>6818430.4199999999</v>
      </c>
      <c r="F21" s="182">
        <v>37830.28</v>
      </c>
      <c r="G21" s="184">
        <v>41615.019999999997</v>
      </c>
      <c r="H21" s="182">
        <v>2057111</v>
      </c>
      <c r="I21" s="184">
        <v>4890470.12</v>
      </c>
      <c r="J21" s="182">
        <v>0</v>
      </c>
      <c r="K21" s="184">
        <v>79583.81</v>
      </c>
      <c r="L21" s="192">
        <v>88941.59</v>
      </c>
      <c r="M21" s="184">
        <v>17218627</v>
      </c>
      <c r="P21" s="184">
        <v>15826732.390000001</v>
      </c>
      <c r="Q21" s="182">
        <v>731660.23</v>
      </c>
      <c r="R21" s="184">
        <v>0</v>
      </c>
      <c r="S21" s="192">
        <v>0</v>
      </c>
      <c r="T21" s="202"/>
      <c r="U21" s="184">
        <v>167586464.62</v>
      </c>
      <c r="V21" s="182">
        <v>11387026.539999999</v>
      </c>
      <c r="W21" s="184">
        <v>0</v>
      </c>
      <c r="X21" s="192">
        <v>0</v>
      </c>
    </row>
    <row r="22" spans="1:24">
      <c r="A22" s="132"/>
      <c r="B22" s="135" t="s">
        <v>146</v>
      </c>
      <c r="C22" s="194">
        <f t="shared" si="0"/>
        <v>15095072.16</v>
      </c>
      <c r="D22" s="192">
        <f t="shared" si="1"/>
        <v>156199438.08000001</v>
      </c>
      <c r="E22" s="194">
        <v>6818430.4199999999</v>
      </c>
      <c r="F22" s="182">
        <v>37830.28</v>
      </c>
      <c r="G22" s="184">
        <v>41615.019999999997</v>
      </c>
      <c r="H22" s="182">
        <v>2057111</v>
      </c>
      <c r="I22" s="184">
        <v>4890470.12</v>
      </c>
      <c r="J22" s="182">
        <v>0</v>
      </c>
      <c r="K22" s="184">
        <v>79583.81</v>
      </c>
      <c r="L22" s="192">
        <v>88941.59</v>
      </c>
      <c r="M22" s="184">
        <v>17218627</v>
      </c>
      <c r="P22" s="184">
        <v>15826732.390000001</v>
      </c>
      <c r="Q22" s="182">
        <v>731660.23</v>
      </c>
      <c r="R22" s="184">
        <v>0</v>
      </c>
      <c r="S22" s="192">
        <v>0</v>
      </c>
      <c r="T22" s="202"/>
      <c r="U22" s="184">
        <v>167586464.62</v>
      </c>
      <c r="V22" s="182">
        <v>11387026.539999999</v>
      </c>
      <c r="W22" s="184">
        <v>0</v>
      </c>
      <c r="X22" s="192">
        <v>0</v>
      </c>
    </row>
    <row r="23" spans="1:24">
      <c r="A23" s="136"/>
      <c r="B23" s="137" t="str">
        <f xml:space="preserve"> "December " &amp; B3</f>
        <v>December 2017</v>
      </c>
      <c r="C23" s="144">
        <f t="shared" si="0"/>
        <v>15095072.16</v>
      </c>
      <c r="D23" s="193">
        <f t="shared" si="1"/>
        <v>156199438.08000001</v>
      </c>
      <c r="E23" s="144">
        <v>6818430.4199999999</v>
      </c>
      <c r="F23" s="193">
        <v>37830.28</v>
      </c>
      <c r="G23" s="190">
        <v>41615.019999999997</v>
      </c>
      <c r="H23" s="193">
        <v>2057111</v>
      </c>
      <c r="I23" s="190">
        <v>4890470.12</v>
      </c>
      <c r="J23" s="183">
        <v>0</v>
      </c>
      <c r="K23" s="184">
        <v>79583.81</v>
      </c>
      <c r="L23" s="192">
        <v>88941.59</v>
      </c>
      <c r="M23" s="184">
        <v>17218627</v>
      </c>
      <c r="P23" s="184">
        <v>15826732.390000001</v>
      </c>
      <c r="Q23" s="182">
        <v>731660.23</v>
      </c>
      <c r="R23" s="184">
        <v>0</v>
      </c>
      <c r="S23" s="193">
        <v>0</v>
      </c>
      <c r="T23" s="202"/>
      <c r="U23" s="184">
        <v>167586464.62</v>
      </c>
      <c r="V23" s="182">
        <v>11387026.539999999</v>
      </c>
      <c r="W23" s="184">
        <v>0</v>
      </c>
      <c r="X23" s="192">
        <v>0</v>
      </c>
    </row>
    <row r="24" spans="1:24">
      <c r="A24" s="138"/>
      <c r="B24" s="139" t="s">
        <v>147</v>
      </c>
      <c r="C24" s="144">
        <f>AVERAGE(C11:C23)</f>
        <v>15095072.159999998</v>
      </c>
      <c r="D24" s="143">
        <f>AVERAGE(D11:D23)</f>
        <v>156199438.07999998</v>
      </c>
      <c r="E24" s="144">
        <f t="shared" ref="E24:M24" si="2">AVERAGE(E11:E23)</f>
        <v>6818430.4200000009</v>
      </c>
      <c r="F24" s="143">
        <f t="shared" si="2"/>
        <v>37830.280000000013</v>
      </c>
      <c r="G24" s="144">
        <f t="shared" si="2"/>
        <v>41615.020000000004</v>
      </c>
      <c r="H24" s="143">
        <f t="shared" si="2"/>
        <v>2057111</v>
      </c>
      <c r="I24" s="144">
        <f t="shared" si="2"/>
        <v>4890470.1199999992</v>
      </c>
      <c r="J24" s="232">
        <f t="shared" si="2"/>
        <v>0</v>
      </c>
      <c r="K24" s="140">
        <f t="shared" si="2"/>
        <v>79583.810000000027</v>
      </c>
      <c r="L24" s="225">
        <f t="shared" si="2"/>
        <v>88941.59</v>
      </c>
      <c r="M24" s="140">
        <f t="shared" si="2"/>
        <v>17218627</v>
      </c>
      <c r="P24" s="208">
        <f>AVERAGE(P11:P23)</f>
        <v>15826732.389999995</v>
      </c>
      <c r="Q24" s="232">
        <f>AVERAGE(Q11:Q23)</f>
        <v>731660.23000000021</v>
      </c>
      <c r="R24" s="208">
        <f t="shared" ref="R24" si="3">AVERAGE(R11:R23)</f>
        <v>0</v>
      </c>
      <c r="S24" s="234">
        <f>AVERAGE(S11:S23)</f>
        <v>0</v>
      </c>
      <c r="T24" s="202"/>
      <c r="U24" s="208">
        <f>AVERAGE(U11:U23)</f>
        <v>167586464.61999995</v>
      </c>
      <c r="V24" s="232">
        <f>AVERAGE(V11:V23)</f>
        <v>11387026.539999995</v>
      </c>
      <c r="W24" s="208">
        <f t="shared" ref="W24" si="4">AVERAGE(W11:W23)</f>
        <v>0</v>
      </c>
      <c r="X24" s="234">
        <f>AVERAGE(X11:X23)</f>
        <v>0</v>
      </c>
    </row>
    <row r="25" spans="1:24" ht="15">
      <c r="A25" s="138"/>
      <c r="B25" s="139"/>
      <c r="C25" s="148"/>
      <c r="D25" s="148"/>
      <c r="E25" s="148"/>
      <c r="F25" s="148"/>
      <c r="G25" s="148"/>
      <c r="H25" s="148"/>
      <c r="I25" s="148"/>
      <c r="J25" s="148"/>
      <c r="K25" s="148"/>
      <c r="L25" s="142"/>
      <c r="M25" s="148"/>
      <c r="P25" s="142"/>
      <c r="Q25" s="142"/>
      <c r="R25" s="204"/>
      <c r="S25" s="204"/>
      <c r="T25" s="202"/>
      <c r="U25" s="142"/>
      <c r="V25" s="142"/>
      <c r="W25" s="204"/>
      <c r="X25" s="204"/>
    </row>
    <row r="26" spans="1:24" ht="51">
      <c r="A26" s="138"/>
      <c r="B26" s="139"/>
      <c r="C26" s="148"/>
      <c r="D26" s="148"/>
      <c r="E26" s="148"/>
      <c r="F26" s="148"/>
      <c r="G26" s="148"/>
      <c r="H26" s="148"/>
      <c r="I26" s="148"/>
      <c r="J26" s="240"/>
      <c r="K26" s="148"/>
      <c r="L26" s="142"/>
      <c r="M26" s="148"/>
      <c r="P26" s="233" t="s">
        <v>198</v>
      </c>
      <c r="Q26" s="233" t="s">
        <v>202</v>
      </c>
      <c r="T26" s="202"/>
      <c r="U26" s="233" t="s">
        <v>198</v>
      </c>
      <c r="V26" s="233" t="s">
        <v>202</v>
      </c>
    </row>
    <row r="27" spans="1:24">
      <c r="A27" s="130" t="s">
        <v>148</v>
      </c>
      <c r="B27" s="131" t="str">
        <f>B11</f>
        <v>December 2016</v>
      </c>
      <c r="C27" s="205">
        <f>P27-Q27</f>
        <v>1684397.94</v>
      </c>
      <c r="D27" s="203">
        <f>U27-V27</f>
        <v>10290389.850000001</v>
      </c>
      <c r="E27" s="205">
        <v>1296304.1400000001</v>
      </c>
      <c r="F27" s="203">
        <v>9019.89</v>
      </c>
      <c r="G27" s="205">
        <v>9922.1200000000008</v>
      </c>
      <c r="H27" s="206">
        <v>880762.77</v>
      </c>
      <c r="I27" s="189">
        <v>786701</v>
      </c>
      <c r="J27" s="182">
        <v>0</v>
      </c>
      <c r="K27" s="189">
        <v>8044.3100000000013</v>
      </c>
      <c r="L27" s="206">
        <v>17706.010000000002</v>
      </c>
      <c r="M27" s="189">
        <v>741945.85999999987</v>
      </c>
      <c r="P27" s="189">
        <v>1765270.32</v>
      </c>
      <c r="Q27" s="191">
        <v>80872.38</v>
      </c>
      <c r="T27" s="202"/>
      <c r="U27" s="189">
        <v>11018975.43</v>
      </c>
      <c r="V27" s="191">
        <v>728585.57999999821</v>
      </c>
    </row>
    <row r="28" spans="1:24">
      <c r="A28" s="132" t="s">
        <v>149</v>
      </c>
      <c r="B28" s="133" t="str">
        <f>B12</f>
        <v>January 2017</v>
      </c>
      <c r="C28" s="194">
        <f t="shared" ref="C28:C39" si="5">P28-Q28</f>
        <v>1717077.55</v>
      </c>
      <c r="D28" s="192">
        <f t="shared" ref="D28:D39" si="6">U28-V28</f>
        <v>10641374.670000002</v>
      </c>
      <c r="E28" s="194">
        <v>1311425.9600000002</v>
      </c>
      <c r="F28" s="182">
        <v>9107.4699999999993</v>
      </c>
      <c r="G28" s="195">
        <v>10018.460000000001</v>
      </c>
      <c r="H28" s="182">
        <v>890557.26</v>
      </c>
      <c r="I28" s="184">
        <v>798021.6399999999</v>
      </c>
      <c r="J28" s="182">
        <v>0</v>
      </c>
      <c r="K28" s="184">
        <v>8244.4300000000021</v>
      </c>
      <c r="L28" s="182">
        <v>17911.900000000001</v>
      </c>
      <c r="M28" s="184">
        <v>781098.5</v>
      </c>
      <c r="P28" s="184">
        <v>1799533.08</v>
      </c>
      <c r="Q28" s="192">
        <v>82455.53</v>
      </c>
      <c r="T28" s="202"/>
      <c r="U28" s="184">
        <v>11396409.77</v>
      </c>
      <c r="V28" s="192">
        <v>755035.09999999776</v>
      </c>
    </row>
    <row r="29" spans="1:24">
      <c r="A29" s="132"/>
      <c r="B29" s="207" t="s">
        <v>137</v>
      </c>
      <c r="C29" s="194">
        <f t="shared" si="5"/>
        <v>1749757.1600000001</v>
      </c>
      <c r="D29" s="192">
        <f t="shared" si="6"/>
        <v>10992359.490000004</v>
      </c>
      <c r="E29" s="194">
        <v>1326547.7800000003</v>
      </c>
      <c r="F29" s="182">
        <v>9195.0499999999993</v>
      </c>
      <c r="G29" s="195">
        <v>10114.800000000001</v>
      </c>
      <c r="H29" s="182">
        <v>900351.75</v>
      </c>
      <c r="I29" s="184">
        <v>809342.27999999991</v>
      </c>
      <c r="J29" s="182">
        <v>0</v>
      </c>
      <c r="K29" s="184">
        <v>8444.5500000000029</v>
      </c>
      <c r="L29" s="182">
        <v>18117.79</v>
      </c>
      <c r="M29" s="184">
        <v>820251.1399999999</v>
      </c>
      <c r="P29" s="184">
        <v>1833795.84</v>
      </c>
      <c r="Q29" s="192">
        <v>84038.68</v>
      </c>
      <c r="T29" s="202"/>
      <c r="U29" s="184">
        <v>11773844.110000001</v>
      </c>
      <c r="V29" s="192">
        <v>781484.61999999732</v>
      </c>
    </row>
    <row r="30" spans="1:24">
      <c r="A30" s="132"/>
      <c r="B30" s="207" t="s">
        <v>138</v>
      </c>
      <c r="C30" s="194">
        <f t="shared" si="5"/>
        <v>1782436.77</v>
      </c>
      <c r="D30" s="192">
        <f t="shared" si="6"/>
        <v>11343344.310000002</v>
      </c>
      <c r="E30" s="194">
        <v>1341669.6000000003</v>
      </c>
      <c r="F30" s="182">
        <v>9282.6299999999992</v>
      </c>
      <c r="G30" s="195">
        <v>10211.140000000001</v>
      </c>
      <c r="H30" s="182">
        <v>910146.24</v>
      </c>
      <c r="I30" s="184">
        <v>820662.91999999981</v>
      </c>
      <c r="J30" s="182">
        <v>0</v>
      </c>
      <c r="K30" s="184">
        <v>8644.6700000000037</v>
      </c>
      <c r="L30" s="182">
        <v>18323.68</v>
      </c>
      <c r="M30" s="184">
        <v>859403.7799999998</v>
      </c>
      <c r="P30" s="184">
        <v>1868058.6</v>
      </c>
      <c r="Q30" s="192">
        <v>85621.829999999987</v>
      </c>
      <c r="T30" s="202"/>
      <c r="U30" s="184">
        <v>12151278.449999999</v>
      </c>
      <c r="V30" s="192">
        <v>807934.13999999687</v>
      </c>
    </row>
    <row r="31" spans="1:24">
      <c r="A31" s="132"/>
      <c r="B31" s="207" t="s">
        <v>139</v>
      </c>
      <c r="C31" s="194">
        <f t="shared" si="5"/>
        <v>1815116.3800000001</v>
      </c>
      <c r="D31" s="192">
        <f t="shared" si="6"/>
        <v>11694329.130000003</v>
      </c>
      <c r="E31" s="194">
        <v>1356791.4200000004</v>
      </c>
      <c r="F31" s="182">
        <v>9370.2099999999991</v>
      </c>
      <c r="G31" s="195">
        <v>10307.480000000001</v>
      </c>
      <c r="H31" s="182">
        <v>919940.73</v>
      </c>
      <c r="I31" s="184">
        <v>831983.55999999982</v>
      </c>
      <c r="J31" s="182">
        <v>0</v>
      </c>
      <c r="K31" s="184">
        <v>8844.7900000000045</v>
      </c>
      <c r="L31" s="182">
        <v>18529.57</v>
      </c>
      <c r="M31" s="184">
        <v>898556.41999999993</v>
      </c>
      <c r="P31" s="184">
        <v>1902321.36</v>
      </c>
      <c r="Q31" s="192">
        <v>87204.979999999981</v>
      </c>
      <c r="T31" s="202"/>
      <c r="U31" s="184">
        <v>12528712.789999999</v>
      </c>
      <c r="V31" s="192">
        <v>834383.65999999642</v>
      </c>
    </row>
    <row r="32" spans="1:24">
      <c r="A32" s="132"/>
      <c r="B32" s="207" t="s">
        <v>140</v>
      </c>
      <c r="C32" s="194">
        <f t="shared" si="5"/>
        <v>1847795.9900000002</v>
      </c>
      <c r="D32" s="192">
        <f t="shared" si="6"/>
        <v>12045313.950000003</v>
      </c>
      <c r="E32" s="194">
        <v>1371913.2400000005</v>
      </c>
      <c r="F32" s="182">
        <v>9457.7899999999991</v>
      </c>
      <c r="G32" s="195">
        <v>10403.820000000002</v>
      </c>
      <c r="H32" s="182">
        <v>929735.22000000009</v>
      </c>
      <c r="I32" s="184">
        <v>843304.19999999972</v>
      </c>
      <c r="J32" s="182">
        <v>0</v>
      </c>
      <c r="K32" s="184">
        <v>9044.9100000000053</v>
      </c>
      <c r="L32" s="182">
        <v>18735.46</v>
      </c>
      <c r="M32" s="184">
        <v>937709.05999999982</v>
      </c>
      <c r="P32" s="184">
        <v>1936584.12</v>
      </c>
      <c r="Q32" s="192">
        <v>88788.129999999976</v>
      </c>
      <c r="T32" s="202"/>
      <c r="U32" s="184">
        <v>12906147.129999999</v>
      </c>
      <c r="V32" s="192">
        <v>860833.17999999598</v>
      </c>
    </row>
    <row r="33" spans="1:23">
      <c r="A33" s="132"/>
      <c r="B33" s="207" t="s">
        <v>141</v>
      </c>
      <c r="C33" s="194">
        <f t="shared" si="5"/>
        <v>1880475.6</v>
      </c>
      <c r="D33" s="192">
        <f t="shared" si="6"/>
        <v>12396298.770000003</v>
      </c>
      <c r="E33" s="194">
        <v>1387035.0600000005</v>
      </c>
      <c r="F33" s="182">
        <v>9545.369999999999</v>
      </c>
      <c r="G33" s="195">
        <v>10500.160000000002</v>
      </c>
      <c r="H33" s="182">
        <v>939529.71000000008</v>
      </c>
      <c r="I33" s="184">
        <v>854624.83999999973</v>
      </c>
      <c r="J33" s="182">
        <v>0</v>
      </c>
      <c r="K33" s="184">
        <v>9245.0300000000061</v>
      </c>
      <c r="L33" s="182">
        <v>18941.349999999999</v>
      </c>
      <c r="M33" s="184">
        <v>976861.69999999972</v>
      </c>
      <c r="P33" s="184">
        <v>1970846.8800000001</v>
      </c>
      <c r="Q33" s="192">
        <v>90371.27999999997</v>
      </c>
      <c r="T33" s="202"/>
      <c r="U33" s="184">
        <v>13283581.469999999</v>
      </c>
      <c r="V33" s="192">
        <v>887282.69999999553</v>
      </c>
    </row>
    <row r="34" spans="1:23">
      <c r="A34" s="132"/>
      <c r="B34" s="207" t="s">
        <v>142</v>
      </c>
      <c r="C34" s="194">
        <f t="shared" si="5"/>
        <v>1913155.2100000002</v>
      </c>
      <c r="D34" s="192">
        <f t="shared" si="6"/>
        <v>12747283.590000005</v>
      </c>
      <c r="E34" s="194">
        <v>1402156.8800000006</v>
      </c>
      <c r="F34" s="182">
        <v>9632.9499999999989</v>
      </c>
      <c r="G34" s="195">
        <v>10596.500000000002</v>
      </c>
      <c r="H34" s="182">
        <v>949324.20000000007</v>
      </c>
      <c r="I34" s="184">
        <v>865945.47999999975</v>
      </c>
      <c r="J34" s="182">
        <v>0</v>
      </c>
      <c r="K34" s="184">
        <v>9445.1500000000069</v>
      </c>
      <c r="L34" s="182">
        <v>19147.239999999998</v>
      </c>
      <c r="M34" s="184">
        <v>1016014.3399999996</v>
      </c>
      <c r="P34" s="184">
        <v>2005109.6400000001</v>
      </c>
      <c r="Q34" s="192">
        <v>91954.429999999964</v>
      </c>
      <c r="T34" s="202"/>
      <c r="U34" s="184">
        <v>13661015.810000001</v>
      </c>
      <c r="V34" s="192">
        <v>913732.21999999508</v>
      </c>
    </row>
    <row r="35" spans="1:23">
      <c r="A35" s="132"/>
      <c r="B35" s="207" t="s">
        <v>143</v>
      </c>
      <c r="C35" s="194">
        <f t="shared" si="5"/>
        <v>1945834.8200000003</v>
      </c>
      <c r="D35" s="192">
        <f t="shared" si="6"/>
        <v>13098268.410000006</v>
      </c>
      <c r="E35" s="194">
        <v>1417278.7000000007</v>
      </c>
      <c r="F35" s="182">
        <v>9720.5299999999988</v>
      </c>
      <c r="G35" s="195">
        <v>10692.840000000002</v>
      </c>
      <c r="H35" s="182">
        <v>959118.69000000006</v>
      </c>
      <c r="I35" s="184">
        <v>877266.11999999965</v>
      </c>
      <c r="J35" s="182">
        <v>0</v>
      </c>
      <c r="K35" s="184">
        <v>9645.2700000000077</v>
      </c>
      <c r="L35" s="182">
        <v>19353.129999999997</v>
      </c>
      <c r="M35" s="184">
        <v>1055166.9799999997</v>
      </c>
      <c r="P35" s="184">
        <v>2039372.4000000001</v>
      </c>
      <c r="Q35" s="192">
        <v>93537.579999999958</v>
      </c>
      <c r="T35" s="202"/>
      <c r="U35" s="184">
        <v>14038450.15</v>
      </c>
      <c r="V35" s="192">
        <v>940181.73999999464</v>
      </c>
    </row>
    <row r="36" spans="1:23">
      <c r="A36" s="132"/>
      <c r="B36" s="207" t="s">
        <v>144</v>
      </c>
      <c r="C36" s="194">
        <f t="shared" si="5"/>
        <v>1978514.4300000002</v>
      </c>
      <c r="D36" s="192">
        <f t="shared" si="6"/>
        <v>13449253.230000004</v>
      </c>
      <c r="E36" s="194">
        <v>1432400.5200000007</v>
      </c>
      <c r="F36" s="182">
        <v>9808.1099999999988</v>
      </c>
      <c r="G36" s="195">
        <v>10789.180000000002</v>
      </c>
      <c r="H36" s="182">
        <v>968913.18000000017</v>
      </c>
      <c r="I36" s="184">
        <v>888586.75999999954</v>
      </c>
      <c r="J36" s="182">
        <v>0</v>
      </c>
      <c r="K36" s="184">
        <v>9845.3900000000085</v>
      </c>
      <c r="L36" s="182">
        <v>19559.019999999997</v>
      </c>
      <c r="M36" s="184">
        <v>1094319.6199999996</v>
      </c>
      <c r="P36" s="184">
        <v>2073635.1600000001</v>
      </c>
      <c r="Q36" s="192">
        <v>95120.729999999952</v>
      </c>
      <c r="T36" s="202"/>
      <c r="U36" s="184">
        <v>14415884.489999998</v>
      </c>
      <c r="V36" s="192">
        <v>966631.25999999419</v>
      </c>
    </row>
    <row r="37" spans="1:23">
      <c r="A37" s="132"/>
      <c r="B37" s="207" t="s">
        <v>145</v>
      </c>
      <c r="C37" s="194">
        <f t="shared" si="5"/>
        <v>2011194.04</v>
      </c>
      <c r="D37" s="192">
        <f t="shared" si="6"/>
        <v>13800238.050000006</v>
      </c>
      <c r="E37" s="194">
        <v>1447522.3400000008</v>
      </c>
      <c r="F37" s="182">
        <v>9895.6899999999987</v>
      </c>
      <c r="G37" s="195">
        <v>10885.520000000002</v>
      </c>
      <c r="H37" s="182">
        <v>978707.67000000016</v>
      </c>
      <c r="I37" s="184">
        <v>899907.39999999956</v>
      </c>
      <c r="J37" s="182">
        <v>0</v>
      </c>
      <c r="K37" s="184">
        <v>10045.510000000009</v>
      </c>
      <c r="L37" s="182">
        <v>19764.909999999996</v>
      </c>
      <c r="M37" s="184">
        <v>1133472.2599999995</v>
      </c>
      <c r="P37" s="184">
        <v>2107897.92</v>
      </c>
      <c r="Q37" s="192">
        <v>96703.879999999946</v>
      </c>
      <c r="T37" s="202"/>
      <c r="U37" s="184">
        <v>14793318.83</v>
      </c>
      <c r="V37" s="192">
        <v>993080.77999999374</v>
      </c>
    </row>
    <row r="38" spans="1:23">
      <c r="A38" s="132"/>
      <c r="B38" s="207" t="s">
        <v>146</v>
      </c>
      <c r="C38" s="194">
        <f t="shared" si="5"/>
        <v>2043873.6499999997</v>
      </c>
      <c r="D38" s="192">
        <f t="shared" si="6"/>
        <v>14151222.870000005</v>
      </c>
      <c r="E38" s="194">
        <v>1462644.1600000008</v>
      </c>
      <c r="F38" s="182">
        <v>9983.2699999999986</v>
      </c>
      <c r="G38" s="195">
        <v>10981.860000000002</v>
      </c>
      <c r="H38" s="182">
        <v>988502.16000000015</v>
      </c>
      <c r="I38" s="184">
        <v>911228.03999999957</v>
      </c>
      <c r="J38" s="182">
        <v>0</v>
      </c>
      <c r="K38" s="184">
        <v>10245.63000000001</v>
      </c>
      <c r="L38" s="182">
        <v>19970.799999999996</v>
      </c>
      <c r="M38" s="184">
        <v>1172624.8999999997</v>
      </c>
      <c r="P38" s="184">
        <v>2142160.6799999997</v>
      </c>
      <c r="Q38" s="192">
        <v>98287.029999999941</v>
      </c>
      <c r="T38" s="202"/>
      <c r="U38" s="184">
        <v>15170753.169999998</v>
      </c>
      <c r="V38" s="192">
        <v>1019530.2999999933</v>
      </c>
    </row>
    <row r="39" spans="1:23">
      <c r="A39" s="136"/>
      <c r="B39" s="181" t="str">
        <f>+B23</f>
        <v>December 2017</v>
      </c>
      <c r="C39" s="144">
        <f t="shared" si="5"/>
        <v>2076553.2599999995</v>
      </c>
      <c r="D39" s="193">
        <f t="shared" si="6"/>
        <v>14502207.690000005</v>
      </c>
      <c r="E39" s="194">
        <v>1477765.9800000009</v>
      </c>
      <c r="F39" s="182">
        <v>10070.849999999999</v>
      </c>
      <c r="G39" s="144">
        <v>11078.200000000003</v>
      </c>
      <c r="H39" s="182">
        <v>998296.65000000014</v>
      </c>
      <c r="I39" s="190">
        <v>922548.67999999947</v>
      </c>
      <c r="J39" s="183">
        <v>0</v>
      </c>
      <c r="K39" s="190">
        <v>10445.750000000011</v>
      </c>
      <c r="L39" s="182">
        <v>20176.689999999995</v>
      </c>
      <c r="M39" s="184">
        <v>1211777.5399999996</v>
      </c>
      <c r="P39" s="184">
        <v>2176423.4399999995</v>
      </c>
      <c r="Q39" s="192">
        <v>99870.179999999935</v>
      </c>
      <c r="T39" s="202"/>
      <c r="U39" s="184">
        <v>15548187.509999998</v>
      </c>
      <c r="V39" s="192">
        <v>1045979.8199999928</v>
      </c>
    </row>
    <row r="40" spans="1:23">
      <c r="A40" s="138"/>
      <c r="B40" s="139" t="s">
        <v>147</v>
      </c>
      <c r="C40" s="140">
        <f t="shared" ref="C40:M40" si="7">AVERAGE(C27:C39)</f>
        <v>1880475.5999999999</v>
      </c>
      <c r="D40" s="141">
        <f t="shared" si="7"/>
        <v>12396298.770000003</v>
      </c>
      <c r="E40" s="140">
        <f t="shared" si="7"/>
        <v>1387035.0600000008</v>
      </c>
      <c r="F40" s="141">
        <f t="shared" si="7"/>
        <v>9545.369999999999</v>
      </c>
      <c r="G40" s="140">
        <f t="shared" si="7"/>
        <v>10500.160000000002</v>
      </c>
      <c r="H40" s="141">
        <f t="shared" si="7"/>
        <v>939529.71000000008</v>
      </c>
      <c r="I40" s="144">
        <f t="shared" si="7"/>
        <v>854624.83999999985</v>
      </c>
      <c r="J40" s="232">
        <f>AVERAGE(J27:J39)</f>
        <v>0</v>
      </c>
      <c r="K40" s="144">
        <f t="shared" si="7"/>
        <v>9245.0300000000061</v>
      </c>
      <c r="L40" s="226">
        <f t="shared" si="7"/>
        <v>18941.349999999999</v>
      </c>
      <c r="M40" s="140">
        <f t="shared" si="7"/>
        <v>976861.69999999984</v>
      </c>
      <c r="P40" s="208">
        <f t="shared" ref="P40" si="8">AVERAGE(P27:P39)</f>
        <v>1970846.88</v>
      </c>
      <c r="Q40" s="234">
        <f>AVERAGE(Q27:Q39)</f>
        <v>90371.27999999997</v>
      </c>
      <c r="T40" s="202"/>
      <c r="U40" s="208">
        <f t="shared" ref="U40" si="9">AVERAGE(U27:U39)</f>
        <v>13283581.469999999</v>
      </c>
      <c r="V40" s="234">
        <f>AVERAGE(V27:V39)</f>
        <v>887282.69999999553</v>
      </c>
    </row>
    <row r="41" spans="1:23" s="170" customFormat="1" ht="15">
      <c r="A41" s="146"/>
      <c r="B41" s="147"/>
      <c r="C41" s="148"/>
      <c r="D41" s="148"/>
      <c r="E41" s="148"/>
      <c r="F41" s="149"/>
      <c r="G41" s="149"/>
      <c r="H41" s="149"/>
      <c r="I41" s="149"/>
      <c r="J41" s="149"/>
      <c r="K41" s="148"/>
      <c r="L41" s="148"/>
      <c r="M41" s="148"/>
      <c r="P41" s="148"/>
      <c r="Q41" s="148"/>
      <c r="R41" s="204"/>
      <c r="S41" s="204"/>
      <c r="T41" s="209"/>
      <c r="U41" s="209"/>
      <c r="V41" s="209"/>
      <c r="W41" s="209"/>
    </row>
    <row r="42" spans="1:23" ht="15">
      <c r="A42" s="138"/>
      <c r="B42" s="149"/>
      <c r="C42" s="150"/>
      <c r="D42" s="150"/>
      <c r="E42" s="150"/>
      <c r="F42" s="149"/>
      <c r="G42" s="149"/>
      <c r="H42" s="149"/>
      <c r="I42" s="149"/>
      <c r="J42" s="149"/>
      <c r="K42" s="150"/>
      <c r="L42" s="150"/>
      <c r="M42" s="223"/>
      <c r="P42" s="148"/>
      <c r="Q42" s="148"/>
      <c r="R42" s="204"/>
      <c r="S42" s="204"/>
      <c r="T42" s="202"/>
      <c r="U42" s="202"/>
      <c r="V42" s="202"/>
      <c r="W42" s="202"/>
    </row>
    <row r="43" spans="1:23" ht="15">
      <c r="A43" s="138"/>
      <c r="B43" s="151"/>
      <c r="C43" s="149"/>
      <c r="D43" s="149"/>
      <c r="E43" s="149"/>
      <c r="F43" s="149"/>
      <c r="G43" s="149"/>
      <c r="H43" s="149"/>
      <c r="I43" s="149"/>
      <c r="J43" s="238"/>
      <c r="K43" s="149"/>
      <c r="L43" s="149"/>
      <c r="M43" s="224"/>
      <c r="P43" s="150"/>
      <c r="Q43" s="150"/>
      <c r="R43" s="204"/>
      <c r="S43" s="204"/>
      <c r="T43" s="202"/>
      <c r="U43" s="202"/>
      <c r="V43" s="202"/>
      <c r="W43" s="202"/>
    </row>
    <row r="44" spans="1:23">
      <c r="A44" s="130" t="s">
        <v>150</v>
      </c>
      <c r="B44" s="210" t="str">
        <f>B11</f>
        <v>December 2016</v>
      </c>
      <c r="C44" s="189">
        <f>+C11-C27</f>
        <v>13410674.220000001</v>
      </c>
      <c r="D44" s="185">
        <f>+D11-D27</f>
        <v>145909048.23000002</v>
      </c>
      <c r="E44" s="189">
        <f t="shared" ref="E44:M44" si="10">+E11-E27</f>
        <v>5522126.2799999993</v>
      </c>
      <c r="F44" s="191">
        <f t="shared" si="10"/>
        <v>28810.39</v>
      </c>
      <c r="G44" s="189">
        <f t="shared" si="10"/>
        <v>31692.899999999994</v>
      </c>
      <c r="H44" s="191">
        <f t="shared" si="10"/>
        <v>1176348.23</v>
      </c>
      <c r="I44" s="205">
        <f t="shared" si="10"/>
        <v>4103769.12</v>
      </c>
      <c r="J44" s="182">
        <f t="shared" si="10"/>
        <v>0</v>
      </c>
      <c r="K44" s="189">
        <f t="shared" si="10"/>
        <v>71539.5</v>
      </c>
      <c r="L44" s="191">
        <f t="shared" si="10"/>
        <v>71235.579999999987</v>
      </c>
      <c r="M44" s="189">
        <f t="shared" si="10"/>
        <v>16476681.140000001</v>
      </c>
      <c r="P44" s="182"/>
      <c r="Q44" s="182"/>
      <c r="R44" s="182"/>
      <c r="S44" s="182"/>
      <c r="T44" s="235"/>
      <c r="U44" s="236"/>
      <c r="V44" s="182"/>
      <c r="W44" s="236"/>
    </row>
    <row r="45" spans="1:23">
      <c r="A45" s="132" t="s">
        <v>151</v>
      </c>
      <c r="B45" s="211" t="str">
        <f>B12</f>
        <v>January 2017</v>
      </c>
      <c r="C45" s="184">
        <f t="shared" ref="C45:D56" si="11">+C12-C28</f>
        <v>13377994.609999999</v>
      </c>
      <c r="D45" s="145">
        <f t="shared" si="11"/>
        <v>145558063.41000003</v>
      </c>
      <c r="E45" s="184">
        <f t="shared" ref="E45:M45" si="12">+E12-E28</f>
        <v>5507004.46</v>
      </c>
      <c r="F45" s="182">
        <f t="shared" si="12"/>
        <v>28722.809999999998</v>
      </c>
      <c r="G45" s="184">
        <f t="shared" si="12"/>
        <v>31596.559999999998</v>
      </c>
      <c r="H45" s="182">
        <f t="shared" si="12"/>
        <v>1166553.74</v>
      </c>
      <c r="I45" s="184">
        <f t="shared" si="12"/>
        <v>4092448.4800000004</v>
      </c>
      <c r="J45" s="182">
        <f t="shared" si="12"/>
        <v>0</v>
      </c>
      <c r="K45" s="184">
        <f t="shared" si="12"/>
        <v>71339.37999999999</v>
      </c>
      <c r="L45" s="182">
        <f t="shared" si="12"/>
        <v>71029.69</v>
      </c>
      <c r="M45" s="184">
        <f t="shared" si="12"/>
        <v>16437528.5</v>
      </c>
      <c r="P45" s="182"/>
      <c r="Q45" s="182"/>
      <c r="R45" s="182"/>
      <c r="S45" s="182"/>
      <c r="T45" s="235"/>
      <c r="U45" s="236"/>
      <c r="V45" s="182"/>
      <c r="W45" s="236"/>
    </row>
    <row r="46" spans="1:23">
      <c r="A46" s="132"/>
      <c r="B46" s="207" t="s">
        <v>137</v>
      </c>
      <c r="C46" s="184">
        <f t="shared" si="11"/>
        <v>13345315</v>
      </c>
      <c r="D46" s="145">
        <f t="shared" si="11"/>
        <v>145207078.59</v>
      </c>
      <c r="E46" s="184">
        <f t="shared" ref="E46:M46" si="13">+E13-E29</f>
        <v>5491882.6399999997</v>
      </c>
      <c r="F46" s="182">
        <f t="shared" si="13"/>
        <v>28635.23</v>
      </c>
      <c r="G46" s="184">
        <f t="shared" si="13"/>
        <v>31500.219999999994</v>
      </c>
      <c r="H46" s="182">
        <f t="shared" si="13"/>
        <v>1156759.25</v>
      </c>
      <c r="I46" s="184">
        <f t="shared" si="13"/>
        <v>4081127.8400000003</v>
      </c>
      <c r="J46" s="182">
        <f t="shared" si="13"/>
        <v>0</v>
      </c>
      <c r="K46" s="184">
        <f t="shared" si="13"/>
        <v>71139.259999999995</v>
      </c>
      <c r="L46" s="182">
        <f t="shared" si="13"/>
        <v>70823.799999999988</v>
      </c>
      <c r="M46" s="184">
        <f t="shared" si="13"/>
        <v>16398375.859999999</v>
      </c>
      <c r="P46" s="182"/>
      <c r="Q46" s="182"/>
      <c r="R46" s="182"/>
      <c r="S46" s="182"/>
      <c r="T46" s="235"/>
      <c r="U46" s="236"/>
      <c r="V46" s="182"/>
      <c r="W46" s="236"/>
    </row>
    <row r="47" spans="1:23">
      <c r="A47" s="132"/>
      <c r="B47" s="207" t="s">
        <v>138</v>
      </c>
      <c r="C47" s="184">
        <f t="shared" si="11"/>
        <v>13312635.390000001</v>
      </c>
      <c r="D47" s="145">
        <f t="shared" si="11"/>
        <v>144856093.77000001</v>
      </c>
      <c r="E47" s="184">
        <f t="shared" ref="E47:M47" si="14">+E14-E30</f>
        <v>5476760.8199999994</v>
      </c>
      <c r="F47" s="182">
        <f t="shared" si="14"/>
        <v>28547.65</v>
      </c>
      <c r="G47" s="184">
        <f t="shared" si="14"/>
        <v>31403.879999999997</v>
      </c>
      <c r="H47" s="182">
        <f t="shared" si="14"/>
        <v>1146964.76</v>
      </c>
      <c r="I47" s="184">
        <f t="shared" si="14"/>
        <v>4069807.2</v>
      </c>
      <c r="J47" s="182">
        <f t="shared" si="14"/>
        <v>0</v>
      </c>
      <c r="K47" s="184">
        <f t="shared" si="14"/>
        <v>70939.14</v>
      </c>
      <c r="L47" s="182">
        <f t="shared" si="14"/>
        <v>70617.91</v>
      </c>
      <c r="M47" s="184">
        <f t="shared" si="14"/>
        <v>16359223.220000001</v>
      </c>
      <c r="P47" s="182"/>
      <c r="Q47" s="182"/>
      <c r="R47" s="182"/>
      <c r="S47" s="182"/>
      <c r="T47" s="235"/>
      <c r="U47" s="236"/>
      <c r="V47" s="182"/>
      <c r="W47" s="236"/>
    </row>
    <row r="48" spans="1:23">
      <c r="A48" s="132"/>
      <c r="B48" s="207" t="s">
        <v>139</v>
      </c>
      <c r="C48" s="184">
        <f t="shared" si="11"/>
        <v>13279955.779999999</v>
      </c>
      <c r="D48" s="145">
        <f t="shared" si="11"/>
        <v>144505108.95000002</v>
      </c>
      <c r="E48" s="184">
        <f t="shared" ref="E48:M48" si="15">+E15-E31</f>
        <v>5461639</v>
      </c>
      <c r="F48" s="182">
        <f t="shared" si="15"/>
        <v>28460.07</v>
      </c>
      <c r="G48" s="184">
        <f t="shared" si="15"/>
        <v>31307.539999999994</v>
      </c>
      <c r="H48" s="182">
        <f t="shared" si="15"/>
        <v>1137170.27</v>
      </c>
      <c r="I48" s="184">
        <f t="shared" si="15"/>
        <v>4058486.5600000005</v>
      </c>
      <c r="J48" s="182">
        <f t="shared" si="15"/>
        <v>0</v>
      </c>
      <c r="K48" s="184">
        <f t="shared" si="15"/>
        <v>70739.01999999999</v>
      </c>
      <c r="L48" s="182">
        <f t="shared" si="15"/>
        <v>70412.01999999999</v>
      </c>
      <c r="M48" s="184">
        <f t="shared" si="15"/>
        <v>16320070.58</v>
      </c>
      <c r="P48" s="182"/>
      <c r="Q48" s="182"/>
      <c r="R48" s="182"/>
      <c r="S48" s="182"/>
      <c r="T48" s="235"/>
      <c r="U48" s="236"/>
      <c r="V48" s="182"/>
      <c r="W48" s="236"/>
    </row>
    <row r="49" spans="1:23">
      <c r="A49" s="132"/>
      <c r="B49" s="207" t="s">
        <v>140</v>
      </c>
      <c r="C49" s="184">
        <f t="shared" si="11"/>
        <v>13247276.17</v>
      </c>
      <c r="D49" s="145">
        <f t="shared" si="11"/>
        <v>144154124.13</v>
      </c>
      <c r="E49" s="184">
        <f t="shared" ref="E49:M49" si="16">+E16-E32</f>
        <v>5446517.1799999997</v>
      </c>
      <c r="F49" s="182">
        <f t="shared" si="16"/>
        <v>28372.489999999998</v>
      </c>
      <c r="G49" s="184">
        <f t="shared" si="16"/>
        <v>31211.199999999997</v>
      </c>
      <c r="H49" s="182">
        <f t="shared" si="16"/>
        <v>1127375.7799999998</v>
      </c>
      <c r="I49" s="184">
        <f t="shared" si="16"/>
        <v>4047165.9200000004</v>
      </c>
      <c r="J49" s="182">
        <f t="shared" si="16"/>
        <v>0</v>
      </c>
      <c r="K49" s="184">
        <f t="shared" si="16"/>
        <v>70538.899999999994</v>
      </c>
      <c r="L49" s="182">
        <f t="shared" si="16"/>
        <v>70206.13</v>
      </c>
      <c r="M49" s="184">
        <f t="shared" si="16"/>
        <v>16280917.939999999</v>
      </c>
      <c r="P49" s="182"/>
      <c r="Q49" s="182"/>
      <c r="R49" s="182"/>
      <c r="S49" s="182"/>
      <c r="T49" s="235"/>
      <c r="U49" s="236"/>
      <c r="V49" s="182"/>
      <c r="W49" s="236"/>
    </row>
    <row r="50" spans="1:23">
      <c r="A50" s="132"/>
      <c r="B50" s="207" t="s">
        <v>141</v>
      </c>
      <c r="C50" s="184">
        <f t="shared" si="11"/>
        <v>13214596.560000001</v>
      </c>
      <c r="D50" s="145">
        <f t="shared" si="11"/>
        <v>143803139.31</v>
      </c>
      <c r="E50" s="184">
        <f t="shared" ref="E50:M50" si="17">+E17-E33</f>
        <v>5431395.3599999994</v>
      </c>
      <c r="F50" s="182">
        <f t="shared" si="17"/>
        <v>28284.91</v>
      </c>
      <c r="G50" s="184">
        <f t="shared" si="17"/>
        <v>31114.859999999993</v>
      </c>
      <c r="H50" s="182">
        <f t="shared" si="17"/>
        <v>1117581.29</v>
      </c>
      <c r="I50" s="184">
        <f t="shared" si="17"/>
        <v>4035845.2800000003</v>
      </c>
      <c r="J50" s="182">
        <f t="shared" si="17"/>
        <v>0</v>
      </c>
      <c r="K50" s="184">
        <f t="shared" si="17"/>
        <v>70338.78</v>
      </c>
      <c r="L50" s="182">
        <f t="shared" si="17"/>
        <v>70000.239999999991</v>
      </c>
      <c r="M50" s="184">
        <f t="shared" si="17"/>
        <v>16241765.300000001</v>
      </c>
      <c r="P50" s="182"/>
      <c r="Q50" s="182"/>
      <c r="R50" s="182"/>
      <c r="S50" s="182"/>
      <c r="T50" s="235"/>
      <c r="U50" s="236"/>
      <c r="V50" s="182"/>
      <c r="W50" s="236"/>
    </row>
    <row r="51" spans="1:23">
      <c r="A51" s="132"/>
      <c r="B51" s="207" t="s">
        <v>142</v>
      </c>
      <c r="C51" s="184">
        <f t="shared" si="11"/>
        <v>13181916.949999999</v>
      </c>
      <c r="D51" s="145">
        <f t="shared" si="11"/>
        <v>143452154.49000001</v>
      </c>
      <c r="E51" s="184">
        <f t="shared" ref="E51:M51" si="18">+E18-E34</f>
        <v>5416273.5399999991</v>
      </c>
      <c r="F51" s="182">
        <f t="shared" si="18"/>
        <v>28197.33</v>
      </c>
      <c r="G51" s="184">
        <f t="shared" si="18"/>
        <v>31018.519999999997</v>
      </c>
      <c r="H51" s="182">
        <f t="shared" si="18"/>
        <v>1107786.7999999998</v>
      </c>
      <c r="I51" s="184">
        <f t="shared" si="18"/>
        <v>4024524.6400000006</v>
      </c>
      <c r="J51" s="182">
        <f t="shared" si="18"/>
        <v>0</v>
      </c>
      <c r="K51" s="184">
        <f t="shared" si="18"/>
        <v>70138.659999999989</v>
      </c>
      <c r="L51" s="182">
        <f t="shared" si="18"/>
        <v>69794.350000000006</v>
      </c>
      <c r="M51" s="184">
        <f t="shared" si="18"/>
        <v>16202612.66</v>
      </c>
      <c r="P51" s="182"/>
      <c r="Q51" s="182"/>
      <c r="R51" s="182"/>
      <c r="S51" s="182"/>
      <c r="T51" s="235"/>
      <c r="U51" s="236"/>
      <c r="V51" s="182"/>
      <c r="W51" s="236"/>
    </row>
    <row r="52" spans="1:23">
      <c r="A52" s="132"/>
      <c r="B52" s="207" t="s">
        <v>143</v>
      </c>
      <c r="C52" s="184">
        <f t="shared" si="11"/>
        <v>13149237.34</v>
      </c>
      <c r="D52" s="145">
        <f t="shared" si="11"/>
        <v>143101169.67000002</v>
      </c>
      <c r="E52" s="184">
        <f t="shared" ref="E52:M52" si="19">+E19-E35</f>
        <v>5401151.7199999988</v>
      </c>
      <c r="F52" s="182">
        <f t="shared" si="19"/>
        <v>28109.75</v>
      </c>
      <c r="G52" s="184">
        <f t="shared" si="19"/>
        <v>30922.179999999993</v>
      </c>
      <c r="H52" s="182">
        <f t="shared" si="19"/>
        <v>1097992.31</v>
      </c>
      <c r="I52" s="184">
        <f t="shared" si="19"/>
        <v>4013204.0000000005</v>
      </c>
      <c r="J52" s="182">
        <f t="shared" si="19"/>
        <v>0</v>
      </c>
      <c r="K52" s="184">
        <f t="shared" si="19"/>
        <v>69938.539999999994</v>
      </c>
      <c r="L52" s="182">
        <f t="shared" si="19"/>
        <v>69588.459999999992</v>
      </c>
      <c r="M52" s="184">
        <f t="shared" si="19"/>
        <v>16163460.02</v>
      </c>
      <c r="P52" s="182"/>
      <c r="Q52" s="182"/>
      <c r="R52" s="182"/>
      <c r="S52" s="182"/>
      <c r="T52" s="235"/>
      <c r="U52" s="236"/>
      <c r="V52" s="182"/>
      <c r="W52" s="236"/>
    </row>
    <row r="53" spans="1:23">
      <c r="A53" s="132"/>
      <c r="B53" s="207" t="s">
        <v>144</v>
      </c>
      <c r="C53" s="184">
        <f t="shared" si="11"/>
        <v>13116557.73</v>
      </c>
      <c r="D53" s="145">
        <f t="shared" si="11"/>
        <v>142750184.85000002</v>
      </c>
      <c r="E53" s="184">
        <f t="shared" ref="E53:M53" si="20">+E20-E36</f>
        <v>5386029.8999999994</v>
      </c>
      <c r="F53" s="182">
        <f t="shared" si="20"/>
        <v>28022.17</v>
      </c>
      <c r="G53" s="184">
        <f t="shared" si="20"/>
        <v>30825.839999999997</v>
      </c>
      <c r="H53" s="182">
        <f t="shared" si="20"/>
        <v>1088197.8199999998</v>
      </c>
      <c r="I53" s="184">
        <f t="shared" si="20"/>
        <v>4001883.3600000003</v>
      </c>
      <c r="J53" s="182">
        <f t="shared" si="20"/>
        <v>0</v>
      </c>
      <c r="K53" s="184">
        <f t="shared" si="20"/>
        <v>69738.419999999984</v>
      </c>
      <c r="L53" s="182">
        <f t="shared" si="20"/>
        <v>69382.570000000007</v>
      </c>
      <c r="M53" s="184">
        <f t="shared" si="20"/>
        <v>16124307.380000001</v>
      </c>
      <c r="P53" s="182"/>
      <c r="Q53" s="182"/>
      <c r="R53" s="182"/>
      <c r="S53" s="182"/>
      <c r="T53" s="235"/>
      <c r="U53" s="236"/>
      <c r="V53" s="182"/>
      <c r="W53" s="236"/>
    </row>
    <row r="54" spans="1:23">
      <c r="A54" s="132"/>
      <c r="B54" s="207" t="s">
        <v>145</v>
      </c>
      <c r="C54" s="184">
        <f t="shared" si="11"/>
        <v>13083878.120000001</v>
      </c>
      <c r="D54" s="145">
        <f t="shared" si="11"/>
        <v>142399200.03</v>
      </c>
      <c r="E54" s="184">
        <f t="shared" ref="E54:M54" si="21">+E21-E37</f>
        <v>5370908.0799999991</v>
      </c>
      <c r="F54" s="182">
        <f t="shared" si="21"/>
        <v>27934.59</v>
      </c>
      <c r="G54" s="184">
        <f t="shared" si="21"/>
        <v>30729.499999999993</v>
      </c>
      <c r="H54" s="182">
        <f t="shared" si="21"/>
        <v>1078403.3299999998</v>
      </c>
      <c r="I54" s="184">
        <f t="shared" si="21"/>
        <v>3990562.7200000007</v>
      </c>
      <c r="J54" s="182">
        <f t="shared" si="21"/>
        <v>0</v>
      </c>
      <c r="K54" s="184">
        <f t="shared" si="21"/>
        <v>69538.299999999988</v>
      </c>
      <c r="L54" s="182">
        <f t="shared" si="21"/>
        <v>69176.679999999993</v>
      </c>
      <c r="M54" s="184">
        <f t="shared" si="21"/>
        <v>16085154.74</v>
      </c>
      <c r="P54" s="182"/>
      <c r="Q54" s="182"/>
      <c r="R54" s="182"/>
      <c r="S54" s="182"/>
      <c r="T54" s="235"/>
      <c r="U54" s="236"/>
      <c r="V54" s="182"/>
      <c r="W54" s="236"/>
    </row>
    <row r="55" spans="1:23">
      <c r="A55" s="132"/>
      <c r="B55" s="207" t="s">
        <v>146</v>
      </c>
      <c r="C55" s="184">
        <f t="shared" si="11"/>
        <v>13051198.51</v>
      </c>
      <c r="D55" s="145">
        <f t="shared" si="11"/>
        <v>142048215.21000001</v>
      </c>
      <c r="E55" s="184">
        <f t="shared" ref="E55:M55" si="22">+E22-E38</f>
        <v>5355786.2599999988</v>
      </c>
      <c r="F55" s="182">
        <f t="shared" si="22"/>
        <v>27847.010000000002</v>
      </c>
      <c r="G55" s="184">
        <f t="shared" si="22"/>
        <v>30633.159999999996</v>
      </c>
      <c r="H55" s="182">
        <f t="shared" si="22"/>
        <v>1068608.8399999999</v>
      </c>
      <c r="I55" s="184">
        <f t="shared" si="22"/>
        <v>3979242.0800000005</v>
      </c>
      <c r="J55" s="182">
        <f t="shared" si="22"/>
        <v>0</v>
      </c>
      <c r="K55" s="184">
        <f t="shared" si="22"/>
        <v>69338.179999999993</v>
      </c>
      <c r="L55" s="182">
        <f t="shared" si="22"/>
        <v>68970.790000000008</v>
      </c>
      <c r="M55" s="184">
        <f t="shared" si="22"/>
        <v>16046002.1</v>
      </c>
      <c r="P55" s="182"/>
      <c r="Q55" s="182"/>
      <c r="R55" s="182"/>
      <c r="S55" s="182"/>
      <c r="T55" s="235"/>
      <c r="U55" s="236"/>
      <c r="V55" s="182"/>
      <c r="W55" s="236"/>
    </row>
    <row r="56" spans="1:23">
      <c r="A56" s="136"/>
      <c r="B56" s="212" t="str">
        <f>+B39</f>
        <v>December 2017</v>
      </c>
      <c r="C56" s="184">
        <f t="shared" si="11"/>
        <v>13018518.9</v>
      </c>
      <c r="D56" s="145">
        <f t="shared" si="11"/>
        <v>141697230.39000002</v>
      </c>
      <c r="E56" s="190">
        <f t="shared" ref="E56:M56" si="23">+E23-E39</f>
        <v>5340664.4399999995</v>
      </c>
      <c r="F56" s="182">
        <f t="shared" si="23"/>
        <v>27759.43</v>
      </c>
      <c r="G56" s="184">
        <f t="shared" si="23"/>
        <v>30536.819999999992</v>
      </c>
      <c r="H56" s="182">
        <f t="shared" si="23"/>
        <v>1058814.3499999999</v>
      </c>
      <c r="I56" s="190">
        <f t="shared" si="23"/>
        <v>3967921.4400000004</v>
      </c>
      <c r="J56" s="182">
        <f t="shared" si="23"/>
        <v>0</v>
      </c>
      <c r="K56" s="184">
        <f t="shared" si="23"/>
        <v>69138.059999999983</v>
      </c>
      <c r="L56" s="182">
        <f t="shared" si="23"/>
        <v>68764.899999999994</v>
      </c>
      <c r="M56" s="184">
        <f t="shared" si="23"/>
        <v>16006849.460000001</v>
      </c>
      <c r="P56" s="182"/>
      <c r="Q56" s="182"/>
      <c r="R56" s="182"/>
      <c r="S56" s="182"/>
      <c r="T56" s="235"/>
      <c r="U56" s="236"/>
      <c r="V56" s="182"/>
      <c r="W56" s="236"/>
    </row>
    <row r="57" spans="1:23">
      <c r="A57" s="138"/>
      <c r="B57" s="139" t="s">
        <v>147</v>
      </c>
      <c r="C57" s="140">
        <f>AVERAGE(C44:C56)</f>
        <v>13214596.560000001</v>
      </c>
      <c r="D57" s="141">
        <f>AVERAGE(D44:D56)</f>
        <v>143803139.31</v>
      </c>
      <c r="E57" s="140">
        <f t="shared" ref="E57:M57" si="24">AVERAGE(E44:E56)</f>
        <v>5431395.3599999994</v>
      </c>
      <c r="F57" s="141">
        <f t="shared" si="24"/>
        <v>28284.91</v>
      </c>
      <c r="G57" s="140">
        <f t="shared" si="24"/>
        <v>31114.859999999993</v>
      </c>
      <c r="H57" s="141">
        <f t="shared" si="24"/>
        <v>1117581.29</v>
      </c>
      <c r="I57" s="140">
        <f t="shared" si="24"/>
        <v>4035845.2800000003</v>
      </c>
      <c r="J57" s="232">
        <f t="shared" si="24"/>
        <v>0</v>
      </c>
      <c r="K57" s="140">
        <f t="shared" si="24"/>
        <v>70338.78</v>
      </c>
      <c r="L57" s="227">
        <f t="shared" si="24"/>
        <v>70000.240000000005</v>
      </c>
      <c r="M57" s="140">
        <f t="shared" si="24"/>
        <v>16241765.300000001</v>
      </c>
      <c r="P57" s="182"/>
      <c r="Q57" s="182"/>
      <c r="R57" s="182"/>
      <c r="S57" s="182"/>
      <c r="T57" s="235"/>
      <c r="U57" s="237"/>
      <c r="V57" s="182"/>
      <c r="W57" s="237"/>
    </row>
    <row r="58" spans="1:23">
      <c r="A58" s="138"/>
      <c r="B58" s="149"/>
      <c r="C58" s="152"/>
      <c r="D58" s="152"/>
      <c r="E58" s="152"/>
      <c r="F58" s="152"/>
      <c r="G58" s="152"/>
      <c r="H58" s="152"/>
      <c r="I58" s="152"/>
      <c r="J58" s="152"/>
      <c r="K58" s="148"/>
      <c r="L58" s="152"/>
      <c r="M58" s="152"/>
      <c r="P58" s="148"/>
      <c r="Q58" s="148"/>
    </row>
    <row r="59" spans="1:23">
      <c r="A59" s="138"/>
      <c r="B59" s="213"/>
      <c r="C59" s="214"/>
      <c r="D59" s="214"/>
      <c r="E59" s="214"/>
      <c r="F59" s="214"/>
      <c r="G59" s="214"/>
      <c r="H59" s="214"/>
      <c r="I59" s="214"/>
      <c r="J59" s="239"/>
      <c r="K59" s="222"/>
      <c r="L59" s="214"/>
      <c r="M59" s="214"/>
      <c r="P59" s="230"/>
      <c r="Q59" s="230"/>
    </row>
    <row r="60" spans="1:23">
      <c r="A60" s="215" t="s">
        <v>152</v>
      </c>
      <c r="B60" s="216" t="s">
        <v>37</v>
      </c>
      <c r="C60" s="186">
        <f>C39-C27</f>
        <v>392155.3199999996</v>
      </c>
      <c r="D60" s="187">
        <f>D39-D27</f>
        <v>4211817.8400000036</v>
      </c>
      <c r="E60" s="186">
        <f t="shared" ref="E60:M60" si="25">E39-E27</f>
        <v>181461.84000000078</v>
      </c>
      <c r="F60" s="187">
        <f t="shared" si="25"/>
        <v>1050.9599999999991</v>
      </c>
      <c r="G60" s="186">
        <f t="shared" si="25"/>
        <v>1156.0800000000017</v>
      </c>
      <c r="H60" s="187">
        <f t="shared" si="25"/>
        <v>117533.88000000012</v>
      </c>
      <c r="I60" s="186">
        <f>I39-I27</f>
        <v>135847.67999999947</v>
      </c>
      <c r="J60" s="182">
        <f>J39-J27</f>
        <v>0</v>
      </c>
      <c r="K60" s="186">
        <f t="shared" si="25"/>
        <v>2401.4400000000096</v>
      </c>
      <c r="L60" s="217">
        <f t="shared" si="25"/>
        <v>2470.679999999993</v>
      </c>
      <c r="M60" s="186">
        <f t="shared" si="25"/>
        <v>469831.6799999997</v>
      </c>
      <c r="P60" s="134"/>
      <c r="Q60" s="134"/>
    </row>
    <row r="61" spans="1:23">
      <c r="A61" s="136" t="s">
        <v>153</v>
      </c>
      <c r="B61" s="153" t="s">
        <v>154</v>
      </c>
      <c r="C61" s="195">
        <v>0</v>
      </c>
      <c r="D61" s="145">
        <v>0</v>
      </c>
      <c r="E61" s="144">
        <v>0</v>
      </c>
      <c r="F61" s="143">
        <v>0</v>
      </c>
      <c r="G61" s="144">
        <v>0</v>
      </c>
      <c r="H61" s="143">
        <v>0</v>
      </c>
      <c r="I61" s="195">
        <v>0</v>
      </c>
      <c r="J61" s="183">
        <v>0</v>
      </c>
      <c r="K61" s="195">
        <v>0</v>
      </c>
      <c r="L61" s="228">
        <v>0</v>
      </c>
      <c r="M61" s="195">
        <v>0</v>
      </c>
      <c r="P61" s="134"/>
      <c r="Q61" s="134"/>
    </row>
    <row r="62" spans="1:23">
      <c r="A62" s="123"/>
      <c r="B62" s="139" t="s">
        <v>155</v>
      </c>
      <c r="C62" s="140">
        <f>+C60+C61</f>
        <v>392155.3199999996</v>
      </c>
      <c r="D62" s="141">
        <f>+D60+D61</f>
        <v>4211817.8400000036</v>
      </c>
      <c r="E62" s="140">
        <f t="shared" ref="E62:M62" si="26">+E60+E61</f>
        <v>181461.84000000078</v>
      </c>
      <c r="F62" s="141">
        <f t="shared" si="26"/>
        <v>1050.9599999999991</v>
      </c>
      <c r="G62" s="140">
        <f t="shared" si="26"/>
        <v>1156.0800000000017</v>
      </c>
      <c r="H62" s="141">
        <f t="shared" si="26"/>
        <v>117533.88000000012</v>
      </c>
      <c r="I62" s="140">
        <f t="shared" si="26"/>
        <v>135847.67999999947</v>
      </c>
      <c r="J62" s="232">
        <f t="shared" si="26"/>
        <v>0</v>
      </c>
      <c r="K62" s="140">
        <f t="shared" si="26"/>
        <v>2401.4400000000096</v>
      </c>
      <c r="L62" s="227">
        <f t="shared" si="26"/>
        <v>2470.679999999993</v>
      </c>
      <c r="M62" s="140">
        <f t="shared" si="26"/>
        <v>469831.6799999997</v>
      </c>
      <c r="P62" s="145"/>
      <c r="Q62" s="145"/>
    </row>
    <row r="63" spans="1:23">
      <c r="E63" s="218"/>
      <c r="G63" s="170"/>
    </row>
    <row r="64" spans="1:23">
      <c r="A64" s="154"/>
    </row>
    <row r="65" spans="1:1">
      <c r="A65" s="202"/>
    </row>
  </sheetData>
  <dataValidations count="1">
    <dataValidation type="list" allowBlank="1" showInputMessage="1" showErrorMessage="1" sqref="C10:M10 P10:S10 U10:X10">
      <formula1>$N$6:$N$7</formula1>
    </dataValidation>
  </dataValidations>
  <pageMargins left="0.25" right="0.25" top="0.51" bottom="0.34" header="0.28000000000000003" footer="0.17"/>
  <pageSetup paperSize="17" scale="6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zoomScaleNormal="100" workbookViewId="0">
      <selection activeCell="C24" sqref="C24"/>
    </sheetView>
  </sheetViews>
  <sheetFormatPr defaultRowHeight="12.75"/>
  <cols>
    <col min="1" max="1" width="7.88671875" style="155" customWidth="1"/>
    <col min="2" max="2" width="12" style="155" customWidth="1"/>
    <col min="3" max="3" width="8.77734375" style="155" bestFit="1" customWidth="1"/>
    <col min="4" max="4" width="64.109375" style="155" customWidth="1"/>
    <col min="5" max="5" width="2.88671875" style="155" customWidth="1"/>
    <col min="6" max="6" width="10.6640625" style="155" customWidth="1"/>
    <col min="7" max="258" width="8.88671875" style="155"/>
    <col min="259" max="259" width="8.77734375" style="155" bestFit="1" customWidth="1"/>
    <col min="260" max="260" width="64.109375" style="155" customWidth="1"/>
    <col min="261" max="514" width="8.88671875" style="155"/>
    <col min="515" max="515" width="8.77734375" style="155" bestFit="1" customWidth="1"/>
    <col min="516" max="516" width="64.109375" style="155" customWidth="1"/>
    <col min="517" max="770" width="8.88671875" style="155"/>
    <col min="771" max="771" width="8.77734375" style="155" bestFit="1" customWidth="1"/>
    <col min="772" max="772" width="64.109375" style="155" customWidth="1"/>
    <col min="773" max="1026" width="8.88671875" style="155"/>
    <col min="1027" max="1027" width="8.77734375" style="155" bestFit="1" customWidth="1"/>
    <col min="1028" max="1028" width="64.109375" style="155" customWidth="1"/>
    <col min="1029" max="1282" width="8.88671875" style="155"/>
    <col min="1283" max="1283" width="8.77734375" style="155" bestFit="1" customWidth="1"/>
    <col min="1284" max="1284" width="64.109375" style="155" customWidth="1"/>
    <col min="1285" max="1538" width="8.88671875" style="155"/>
    <col min="1539" max="1539" width="8.77734375" style="155" bestFit="1" customWidth="1"/>
    <col min="1540" max="1540" width="64.109375" style="155" customWidth="1"/>
    <col min="1541" max="1794" width="8.88671875" style="155"/>
    <col min="1795" max="1795" width="8.77734375" style="155" bestFit="1" customWidth="1"/>
    <col min="1796" max="1796" width="64.109375" style="155" customWidth="1"/>
    <col min="1797" max="2050" width="8.88671875" style="155"/>
    <col min="2051" max="2051" width="8.77734375" style="155" bestFit="1" customWidth="1"/>
    <col min="2052" max="2052" width="64.109375" style="155" customWidth="1"/>
    <col min="2053" max="2306" width="8.88671875" style="155"/>
    <col min="2307" max="2307" width="8.77734375" style="155" bestFit="1" customWidth="1"/>
    <col min="2308" max="2308" width="64.109375" style="155" customWidth="1"/>
    <col min="2309" max="2562" width="8.88671875" style="155"/>
    <col min="2563" max="2563" width="8.77734375" style="155" bestFit="1" customWidth="1"/>
    <col min="2564" max="2564" width="64.109375" style="155" customWidth="1"/>
    <col min="2565" max="2818" width="8.88671875" style="155"/>
    <col min="2819" max="2819" width="8.77734375" style="155" bestFit="1" customWidth="1"/>
    <col min="2820" max="2820" width="64.109375" style="155" customWidth="1"/>
    <col min="2821" max="3074" width="8.88671875" style="155"/>
    <col min="3075" max="3075" width="8.77734375" style="155" bestFit="1" customWidth="1"/>
    <col min="3076" max="3076" width="64.109375" style="155" customWidth="1"/>
    <col min="3077" max="3330" width="8.88671875" style="155"/>
    <col min="3331" max="3331" width="8.77734375" style="155" bestFit="1" customWidth="1"/>
    <col min="3332" max="3332" width="64.109375" style="155" customWidth="1"/>
    <col min="3333" max="3586" width="8.88671875" style="155"/>
    <col min="3587" max="3587" width="8.77734375" style="155" bestFit="1" customWidth="1"/>
    <col min="3588" max="3588" width="64.109375" style="155" customWidth="1"/>
    <col min="3589" max="3842" width="8.88671875" style="155"/>
    <col min="3843" max="3843" width="8.77734375" style="155" bestFit="1" customWidth="1"/>
    <col min="3844" max="3844" width="64.109375" style="155" customWidth="1"/>
    <col min="3845" max="4098" width="8.88671875" style="155"/>
    <col min="4099" max="4099" width="8.77734375" style="155" bestFit="1" customWidth="1"/>
    <col min="4100" max="4100" width="64.109375" style="155" customWidth="1"/>
    <col min="4101" max="4354" width="8.88671875" style="155"/>
    <col min="4355" max="4355" width="8.77734375" style="155" bestFit="1" customWidth="1"/>
    <col min="4356" max="4356" width="64.109375" style="155" customWidth="1"/>
    <col min="4357" max="4610" width="8.88671875" style="155"/>
    <col min="4611" max="4611" width="8.77734375" style="155" bestFit="1" customWidth="1"/>
    <col min="4612" max="4612" width="64.109375" style="155" customWidth="1"/>
    <col min="4613" max="4866" width="8.88671875" style="155"/>
    <col min="4867" max="4867" width="8.77734375" style="155" bestFit="1" customWidth="1"/>
    <col min="4868" max="4868" width="64.109375" style="155" customWidth="1"/>
    <col min="4869" max="5122" width="8.88671875" style="155"/>
    <col min="5123" max="5123" width="8.77734375" style="155" bestFit="1" customWidth="1"/>
    <col min="5124" max="5124" width="64.109375" style="155" customWidth="1"/>
    <col min="5125" max="5378" width="8.88671875" style="155"/>
    <col min="5379" max="5379" width="8.77734375" style="155" bestFit="1" customWidth="1"/>
    <col min="5380" max="5380" width="64.109375" style="155" customWidth="1"/>
    <col min="5381" max="5634" width="8.88671875" style="155"/>
    <col min="5635" max="5635" width="8.77734375" style="155" bestFit="1" customWidth="1"/>
    <col min="5636" max="5636" width="64.109375" style="155" customWidth="1"/>
    <col min="5637" max="5890" width="8.88671875" style="155"/>
    <col min="5891" max="5891" width="8.77734375" style="155" bestFit="1" customWidth="1"/>
    <col min="5892" max="5892" width="64.109375" style="155" customWidth="1"/>
    <col min="5893" max="6146" width="8.88671875" style="155"/>
    <col min="6147" max="6147" width="8.77734375" style="155" bestFit="1" customWidth="1"/>
    <col min="6148" max="6148" width="64.109375" style="155" customWidth="1"/>
    <col min="6149" max="6402" width="8.88671875" style="155"/>
    <col min="6403" max="6403" width="8.77734375" style="155" bestFit="1" customWidth="1"/>
    <col min="6404" max="6404" width="64.109375" style="155" customWidth="1"/>
    <col min="6405" max="6658" width="8.88671875" style="155"/>
    <col min="6659" max="6659" width="8.77734375" style="155" bestFit="1" customWidth="1"/>
    <col min="6660" max="6660" width="64.109375" style="155" customWidth="1"/>
    <col min="6661" max="6914" width="8.88671875" style="155"/>
    <col min="6915" max="6915" width="8.77734375" style="155" bestFit="1" customWidth="1"/>
    <col min="6916" max="6916" width="64.109375" style="155" customWidth="1"/>
    <col min="6917" max="7170" width="8.88671875" style="155"/>
    <col min="7171" max="7171" width="8.77734375" style="155" bestFit="1" customWidth="1"/>
    <col min="7172" max="7172" width="64.109375" style="155" customWidth="1"/>
    <col min="7173" max="7426" width="8.88671875" style="155"/>
    <col min="7427" max="7427" width="8.77734375" style="155" bestFit="1" customWidth="1"/>
    <col min="7428" max="7428" width="64.109375" style="155" customWidth="1"/>
    <col min="7429" max="7682" width="8.88671875" style="155"/>
    <col min="7683" max="7683" width="8.77734375" style="155" bestFit="1" customWidth="1"/>
    <col min="7684" max="7684" width="64.109375" style="155" customWidth="1"/>
    <col min="7685" max="7938" width="8.88671875" style="155"/>
    <col min="7939" max="7939" width="8.77734375" style="155" bestFit="1" customWidth="1"/>
    <col min="7940" max="7940" width="64.109375" style="155" customWidth="1"/>
    <col min="7941" max="8194" width="8.88671875" style="155"/>
    <col min="8195" max="8195" width="8.77734375" style="155" bestFit="1" customWidth="1"/>
    <col min="8196" max="8196" width="64.109375" style="155" customWidth="1"/>
    <col min="8197" max="8450" width="8.88671875" style="155"/>
    <col min="8451" max="8451" width="8.77734375" style="155" bestFit="1" customWidth="1"/>
    <col min="8452" max="8452" width="64.109375" style="155" customWidth="1"/>
    <col min="8453" max="8706" width="8.88671875" style="155"/>
    <col min="8707" max="8707" width="8.77734375" style="155" bestFit="1" customWidth="1"/>
    <col min="8708" max="8708" width="64.109375" style="155" customWidth="1"/>
    <col min="8709" max="8962" width="8.88671875" style="155"/>
    <col min="8963" max="8963" width="8.77734375" style="155" bestFit="1" customWidth="1"/>
    <col min="8964" max="8964" width="64.109375" style="155" customWidth="1"/>
    <col min="8965" max="9218" width="8.88671875" style="155"/>
    <col min="9219" max="9219" width="8.77734375" style="155" bestFit="1" customWidth="1"/>
    <col min="9220" max="9220" width="64.109375" style="155" customWidth="1"/>
    <col min="9221" max="9474" width="8.88671875" style="155"/>
    <col min="9475" max="9475" width="8.77734375" style="155" bestFit="1" customWidth="1"/>
    <col min="9476" max="9476" width="64.109375" style="155" customWidth="1"/>
    <col min="9477" max="9730" width="8.88671875" style="155"/>
    <col min="9731" max="9731" width="8.77734375" style="155" bestFit="1" customWidth="1"/>
    <col min="9732" max="9732" width="64.109375" style="155" customWidth="1"/>
    <col min="9733" max="9986" width="8.88671875" style="155"/>
    <col min="9987" max="9987" width="8.77734375" style="155" bestFit="1" customWidth="1"/>
    <col min="9988" max="9988" width="64.109375" style="155" customWidth="1"/>
    <col min="9989" max="10242" width="8.88671875" style="155"/>
    <col min="10243" max="10243" width="8.77734375" style="155" bestFit="1" customWidth="1"/>
    <col min="10244" max="10244" width="64.109375" style="155" customWidth="1"/>
    <col min="10245" max="10498" width="8.88671875" style="155"/>
    <col min="10499" max="10499" width="8.77734375" style="155" bestFit="1" customWidth="1"/>
    <col min="10500" max="10500" width="64.109375" style="155" customWidth="1"/>
    <col min="10501" max="10754" width="8.88671875" style="155"/>
    <col min="10755" max="10755" width="8.77734375" style="155" bestFit="1" customWidth="1"/>
    <col min="10756" max="10756" width="64.109375" style="155" customWidth="1"/>
    <col min="10757" max="11010" width="8.88671875" style="155"/>
    <col min="11011" max="11011" width="8.77734375" style="155" bestFit="1" customWidth="1"/>
    <col min="11012" max="11012" width="64.109375" style="155" customWidth="1"/>
    <col min="11013" max="11266" width="8.88671875" style="155"/>
    <col min="11267" max="11267" width="8.77734375" style="155" bestFit="1" customWidth="1"/>
    <col min="11268" max="11268" width="64.109375" style="155" customWidth="1"/>
    <col min="11269" max="11522" width="8.88671875" style="155"/>
    <col min="11523" max="11523" width="8.77734375" style="155" bestFit="1" customWidth="1"/>
    <col min="11524" max="11524" width="64.109375" style="155" customWidth="1"/>
    <col min="11525" max="11778" width="8.88671875" style="155"/>
    <col min="11779" max="11779" width="8.77734375" style="155" bestFit="1" customWidth="1"/>
    <col min="11780" max="11780" width="64.109375" style="155" customWidth="1"/>
    <col min="11781" max="12034" width="8.88671875" style="155"/>
    <col min="12035" max="12035" width="8.77734375" style="155" bestFit="1" customWidth="1"/>
    <col min="12036" max="12036" width="64.109375" style="155" customWidth="1"/>
    <col min="12037" max="12290" width="8.88671875" style="155"/>
    <col min="12291" max="12291" width="8.77734375" style="155" bestFit="1" customWidth="1"/>
    <col min="12292" max="12292" width="64.109375" style="155" customWidth="1"/>
    <col min="12293" max="12546" width="8.88671875" style="155"/>
    <col min="12547" max="12547" width="8.77734375" style="155" bestFit="1" customWidth="1"/>
    <col min="12548" max="12548" width="64.109375" style="155" customWidth="1"/>
    <col min="12549" max="12802" width="8.88671875" style="155"/>
    <col min="12803" max="12803" width="8.77734375" style="155" bestFit="1" customWidth="1"/>
    <col min="12804" max="12804" width="64.109375" style="155" customWidth="1"/>
    <col min="12805" max="13058" width="8.88671875" style="155"/>
    <col min="13059" max="13059" width="8.77734375" style="155" bestFit="1" customWidth="1"/>
    <col min="13060" max="13060" width="64.109375" style="155" customWidth="1"/>
    <col min="13061" max="13314" width="8.88671875" style="155"/>
    <col min="13315" max="13315" width="8.77734375" style="155" bestFit="1" customWidth="1"/>
    <col min="13316" max="13316" width="64.109375" style="155" customWidth="1"/>
    <col min="13317" max="13570" width="8.88671875" style="155"/>
    <col min="13571" max="13571" width="8.77734375" style="155" bestFit="1" customWidth="1"/>
    <col min="13572" max="13572" width="64.109375" style="155" customWidth="1"/>
    <col min="13573" max="13826" width="8.88671875" style="155"/>
    <col min="13827" max="13827" width="8.77734375" style="155" bestFit="1" customWidth="1"/>
    <col min="13828" max="13828" width="64.109375" style="155" customWidth="1"/>
    <col min="13829" max="14082" width="8.88671875" style="155"/>
    <col min="14083" max="14083" width="8.77734375" style="155" bestFit="1" customWidth="1"/>
    <col min="14084" max="14084" width="64.109375" style="155" customWidth="1"/>
    <col min="14085" max="14338" width="8.88671875" style="155"/>
    <col min="14339" max="14339" width="8.77734375" style="155" bestFit="1" customWidth="1"/>
    <col min="14340" max="14340" width="64.109375" style="155" customWidth="1"/>
    <col min="14341" max="14594" width="8.88671875" style="155"/>
    <col min="14595" max="14595" width="8.77734375" style="155" bestFit="1" customWidth="1"/>
    <col min="14596" max="14596" width="64.109375" style="155" customWidth="1"/>
    <col min="14597" max="14850" width="8.88671875" style="155"/>
    <col min="14851" max="14851" width="8.77734375" style="155" bestFit="1" customWidth="1"/>
    <col min="14852" max="14852" width="64.109375" style="155" customWidth="1"/>
    <col min="14853" max="15106" width="8.88671875" style="155"/>
    <col min="15107" max="15107" width="8.77734375" style="155" bestFit="1" customWidth="1"/>
    <col min="15108" max="15108" width="64.109375" style="155" customWidth="1"/>
    <col min="15109" max="15362" width="8.88671875" style="155"/>
    <col min="15363" max="15363" width="8.77734375" style="155" bestFit="1" customWidth="1"/>
    <col min="15364" max="15364" width="64.109375" style="155" customWidth="1"/>
    <col min="15365" max="15618" width="8.88671875" style="155"/>
    <col min="15619" max="15619" width="8.77734375" style="155" bestFit="1" customWidth="1"/>
    <col min="15620" max="15620" width="64.109375" style="155" customWidth="1"/>
    <col min="15621" max="15874" width="8.88671875" style="155"/>
    <col min="15875" max="15875" width="8.77734375" style="155" bestFit="1" customWidth="1"/>
    <col min="15876" max="15876" width="64.109375" style="155" customWidth="1"/>
    <col min="15877" max="16130" width="8.88671875" style="155"/>
    <col min="16131" max="16131" width="8.77734375" style="155" bestFit="1" customWidth="1"/>
    <col min="16132" max="16132" width="64.109375" style="155" customWidth="1"/>
    <col min="16133" max="16384" width="8.88671875" style="155"/>
  </cols>
  <sheetData>
    <row r="1" spans="1:4">
      <c r="A1" s="154" t="s">
        <v>156</v>
      </c>
      <c r="B1" s="154"/>
    </row>
    <row r="3" spans="1:4" ht="25.5">
      <c r="A3" s="156" t="s">
        <v>125</v>
      </c>
      <c r="B3" s="156" t="s">
        <v>157</v>
      </c>
      <c r="C3" s="157" t="s">
        <v>158</v>
      </c>
      <c r="D3" s="156" t="s">
        <v>159</v>
      </c>
    </row>
    <row r="4" spans="1:4">
      <c r="A4" s="158">
        <v>279</v>
      </c>
      <c r="B4" s="175">
        <v>1098</v>
      </c>
      <c r="C4" s="159">
        <v>42643</v>
      </c>
      <c r="D4" s="160" t="s">
        <v>160</v>
      </c>
    </row>
    <row r="5" spans="1:4">
      <c r="A5" s="161">
        <v>286</v>
      </c>
      <c r="B5" s="172">
        <v>1104</v>
      </c>
      <c r="C5" s="159">
        <v>42643</v>
      </c>
      <c r="D5" s="162" t="s">
        <v>161</v>
      </c>
    </row>
    <row r="6" spans="1:4" ht="25.5">
      <c r="A6" s="161">
        <v>286</v>
      </c>
      <c r="B6" s="172">
        <v>1105</v>
      </c>
      <c r="C6" s="159">
        <v>42643</v>
      </c>
      <c r="D6" s="163" t="s">
        <v>162</v>
      </c>
    </row>
    <row r="7" spans="1:4">
      <c r="A7" s="161">
        <v>286</v>
      </c>
      <c r="B7" s="172">
        <v>2640</v>
      </c>
      <c r="C7" s="159">
        <v>42643</v>
      </c>
      <c r="D7" s="162" t="s">
        <v>163</v>
      </c>
    </row>
    <row r="8" spans="1:4">
      <c r="A8" s="161">
        <v>1022</v>
      </c>
      <c r="B8" s="172">
        <v>1591</v>
      </c>
      <c r="C8" s="159">
        <v>42643</v>
      </c>
      <c r="D8" s="164" t="s">
        <v>164</v>
      </c>
    </row>
    <row r="9" spans="1:4" ht="25.5">
      <c r="A9" s="161">
        <v>1471</v>
      </c>
      <c r="B9" s="172">
        <v>2473</v>
      </c>
      <c r="C9" s="159">
        <v>42643</v>
      </c>
      <c r="D9" s="165" t="s">
        <v>165</v>
      </c>
    </row>
    <row r="10" spans="1:4" ht="25.5">
      <c r="A10" s="161">
        <v>1472</v>
      </c>
      <c r="B10" s="172">
        <v>2475</v>
      </c>
      <c r="C10" s="159">
        <v>42643</v>
      </c>
      <c r="D10" s="165" t="s">
        <v>166</v>
      </c>
    </row>
    <row r="11" spans="1:4">
      <c r="A11" s="166">
        <v>1542</v>
      </c>
      <c r="B11" s="174">
        <v>2620</v>
      </c>
      <c r="C11" s="159">
        <v>42643</v>
      </c>
      <c r="D11" s="167" t="s">
        <v>167</v>
      </c>
    </row>
    <row r="12" spans="1:4" s="170" customFormat="1" ht="25.5">
      <c r="A12" s="168">
        <v>2097</v>
      </c>
      <c r="B12" s="173">
        <v>2800</v>
      </c>
      <c r="C12" s="159">
        <v>42643</v>
      </c>
      <c r="D12" s="169" t="s">
        <v>168</v>
      </c>
    </row>
    <row r="13" spans="1:4" s="170" customFormat="1">
      <c r="A13" s="168">
        <v>2097</v>
      </c>
      <c r="B13" s="173">
        <v>2801</v>
      </c>
      <c r="C13" s="159">
        <v>42643</v>
      </c>
      <c r="D13" s="169" t="s">
        <v>169</v>
      </c>
    </row>
    <row r="14" spans="1:4" s="170" customFormat="1">
      <c r="A14" s="168">
        <v>2097</v>
      </c>
      <c r="B14" s="173">
        <v>2803</v>
      </c>
      <c r="C14" s="159">
        <v>42643</v>
      </c>
      <c r="D14" s="169" t="s">
        <v>170</v>
      </c>
    </row>
    <row r="15" spans="1:4" ht="25.5">
      <c r="A15" s="161">
        <v>2562</v>
      </c>
      <c r="B15" s="173">
        <v>4024</v>
      </c>
      <c r="C15" s="159">
        <v>42643</v>
      </c>
      <c r="D15" s="171" t="s">
        <v>171</v>
      </c>
    </row>
    <row r="16" spans="1:4">
      <c r="A16" s="161">
        <v>2634</v>
      </c>
      <c r="B16" s="173">
        <v>4645</v>
      </c>
      <c r="C16" s="159">
        <v>42643</v>
      </c>
      <c r="D16" s="221" t="s">
        <v>197</v>
      </c>
    </row>
    <row r="17" spans="1:4" ht="46.9" customHeight="1">
      <c r="A17" s="161">
        <v>3104</v>
      </c>
      <c r="B17" s="172">
        <v>5439</v>
      </c>
      <c r="C17" s="159">
        <v>42643</v>
      </c>
      <c r="D17" s="171" t="s">
        <v>195</v>
      </c>
    </row>
    <row r="18" spans="1:4">
      <c r="A18" s="161">
        <v>3105</v>
      </c>
      <c r="B18" s="172">
        <v>5440</v>
      </c>
      <c r="C18" s="159">
        <v>42643</v>
      </c>
      <c r="D18" s="164" t="s">
        <v>172</v>
      </c>
    </row>
    <row r="19" spans="1:4">
      <c r="A19" s="161">
        <v>3106</v>
      </c>
      <c r="B19" s="172">
        <v>5441</v>
      </c>
      <c r="C19" s="159">
        <v>42643</v>
      </c>
      <c r="D19" s="221" t="s">
        <v>196</v>
      </c>
    </row>
    <row r="20" spans="1:4">
      <c r="A20" s="164"/>
      <c r="B20" s="164"/>
      <c r="C20" s="164"/>
      <c r="D20" s="164"/>
    </row>
    <row r="21" spans="1:4">
      <c r="A21" s="164"/>
      <c r="B21" s="164"/>
      <c r="C21" s="164"/>
      <c r="D21" s="164"/>
    </row>
    <row r="22" spans="1:4">
      <c r="A22" s="164"/>
      <c r="B22" s="164"/>
      <c r="C22" s="164"/>
      <c r="D22" s="164"/>
    </row>
    <row r="23" spans="1:4">
      <c r="A23" s="164"/>
      <c r="B23" s="164"/>
      <c r="C23" s="164"/>
      <c r="D23" s="164"/>
    </row>
    <row r="24" spans="1:4">
      <c r="A24" s="164"/>
      <c r="B24" s="164"/>
      <c r="C24" s="164"/>
      <c r="D24" s="164"/>
    </row>
    <row r="25" spans="1:4">
      <c r="A25" s="164"/>
      <c r="B25" s="164"/>
      <c r="C25" s="164"/>
      <c r="D25" s="164"/>
    </row>
    <row r="26" spans="1:4">
      <c r="A26" s="164"/>
      <c r="B26" s="164"/>
      <c r="C26" s="164"/>
      <c r="D26" s="164"/>
    </row>
    <row r="27" spans="1:4">
      <c r="A27" s="164"/>
      <c r="B27" s="164"/>
      <c r="C27" s="164"/>
      <c r="D27" s="164"/>
    </row>
    <row r="28" spans="1:4">
      <c r="A28" s="164"/>
      <c r="B28" s="164"/>
      <c r="C28" s="164"/>
      <c r="D28" s="164"/>
    </row>
    <row r="29" spans="1:4">
      <c r="A29" s="164"/>
      <c r="B29" s="164"/>
      <c r="C29" s="164"/>
      <c r="D29" s="164"/>
    </row>
    <row r="30" spans="1:4">
      <c r="A30" s="164"/>
      <c r="B30" s="164"/>
      <c r="C30" s="164"/>
      <c r="D30" s="164"/>
    </row>
    <row r="31" spans="1:4">
      <c r="A31" s="164"/>
      <c r="B31" s="164"/>
      <c r="C31" s="164"/>
      <c r="D31" s="164"/>
    </row>
    <row r="32" spans="1:4">
      <c r="A32" s="164"/>
      <c r="B32" s="164"/>
      <c r="C32" s="164"/>
      <c r="D32" s="164"/>
    </row>
    <row r="33" spans="1:4">
      <c r="A33" s="164"/>
      <c r="B33" s="164"/>
      <c r="C33" s="164"/>
      <c r="D33" s="164"/>
    </row>
    <row r="34" spans="1:4">
      <c r="A34" s="164"/>
      <c r="B34" s="164"/>
      <c r="C34" s="164"/>
      <c r="D34" s="164"/>
    </row>
    <row r="35" spans="1:4">
      <c r="A35" s="164"/>
      <c r="B35" s="164"/>
      <c r="C35" s="164"/>
      <c r="D35" s="164"/>
    </row>
    <row r="36" spans="1:4">
      <c r="A36" s="164"/>
      <c r="B36" s="164"/>
      <c r="C36" s="164"/>
      <c r="D36" s="164"/>
    </row>
    <row r="37" spans="1:4">
      <c r="A37" s="164"/>
      <c r="B37" s="164"/>
      <c r="C37" s="164"/>
      <c r="D37" s="164"/>
    </row>
    <row r="38" spans="1:4">
      <c r="A38" s="164"/>
      <c r="B38" s="164"/>
      <c r="C38" s="164"/>
      <c r="D38" s="164"/>
    </row>
    <row r="39" spans="1:4">
      <c r="A39" s="164"/>
      <c r="B39" s="164"/>
      <c r="C39" s="164"/>
      <c r="D39" s="164"/>
    </row>
    <row r="40" spans="1:4">
      <c r="A40" s="164"/>
      <c r="B40" s="164"/>
      <c r="C40" s="164"/>
      <c r="D40" s="164"/>
    </row>
    <row r="41" spans="1:4">
      <c r="A41" s="164"/>
      <c r="B41" s="164"/>
      <c r="C41" s="164"/>
      <c r="D41" s="164"/>
    </row>
    <row r="42" spans="1:4">
      <c r="A42" s="164"/>
      <c r="B42" s="164"/>
      <c r="C42" s="164"/>
      <c r="D42" s="164"/>
    </row>
    <row r="43" spans="1:4">
      <c r="A43" s="164"/>
      <c r="B43" s="164"/>
      <c r="C43" s="164"/>
      <c r="D43" s="164"/>
    </row>
    <row r="44" spans="1:4">
      <c r="A44" s="164"/>
      <c r="B44" s="164"/>
      <c r="C44" s="164"/>
      <c r="D44" s="164"/>
    </row>
  </sheetData>
  <pageMargins left="0.7" right="0.7" top="0.75" bottom="0.75" header="0.3" footer="0.3"/>
  <pageSetup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GRE Attachment GG</vt:lpstr>
      <vt:lpstr>Forward Rate TO Support Data_GG</vt:lpstr>
      <vt:lpstr>Project Descriptions</vt:lpstr>
      <vt:lpstr>'Forward Rate TO Support Data_GG'!Print_Area</vt:lpstr>
      <vt:lpstr>'GRE Attachment GG'!Print_Area</vt:lpstr>
      <vt:lpstr>'Project Descriptions'!Print_Area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u6952</cp:lastModifiedBy>
  <cp:lastPrinted>2015-05-05T19:16:11Z</cp:lastPrinted>
  <dcterms:created xsi:type="dcterms:W3CDTF">2009-07-01T14:12:33Z</dcterms:created>
  <dcterms:modified xsi:type="dcterms:W3CDTF">2016-10-03T17:04:48Z</dcterms:modified>
</cp:coreProperties>
</file>