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670" yWindow="15" windowWidth="14400" windowHeight="12615" tabRatio="732"/>
  </bookViews>
  <sheets>
    <sheet name="GRE Attachment MM" sheetId="2" r:id="rId1"/>
    <sheet name="Forward Rate TO Support Data_MM" sheetId="5" r:id="rId2"/>
    <sheet name="Project Description" sheetId="4" r:id="rId3"/>
  </sheets>
  <externalReferences>
    <externalReference r:id="rId4"/>
    <externalReference r:id="rId5"/>
  </externalReferences>
  <definedNames>
    <definedName name="_fees">[1]Assumptions!$D$109</definedName>
    <definedName name="_gpint">[1]Assumptions!$D$107:$AK$107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'Forward Rate TO Support Data_MM'!$A$1:$K$63</definedName>
    <definedName name="_xlnm.Print_Area" localSheetId="0">'GRE Attachment MM'!$A$1:$U$111</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 localSheetId="1">'[2]Data Entry and Forecaster'!#REF!</definedName>
    <definedName name="Xcel">'[2]Data Entry and Forecaster'!#REF!</definedName>
    <definedName name="Xcel_COS" localSheetId="1">#REF!</definedName>
    <definedName name="Xcel_COS" localSheetId="2">#REF!</definedName>
    <definedName name="Xcel_COS">#REF!</definedName>
  </definedNames>
  <calcPr calcId="144525"/>
</workbook>
</file>

<file path=xl/calcChain.xml><?xml version="1.0" encoding="utf-8"?>
<calcChain xmlns="http://schemas.openxmlformats.org/spreadsheetml/2006/main">
  <c r="G18" i="2" l="1"/>
  <c r="C27" i="5" l="1"/>
  <c r="C39" i="5"/>
  <c r="C38" i="5"/>
  <c r="C37" i="5"/>
  <c r="C36" i="5"/>
  <c r="C35" i="5"/>
  <c r="C34" i="5"/>
  <c r="C33" i="5"/>
  <c r="C32" i="5"/>
  <c r="C31" i="5"/>
  <c r="C30" i="5"/>
  <c r="C29" i="5"/>
  <c r="C28" i="5"/>
  <c r="C23" i="5"/>
  <c r="C22" i="5"/>
  <c r="C21" i="5"/>
  <c r="C20" i="5"/>
  <c r="C19" i="5"/>
  <c r="C18" i="5"/>
  <c r="C17" i="5"/>
  <c r="C16" i="5"/>
  <c r="C15" i="5"/>
  <c r="C14" i="5"/>
  <c r="C13" i="5"/>
  <c r="C12" i="5"/>
  <c r="C11" i="5" l="1"/>
  <c r="C44" i="5" s="1"/>
  <c r="F40" i="5"/>
  <c r="E40" i="5"/>
  <c r="H24" i="5"/>
  <c r="G24" i="5"/>
  <c r="F24" i="5"/>
  <c r="E24" i="5"/>
  <c r="C56" i="5"/>
  <c r="C55" i="5"/>
  <c r="C54" i="5"/>
  <c r="C53" i="5"/>
  <c r="C52" i="5"/>
  <c r="C51" i="5"/>
  <c r="C50" i="5"/>
  <c r="C49" i="5"/>
  <c r="C48" i="5"/>
  <c r="C47" i="5"/>
  <c r="C46" i="5"/>
  <c r="C45" i="5"/>
  <c r="C60" i="5" l="1"/>
  <c r="C62" i="5" s="1"/>
  <c r="Q76" i="2" s="1"/>
  <c r="C40" i="5"/>
  <c r="F76" i="2" s="1"/>
  <c r="B23" i="5"/>
  <c r="B39" i="5" s="1"/>
  <c r="B56" i="5" s="1"/>
  <c r="B12" i="5"/>
  <c r="B45" i="5" s="1"/>
  <c r="C24" i="5"/>
  <c r="E76" i="2" s="1"/>
  <c r="B11" i="5"/>
  <c r="B27" i="5" s="1"/>
  <c r="B44" i="5" l="1"/>
  <c r="B28" i="5"/>
  <c r="C57" i="5"/>
  <c r="L76" i="2" l="1"/>
  <c r="U65" i="2" l="1"/>
  <c r="T94" i="2"/>
  <c r="G46" i="2" l="1"/>
  <c r="G36" i="2"/>
  <c r="G27" i="2"/>
  <c r="G31" i="2" s="1"/>
  <c r="G20" i="2"/>
  <c r="G50" i="2" s="1"/>
  <c r="G32" i="2" l="1"/>
  <c r="L32" i="2" s="1"/>
  <c r="G28" i="2"/>
  <c r="L28" i="2" s="1"/>
  <c r="L36" i="2"/>
  <c r="U66" i="2"/>
  <c r="L54" i="2"/>
  <c r="G40" i="2"/>
  <c r="L40" i="2" s="1"/>
  <c r="L46" i="2"/>
  <c r="L50" i="2"/>
  <c r="C65" i="2"/>
  <c r="K65" i="2"/>
  <c r="K66" i="2"/>
  <c r="K68" i="2"/>
  <c r="L52" i="2" l="1"/>
  <c r="M76" i="2" s="1"/>
  <c r="N76" i="2" s="1"/>
  <c r="L42" i="2"/>
  <c r="I76" i="2" s="1"/>
  <c r="J76" i="2" s="1"/>
  <c r="O76" i="2"/>
  <c r="P76" i="2" s="1"/>
  <c r="G76" i="2"/>
  <c r="H76" i="2" s="1"/>
  <c r="K76" i="2" l="1"/>
  <c r="R76" i="2" s="1"/>
  <c r="P94" i="2"/>
  <c r="R94" i="2" l="1"/>
  <c r="S76" i="2"/>
  <c r="U76" i="2"/>
  <c r="U94" i="2" l="1"/>
  <c r="S94" i="2"/>
  <c r="S96" i="2" s="1"/>
</calcChain>
</file>

<file path=xl/sharedStrings.xml><?xml version="1.0" encoding="utf-8"?>
<sst xmlns="http://schemas.openxmlformats.org/spreadsheetml/2006/main" count="236" uniqueCount="197">
  <si>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</si>
  <si>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</si>
  <si>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</si>
  <si>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</si>
  <si>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</si>
  <si>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</si>
  <si>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</si>
  <si>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</si>
  <si>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</si>
  <si>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</si>
  <si>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</si>
  <si>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</si>
  <si>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</si>
  <si>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</si>
  <si>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</si>
  <si>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</si>
  <si>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</si>
  <si>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</si>
  <si>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</si>
  <si>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</si>
  <si>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</si>
  <si>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</si>
  <si>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</si>
  <si>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</si>
  <si>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H</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</si>
  <si>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</si>
  <si>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</si>
  <si>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</si>
  <si>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</si>
  <si>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</si>
  <si>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</si>
  <si>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</si>
  <si>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</si>
  <si>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</si>
  <si>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</si>
  <si>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</si>
  <si>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</si>
  <si>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</si>
  <si>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</si>
  <si>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</si>
  <si>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Page 2 of 2</t>
  </si>
  <si>
    <t>Project Name</t>
  </si>
  <si>
    <t>5</t>
  </si>
  <si>
    <t>MTEP Project Number</t>
  </si>
  <si>
    <t>Line No.</t>
  </si>
  <si>
    <t>Annual Expense Charge</t>
  </si>
  <si>
    <t>P1</t>
  </si>
  <si>
    <t>Annual Return Charge</t>
  </si>
  <si>
    <t>2</t>
  </si>
  <si>
    <t>True-Up Adjustment</t>
  </si>
  <si>
    <t>Annual Revenue Requirement</t>
  </si>
  <si>
    <t>Total O&amp;M Allocated to Transmission</t>
  </si>
  <si>
    <t>(line 5 divided by line 1 col 3)</t>
  </si>
  <si>
    <t>(line 10 divided by line 2 col 3)</t>
  </si>
  <si>
    <t>(Note E)</t>
  </si>
  <si>
    <t>(Note F)</t>
  </si>
  <si>
    <t xml:space="preserve">Project Gross Plant </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</si>
  <si>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</si>
  <si>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</si>
  <si>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</si>
  <si>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</si>
  <si>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</si>
  <si>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</si>
  <si>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Annual Incentive Return Charge</t>
  </si>
  <si>
    <t>Great River Energy</t>
  </si>
  <si>
    <t>Annual Revenue Requirement Excluding  Annual Incentive Return Charge</t>
  </si>
  <si>
    <t>Annual Allocation Factor for Incentive Return</t>
  </si>
  <si>
    <t>Total G&amp;C Depreciation Expense</t>
  </si>
  <si>
    <t>Annual Allocation Factor for G&amp;C Depreciation Expense</t>
  </si>
  <si>
    <t>13</t>
  </si>
  <si>
    <t>14</t>
  </si>
  <si>
    <t>14a</t>
  </si>
  <si>
    <t>Sum of lines 11 and 13</t>
  </si>
  <si>
    <t>I</t>
  </si>
  <si>
    <t>(line 7 divided by line 1 col 3)</t>
  </si>
  <si>
    <t>(line 12 divided by line 2 col 3)</t>
  </si>
  <si>
    <t>(Page 1 line 14)</t>
  </si>
  <si>
    <t>(Page 1, line 14a, Col. 4)</t>
  </si>
  <si>
    <t>Multi-Value Project (MVP) Revenue Requirement Calculation</t>
  </si>
  <si>
    <t>(inputs from Attachment O-GRE are rounded to whole dollars)</t>
  </si>
  <si>
    <t>To be completed in conjunction with Attachment O-GRE.</t>
  </si>
  <si>
    <t>Attachment O-GRE</t>
  </si>
  <si>
    <t>Transmission Accumulated Depreciation</t>
  </si>
  <si>
    <t>Attach O-GRE, p 2, line 2 col 5 (Note A)</t>
  </si>
  <si>
    <t>Line 1 minus Line 1a (Note B)</t>
  </si>
  <si>
    <t>O&amp;M TRANSMISSION EXPENSE</t>
  </si>
  <si>
    <t>Annual Allocation Factor for Transmission O&amp;M</t>
  </si>
  <si>
    <t>(line 3d divided by line 1a col 3)</t>
  </si>
  <si>
    <t>Transmission O&amp;M</t>
  </si>
  <si>
    <t>Less: LSE Expenses included in above, if any</t>
  </si>
  <si>
    <t>Less: Account 565 included in above, if any</t>
  </si>
  <si>
    <t>Adjusted Transmission O&amp;M</t>
  </si>
  <si>
    <t>Line 3a minus Line 3b minus Line 3c</t>
  </si>
  <si>
    <t>3a</t>
  </si>
  <si>
    <t>3b</t>
  </si>
  <si>
    <t>3c</t>
  </si>
  <si>
    <t>3d</t>
  </si>
  <si>
    <t>Attach O-GRE, p 3, line 8 col 5</t>
  </si>
  <si>
    <t>Attach O-GRE, p 3, line 1 col 5</t>
  </si>
  <si>
    <t>OTHER O&amp;M EXPENSES</t>
  </si>
  <si>
    <t>4a</t>
  </si>
  <si>
    <t>4b</t>
  </si>
  <si>
    <t>Other O&amp;M Allocated to Transmission</t>
  </si>
  <si>
    <t>Annual Allocation Factor for Other O&amp;M</t>
  </si>
  <si>
    <t>Line 3 minus Line 3d</t>
  </si>
  <si>
    <t>Line 4a divided by Line 1, col 3</t>
  </si>
  <si>
    <t>Attach O-GRE, p 3, lines 10 &amp; 11, col 5 (Note H)</t>
  </si>
  <si>
    <t>Annual Allocation Factor for Other Expense</t>
  </si>
  <si>
    <t>Sum of lines 4b, 6 and 8</t>
  </si>
  <si>
    <t>Attach O-GRE, p 4, line 30</t>
  </si>
  <si>
    <t xml:space="preserve"> Utilizing Attachment O-GRE Data</t>
  </si>
  <si>
    <t>Project Accumulated Depreciation</t>
  </si>
  <si>
    <t>(5)</t>
  </si>
  <si>
    <t>(6)</t>
  </si>
  <si>
    <t>(7)</t>
  </si>
  <si>
    <t>Transmission O&amp;M Annual Allocation Factor</t>
  </si>
  <si>
    <t>Annual Allocation for Transmission O&amp;M Expense</t>
  </si>
  <si>
    <t>Other Expense Annual Allocation Factor</t>
  </si>
  <si>
    <t>Page 1 line 4</t>
  </si>
  <si>
    <t>(Col 4 * Col 5)</t>
  </si>
  <si>
    <t>Page 1 line 9</t>
  </si>
  <si>
    <t>(Col 3 * Col 7)</t>
  </si>
  <si>
    <t>(Col 6 + Col 8)</t>
  </si>
  <si>
    <t>(Col 3 - Col 4)</t>
  </si>
  <si>
    <t>(Col 10 * Col 11)</t>
  </si>
  <si>
    <t xml:space="preserve">(12a) </t>
  </si>
  <si>
    <t>(12b)</t>
  </si>
  <si>
    <t>(Col. 10 * Col. 12a)</t>
  </si>
  <si>
    <t>(Sum Col. 9, 12, 12b &amp; 13)</t>
  </si>
  <si>
    <t>(14a)</t>
  </si>
  <si>
    <t>Col. 14 less Col. 12b (Note I)</t>
  </si>
  <si>
    <t>MVP Annual Adjusted Revenue Requirement</t>
  </si>
  <si>
    <t>Sum Col. 14 &amp; 15
(Note G)</t>
  </si>
  <si>
    <t>MVP Total Annual Revenue Requirements</t>
  </si>
  <si>
    <t>Note deliberately left blank.</t>
  </si>
  <si>
    <t>Project Depreciation Expense is the actual value booked for the project and included in the Depreciation Expense in Attachment O-GRE page 3 line 12.</t>
  </si>
  <si>
    <t>Annual Incentive Return Charge revenues for FERC-accepted projects utilizing a hypothetical capital structure are not included in Attachment O-GRE, page 3, line 30a, column 5 and page 4 lines 35 &amp; 36b.</t>
  </si>
  <si>
    <t>The Total General and Common Depreciation Expense excludes any depreciation expense directly associated with a project and thereby included in page 2 column 13.</t>
  </si>
  <si>
    <t>Attachment MM - GRE</t>
  </si>
  <si>
    <t>Attach O-GRE, p 3, line 20 col 5</t>
  </si>
  <si>
    <t>Attach O-GRE, p 3, line 27 col 5</t>
  </si>
  <si>
    <t>Attach O-GRE, p 3, line 28 col 5</t>
  </si>
  <si>
    <t>Attach O-GRE, p 3, line 1a col 5, if any</t>
  </si>
  <si>
    <t>Attach O-GRE, p 3, line 2 col 5, if any</t>
  </si>
  <si>
    <t>GENERAL AND COMMON (G&amp;C) DEPRECIATION EXPENSE</t>
  </si>
  <si>
    <t>Rev. Req. Adj For Attachment O-GRE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</si>
  <si>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</si>
  <si>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</si>
  <si>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 xml:space="preserve">Attach O-GRE, p 2, line 8 col 5 </t>
  </si>
  <si>
    <t xml:space="preserve">Gross Transmission Plant is that identified on page 2 line 2 of Attachment O-GRE and includes any sub lines 2a or 2b etc. and is inclusive of any CWIP in rate base when authorized by FERC order less any prefunded AFUDC, if applicable.  </t>
  </si>
  <si>
    <r>
      <t>True-Up Adjustment is included pursuant to a FERC approved methodology</t>
    </r>
    <r>
      <rPr>
        <sz val="12"/>
        <rFont val="Arial MT"/>
      </rPr>
      <t>, if applicable.</t>
    </r>
  </si>
  <si>
    <r>
      <t>The MVP Annual Revenue Requirement is the value to be used in Schedule</t>
    </r>
    <r>
      <rPr>
        <sz val="12"/>
        <rFont val="Arial MT"/>
      </rPr>
      <t>s 26-A and 39.</t>
    </r>
  </si>
  <si>
    <t>Attachment MM - Supporting Data for Network Upgrade Charge Calculation - Forward Looking Rate Transmission Owner</t>
  </si>
  <si>
    <t xml:space="preserve">Rate Year </t>
  </si>
  <si>
    <t>Reporting Company</t>
  </si>
  <si>
    <t>MTEP Project ID</t>
  </si>
  <si>
    <t>1203</t>
  </si>
  <si>
    <t>Pricing Zone</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</si>
  <si>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</si>
  <si>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</si>
  <si>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</si>
  <si>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</si>
  <si>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</si>
  <si>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</si>
  <si>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</si>
  <si>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</si>
  <si>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</si>
  <si>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</si>
  <si>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</si>
  <si>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</si>
  <si>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</si>
  <si>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</si>
  <si>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</si>
  <si>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</si>
  <si>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</si>
  <si>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</si>
  <si>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</si>
  <si>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</si>
  <si>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</si>
  <si>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</si>
  <si>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</si>
  <si>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</si>
  <si>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</si>
  <si>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</si>
  <si>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Description of Facilities Included in Network Upgrade Charge as of Record Date</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</si>
  <si>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</si>
  <si>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 xml:space="preserve">MVP Portfolio - BrookingsMVP Portfolio 1 - Brookings, SD - SE Twin Cities 345 kV
</t>
  </si>
  <si>
    <t>1881-1889, 1894, 2649, 5469, 5470, 5471, 5472, 5624, 7080, 7081</t>
  </si>
  <si>
    <t>Project Record Date</t>
  </si>
  <si>
    <t>Gross Plant
 In-Sevice (Including AFUDC)</t>
  </si>
  <si>
    <t>AFUDC
 (on In-Service Plant)</t>
  </si>
  <si>
    <t>CWIP 
(Including AFUDC)</t>
  </si>
  <si>
    <t>AFUDC
 (on CWIP)</t>
  </si>
  <si>
    <t>NSP</t>
  </si>
  <si>
    <t>Accumulated Deprecation (Including Amoritized AFUDC)</t>
  </si>
  <si>
    <t>Amoritized AFUDC included in Accumulated Deprecation</t>
  </si>
  <si>
    <t>For the 12 months ending 12/31/2016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</si>
</sst>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 numFmtId="268" formatCode="m\-d\-yy"/>
    <numFmt numFmtId="269" formatCode="[$-409]mmmm\-yy;@"/>
  </numFmts>
  <fonts count="108">
    <font>
      <sz val="12"/>
      <name val="Arial MT"/>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color theme="1"/>
      <name val="Arial"/>
      <family val="2"/>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0"/>
      <name val="Arial Narrow"/>
      <family val="2"/>
    </font>
    <font>
      <sz val="12"/>
      <name val="Arial Narrow"/>
      <family val="2"/>
    </font>
    <font>
      <sz val="10"/>
      <color rgb="FFFF0000"/>
      <name val="Arial"/>
      <family val="2"/>
    </font>
    <font>
      <sz val="10"/>
      <color theme="1"/>
      <name val="Tahoma"/>
      <family val="2"/>
    </font>
    <font>
      <b/>
      <u/>
      <sz val="11"/>
      <color indexed="37"/>
      <name val="Arial"/>
      <family val="2"/>
    </font>
    <font>
      <sz val="10"/>
      <color indexed="12"/>
      <name val="MS Sans Serif"/>
      <family val="2"/>
    </font>
    <font>
      <b/>
      <sz val="10"/>
      <color indexed="12"/>
      <name val="MS Sans Serif"/>
      <family val="2"/>
    </font>
    <font>
      <sz val="8"/>
      <color indexed="12"/>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indexed="44"/>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style="thin">
        <color indexed="64"/>
      </right>
      <top/>
      <bottom/>
      <diagonal/>
    </border>
    <border>
      <left/>
      <right/>
      <top/>
      <bottom style="hair">
        <color indexed="20"/>
      </bottom>
      <diagonal/>
    </border>
    <border>
      <left style="thin">
        <color indexed="22"/>
      </left>
      <right style="thin">
        <color indexed="22"/>
      </right>
      <top/>
      <bottom style="thin">
        <color indexed="22"/>
      </bottom>
      <diagonal/>
    </border>
    <border>
      <left style="thin">
        <color indexed="64"/>
      </left>
      <right style="thin">
        <color indexed="64"/>
      </right>
      <top style="thin">
        <color indexed="22"/>
      </top>
      <bottom style="thin">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07">
    <xf numFmtId="167" fontId="0" fillId="0" borderId="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alignment vertical="top"/>
    </xf>
    <xf numFmtId="0" fontId="8" fillId="0" borderId="0"/>
    <xf numFmtId="0" fontId="19" fillId="23" borderId="7" applyNumberFormat="0" applyFont="0" applyAlignment="0" applyProtection="0"/>
    <xf numFmtId="0" fontId="20" fillId="20" borderId="8"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8" fillId="0" borderId="0">
      <alignment vertical="top"/>
    </xf>
    <xf numFmtId="0" fontId="8" fillId="0" borderId="0"/>
    <xf numFmtId="0" fontId="8" fillId="0" borderId="0"/>
    <xf numFmtId="167" fontId="19" fillId="0" borderId="0" applyProtection="0"/>
    <xf numFmtId="44" fontId="8" fillId="0" borderId="0" applyFont="0" applyFill="0" applyBorder="0" applyAlignment="0" applyProtection="0"/>
    <xf numFmtId="0" fontId="8" fillId="0" borderId="0"/>
    <xf numFmtId="171" fontId="42" fillId="0" borderId="0" applyFont="0" applyFill="0" applyBorder="0" applyAlignment="0" applyProtection="0"/>
    <xf numFmtId="172"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177" fontId="8" fillId="29" borderId="0" applyNumberFormat="0" applyFill="0" applyBorder="0" applyAlignment="0" applyProtection="0">
      <alignment horizontal="right" vertical="center"/>
    </xf>
    <xf numFmtId="177" fontId="44" fillId="0" borderId="0" applyNumberFormat="0" applyFill="0" applyBorder="0" applyAlignment="0" applyProtection="0"/>
    <xf numFmtId="0" fontId="8" fillId="0" borderId="10" applyNumberFormat="0" applyFont="0" applyFill="0" applyAlignment="0" applyProtection="0"/>
    <xf numFmtId="178" fontId="34" fillId="0" borderId="0" applyFont="0" applyFill="0" applyBorder="0" applyAlignment="0" applyProtection="0"/>
    <xf numFmtId="179" fontId="42" fillId="0" borderId="0" applyFont="0" applyFill="0" applyBorder="0" applyProtection="0">
      <alignment horizontal="left"/>
    </xf>
    <xf numFmtId="180" fontId="42" fillId="0" borderId="0" applyFont="0" applyFill="0" applyBorder="0" applyProtection="0">
      <alignment horizontal="left"/>
    </xf>
    <xf numFmtId="181" fontId="42" fillId="0" borderId="0" applyFont="0" applyFill="0" applyBorder="0" applyProtection="0">
      <alignment horizontal="left"/>
    </xf>
    <xf numFmtId="37" fontId="45" fillId="0" borderId="0" applyFont="0" applyFill="0" applyBorder="0" applyAlignment="0" applyProtection="0">
      <alignment vertical="center"/>
      <protection locked="0"/>
    </xf>
    <xf numFmtId="182" fontId="46" fillId="0" borderId="0" applyFont="0" applyFill="0" applyBorder="0" applyAlignment="0" applyProtection="0"/>
    <xf numFmtId="0" fontId="47" fillId="0" borderId="0"/>
    <xf numFmtId="0" fontId="47" fillId="0" borderId="0"/>
    <xf numFmtId="167" fontId="48" fillId="0" borderId="0" applyFill="0"/>
    <xf numFmtId="167" fontId="48" fillId="0" borderId="0">
      <alignment horizontal="center"/>
    </xf>
    <xf numFmtId="0" fontId="48" fillId="0" borderId="0" applyFill="0">
      <alignment horizontal="center"/>
    </xf>
    <xf numFmtId="167" fontId="35" fillId="0" borderId="22" applyFill="0"/>
    <xf numFmtId="0" fontId="8" fillId="0" borderId="0" applyFont="0" applyAlignment="0"/>
    <xf numFmtId="0" fontId="49" fillId="0" borderId="0" applyFill="0">
      <alignment vertical="top"/>
    </xf>
    <xf numFmtId="0" fontId="35" fillId="0" borderId="0" applyFill="0">
      <alignment horizontal="left" vertical="top"/>
    </xf>
    <xf numFmtId="167" fontId="26" fillId="0" borderId="19" applyFill="0"/>
    <xf numFmtId="0" fontId="8" fillId="0" borderId="0" applyNumberFormat="0" applyFont="0" applyAlignment="0"/>
    <xf numFmtId="0" fontId="49" fillId="0" borderId="0" applyFill="0">
      <alignment wrapText="1"/>
    </xf>
    <xf numFmtId="0" fontId="35" fillId="0" borderId="0" applyFill="0">
      <alignment horizontal="left" vertical="top" wrapText="1"/>
    </xf>
    <xf numFmtId="167" fontId="50" fillId="0" borderId="0" applyFill="0"/>
    <xf numFmtId="0" fontId="51" fillId="0" borderId="0" applyNumberFormat="0" applyFont="0" applyAlignment="0">
      <alignment horizontal="center"/>
    </xf>
    <xf numFmtId="0" fontId="52" fillId="0" borderId="0" applyFill="0">
      <alignment vertical="top" wrapText="1"/>
    </xf>
    <xf numFmtId="0" fontId="26" fillId="0" borderId="0" applyFill="0">
      <alignment horizontal="left" vertical="top" wrapText="1"/>
    </xf>
    <xf numFmtId="167" fontId="8" fillId="0" borderId="0" applyFill="0"/>
    <xf numFmtId="0" fontId="51" fillId="0" borderId="0" applyNumberFormat="0" applyFont="0" applyAlignment="0">
      <alignment horizontal="center"/>
    </xf>
    <xf numFmtId="0" fontId="53" fillId="0" borderId="0" applyFill="0">
      <alignment vertical="center" wrapText="1"/>
    </xf>
    <xf numFmtId="0" fontId="24" fillId="0" borderId="0">
      <alignment horizontal="left" vertical="center" wrapText="1"/>
    </xf>
    <xf numFmtId="167" fontId="43" fillId="0" borderId="0" applyFill="0"/>
    <xf numFmtId="0" fontId="51" fillId="0" borderId="0" applyNumberFormat="0" applyFont="0" applyAlignment="0">
      <alignment horizontal="center"/>
    </xf>
    <xf numFmtId="0" fontId="54" fillId="0" borderId="0" applyFill="0">
      <alignment horizontal="center" vertical="center" wrapText="1"/>
    </xf>
    <xf numFmtId="0" fontId="8" fillId="0" borderId="0" applyFill="0">
      <alignment horizontal="center" vertical="center" wrapText="1"/>
    </xf>
    <xf numFmtId="167" fontId="55" fillId="0" borderId="0" applyFill="0"/>
    <xf numFmtId="0" fontId="51" fillId="0" borderId="0" applyNumberFormat="0" applyFont="0" applyAlignment="0">
      <alignment horizontal="center"/>
    </xf>
    <xf numFmtId="0" fontId="56" fillId="0" borderId="0" applyFill="0">
      <alignment horizontal="center" vertical="center" wrapText="1"/>
    </xf>
    <xf numFmtId="0" fontId="57" fillId="0" borderId="0" applyFill="0">
      <alignment horizontal="center" vertical="center" wrapText="1"/>
    </xf>
    <xf numFmtId="167" fontId="58" fillId="0" borderId="0" applyFill="0"/>
    <xf numFmtId="0" fontId="51" fillId="0" borderId="0" applyNumberFormat="0" applyFont="0" applyAlignment="0">
      <alignment horizontal="center"/>
    </xf>
    <xf numFmtId="0" fontId="59" fillId="0" borderId="0">
      <alignment horizontal="center" wrapText="1"/>
    </xf>
    <xf numFmtId="0" fontId="55" fillId="0" borderId="0" applyFill="0">
      <alignment horizontal="center" wrapText="1"/>
    </xf>
    <xf numFmtId="183" fontId="60" fillId="0" borderId="0" applyFont="0" applyFill="0" applyBorder="0" applyAlignment="0" applyProtection="0">
      <protection locked="0"/>
    </xf>
    <xf numFmtId="184" fontId="60" fillId="0" borderId="0" applyFont="0" applyFill="0" applyBorder="0" applyAlignment="0" applyProtection="0">
      <protection locked="0"/>
    </xf>
    <xf numFmtId="39" fontId="8" fillId="0" borderId="0" applyFont="0" applyFill="0" applyBorder="0" applyAlignment="0" applyProtection="0"/>
    <xf numFmtId="185" fontId="61" fillId="0" borderId="0" applyFont="0" applyFill="0" applyBorder="0" applyAlignment="0" applyProtection="0"/>
    <xf numFmtId="186" fontId="46" fillId="0" borderId="0" applyFont="0" applyFill="0" applyBorder="0" applyAlignment="0" applyProtection="0"/>
    <xf numFmtId="0" fontId="8" fillId="0" borderId="10" applyNumberFormat="0" applyFont="0" applyFill="0" applyBorder="0" applyProtection="0">
      <alignment horizontal="centerContinuous" vertical="center"/>
    </xf>
    <xf numFmtId="0" fontId="62" fillId="0" borderId="0" applyFill="0" applyBorder="0" applyProtection="0">
      <alignment horizontal="center"/>
      <protection locked="0"/>
    </xf>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7" fontId="42" fillId="0" borderId="0" applyFont="0" applyFill="0" applyBorder="0" applyAlignment="0" applyProtection="0"/>
    <xf numFmtId="188" fontId="42" fillId="0" borderId="0" applyFont="0" applyFill="0" applyBorder="0" applyAlignment="0" applyProtection="0"/>
    <xf numFmtId="189" fontId="42" fillId="0" borderId="0" applyFont="0" applyFill="0" applyBorder="0" applyAlignment="0" applyProtection="0"/>
    <xf numFmtId="190" fontId="64" fillId="0" borderId="0" applyFont="0" applyFill="0" applyBorder="0" applyAlignment="0" applyProtection="0"/>
    <xf numFmtId="191" fontId="65" fillId="0" borderId="0" applyFont="0" applyFill="0" applyBorder="0" applyAlignment="0" applyProtection="0"/>
    <xf numFmtId="192" fontId="65" fillId="0" borderId="0" applyFont="0" applyFill="0" applyBorder="0" applyAlignment="0" applyProtection="0"/>
    <xf numFmtId="193" fontId="50" fillId="0" borderId="0" applyFont="0" applyFill="0" applyBorder="0" applyAlignment="0" applyProtection="0">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66" fillId="0" borderId="0" applyFill="0" applyBorder="0" applyAlignment="0" applyProtection="0"/>
    <xf numFmtId="3" fontId="8" fillId="0" borderId="0" applyFont="0" applyFill="0" applyBorder="0" applyAlignment="0" applyProtection="0"/>
    <xf numFmtId="0" fontId="35" fillId="0" borderId="0" applyFill="0" applyBorder="0" applyAlignment="0" applyProtection="0">
      <protection locked="0"/>
    </xf>
    <xf numFmtId="194" fontId="42" fillId="0" borderId="0" applyFont="0" applyFill="0" applyBorder="0" applyAlignment="0" applyProtection="0"/>
    <xf numFmtId="195" fontId="42" fillId="0" borderId="0" applyFont="0" applyFill="0" applyBorder="0" applyAlignment="0" applyProtection="0"/>
    <xf numFmtId="196" fontId="42" fillId="0" borderId="0" applyFont="0" applyFill="0" applyBorder="0" applyAlignment="0" applyProtection="0"/>
    <xf numFmtId="197" fontId="65" fillId="0" borderId="0" applyFont="0" applyFill="0" applyBorder="0" applyAlignment="0" applyProtection="0"/>
    <xf numFmtId="198" fontId="65" fillId="0" borderId="0" applyFont="0" applyFill="0" applyBorder="0" applyAlignment="0" applyProtection="0"/>
    <xf numFmtId="199" fontId="65" fillId="0" borderId="0" applyFont="0" applyFill="0" applyBorder="0" applyAlignment="0" applyProtection="0"/>
    <xf numFmtId="200" fontId="50" fillId="0" borderId="0" applyFont="0" applyFill="0" applyBorder="0" applyAlignment="0" applyProtection="0">
      <protection locked="0"/>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66" fillId="0" borderId="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201" fontId="46" fillId="0" borderId="0" applyFont="0" applyFill="0" applyBorder="0" applyAlignment="0" applyProtection="0"/>
    <xf numFmtId="202" fontId="8" fillId="0" borderId="0" applyFont="0" applyFill="0" applyBorder="0" applyAlignment="0" applyProtection="0"/>
    <xf numFmtId="203" fontId="60" fillId="0" borderId="0" applyFont="0" applyFill="0" applyBorder="0" applyAlignment="0" applyProtection="0">
      <protection locked="0"/>
    </xf>
    <xf numFmtId="7" fontId="48" fillId="0" borderId="0" applyFont="0" applyFill="0" applyBorder="0" applyAlignment="0" applyProtection="0"/>
    <xf numFmtId="204" fontId="61" fillId="0" borderId="0" applyFont="0" applyFill="0" applyBorder="0" applyAlignment="0" applyProtection="0"/>
    <xf numFmtId="205" fontId="67" fillId="0" borderId="0" applyFont="0" applyFill="0" applyBorder="0" applyAlignment="0" applyProtection="0"/>
    <xf numFmtId="0" fontId="68" fillId="30" borderId="23" applyNumberFormat="0" applyFont="0" applyFill="0" applyAlignment="0" applyProtection="0">
      <alignment horizontal="left" indent="1"/>
    </xf>
    <xf numFmtId="14" fontId="8" fillId="0" borderId="0" applyFont="0" applyFill="0" applyBorder="0" applyAlignment="0" applyProtection="0"/>
    <xf numFmtId="206" fontId="42" fillId="0" borderId="0" applyFont="0" applyFill="0" applyBorder="0" applyProtection="0"/>
    <xf numFmtId="207" fontId="42" fillId="0" borderId="0" applyFont="0" applyFill="0" applyBorder="0" applyProtection="0"/>
    <xf numFmtId="208" fontId="42" fillId="0" borderId="0" applyFont="0" applyFill="0" applyBorder="0" applyAlignment="0" applyProtection="0"/>
    <xf numFmtId="209" fontId="42" fillId="0" borderId="0" applyFont="0" applyFill="0" applyBorder="0" applyAlignment="0" applyProtection="0"/>
    <xf numFmtId="210" fontId="42" fillId="0" borderId="0" applyFont="0" applyFill="0" applyBorder="0" applyAlignment="0" applyProtection="0"/>
    <xf numFmtId="211" fontId="69" fillId="0" borderId="0" applyFont="0" applyFill="0" applyBorder="0" applyAlignment="0" applyProtection="0"/>
    <xf numFmtId="5" fontId="70" fillId="0" borderId="0" applyBorder="0"/>
    <xf numFmtId="202" fontId="70" fillId="0" borderId="0" applyBorder="0"/>
    <xf numFmtId="7" fontId="70" fillId="0" borderId="0" applyBorder="0"/>
    <xf numFmtId="37" fontId="70" fillId="0" borderId="0" applyBorder="0"/>
    <xf numFmtId="183" fontId="70" fillId="0" borderId="0" applyBorder="0"/>
    <xf numFmtId="212" fontId="70" fillId="0" borderId="0" applyBorder="0"/>
    <xf numFmtId="39" fontId="70" fillId="0" borderId="0" applyBorder="0"/>
    <xf numFmtId="213" fontId="70" fillId="0" borderId="0" applyBorder="0"/>
    <xf numFmtId="7" fontId="8" fillId="0" borderId="0" applyFont="0" applyFill="0" applyBorder="0" applyAlignment="0" applyProtection="0"/>
    <xf numFmtId="214" fontId="46" fillId="0" borderId="0" applyFont="0" applyFill="0" applyBorder="0" applyAlignment="0" applyProtection="0"/>
    <xf numFmtId="215" fontId="46" fillId="0" borderId="0" applyFont="0" applyFill="0" applyAlignment="0" applyProtection="0"/>
    <xf numFmtId="214" fontId="46" fillId="0" borderId="0" applyFont="0" applyFill="0" applyBorder="0" applyAlignment="0" applyProtection="0"/>
    <xf numFmtId="216" fontId="48" fillId="0" borderId="0" applyFont="0" applyFill="0" applyBorder="0" applyAlignment="0" applyProtection="0"/>
    <xf numFmtId="2" fontId="8" fillId="0" borderId="0" applyFont="0" applyFill="0" applyBorder="0" applyAlignment="0" applyProtection="0"/>
    <xf numFmtId="0" fontId="71" fillId="0" borderId="0"/>
    <xf numFmtId="183" fontId="72" fillId="0" borderId="0" applyNumberFormat="0" applyFill="0" applyBorder="0" applyAlignment="0" applyProtection="0"/>
    <xf numFmtId="0" fontId="48" fillId="0" borderId="0" applyFont="0" applyFill="0" applyBorder="0" applyAlignment="0" applyProtection="0"/>
    <xf numFmtId="0" fontId="42" fillId="0" borderId="0" applyFont="0" applyFill="0" applyBorder="0" applyProtection="0">
      <alignment horizontal="center" wrapText="1"/>
    </xf>
    <xf numFmtId="217" fontId="42" fillId="0" borderId="0" applyFont="0" applyFill="0" applyBorder="0" applyProtection="0">
      <alignment horizontal="right"/>
    </xf>
    <xf numFmtId="0" fontId="72" fillId="0" borderId="0" applyNumberFormat="0" applyFill="0" applyBorder="0" applyAlignment="0" applyProtection="0"/>
    <xf numFmtId="0" fontId="73" fillId="31" borderId="0" applyNumberFormat="0" applyFill="0" applyBorder="0" applyAlignment="0" applyProtection="0"/>
    <xf numFmtId="0" fontId="26" fillId="0" borderId="24" applyNumberFormat="0" applyAlignment="0" applyProtection="0">
      <alignment horizontal="left" vertical="center"/>
    </xf>
    <xf numFmtId="0" fontId="26" fillId="0" borderId="12">
      <alignment horizontal="left" vertical="center"/>
    </xf>
    <xf numFmtId="14" fontId="37" fillId="32" borderId="18">
      <alignment horizontal="center" vertical="center" wrapText="1"/>
    </xf>
    <xf numFmtId="0" fontId="62" fillId="0" borderId="0" applyFill="0" applyAlignment="0" applyProtection="0">
      <protection locked="0"/>
    </xf>
    <xf numFmtId="0" fontId="62" fillId="0" borderId="10" applyFill="0" applyAlignment="0" applyProtection="0">
      <protection locked="0"/>
    </xf>
    <xf numFmtId="0" fontId="74" fillId="0" borderId="18"/>
    <xf numFmtId="0" fontId="75" fillId="0" borderId="0"/>
    <xf numFmtId="0" fontId="76" fillId="0" borderId="10" applyNumberFormat="0" applyFill="0" applyAlignment="0" applyProtection="0"/>
    <xf numFmtId="0" fontId="69" fillId="33" borderId="0" applyNumberFormat="0" applyFont="0" applyBorder="0" applyAlignment="0" applyProtection="0"/>
    <xf numFmtId="0" fontId="77" fillId="34" borderId="13" applyNumberFormat="0" applyAlignment="0" applyProtection="0"/>
    <xf numFmtId="218" fontId="42" fillId="0" borderId="0" applyFont="0" applyFill="0" applyBorder="0" applyProtection="0">
      <alignment horizontal="left"/>
    </xf>
    <xf numFmtId="219" fontId="42" fillId="0" borderId="0" applyFont="0" applyFill="0" applyBorder="0" applyProtection="0">
      <alignment horizontal="left"/>
    </xf>
    <xf numFmtId="220" fontId="42" fillId="0" borderId="0" applyFont="0" applyFill="0" applyBorder="0" applyProtection="0">
      <alignment horizontal="left"/>
    </xf>
    <xf numFmtId="221" fontId="42" fillId="0" borderId="0" applyFont="0" applyFill="0" applyBorder="0" applyProtection="0">
      <alignment horizontal="left"/>
    </xf>
    <xf numFmtId="10" fontId="48" fillId="35" borderId="13" applyNumberFormat="0" applyBorder="0" applyAlignment="0" applyProtection="0"/>
    <xf numFmtId="5" fontId="78" fillId="0" borderId="0" applyBorder="0"/>
    <xf numFmtId="202" fontId="78" fillId="0" borderId="0" applyBorder="0"/>
    <xf numFmtId="7" fontId="78" fillId="0" borderId="0" applyBorder="0"/>
    <xf numFmtId="37" fontId="78" fillId="0" borderId="0" applyBorder="0"/>
    <xf numFmtId="183" fontId="78" fillId="0" borderId="0" applyBorder="0"/>
    <xf numFmtId="212" fontId="78" fillId="0" borderId="0" applyBorder="0"/>
    <xf numFmtId="39" fontId="78" fillId="0" borderId="0" applyBorder="0"/>
    <xf numFmtId="213" fontId="78" fillId="0" borderId="0" applyBorder="0"/>
    <xf numFmtId="0" fontId="69" fillId="0" borderId="14" applyNumberFormat="0" applyFont="0" applyFill="0" applyAlignment="0" applyProtection="0"/>
    <xf numFmtId="0" fontId="79" fillId="0" borderId="0"/>
    <xf numFmtId="222"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225" fontId="8" fillId="0" borderId="0" applyFont="0" applyFill="0" applyBorder="0" applyAlignment="0" applyProtection="0"/>
    <xf numFmtId="0" fontId="8" fillId="0" borderId="0" applyFont="0" applyFill="0" applyBorder="0" applyAlignment="0" applyProtection="0">
      <alignment horizontal="right"/>
    </xf>
    <xf numFmtId="226" fontId="8" fillId="0" borderId="0" applyFont="0" applyFill="0" applyBorder="0" applyAlignment="0" applyProtection="0"/>
    <xf numFmtId="37" fontId="80" fillId="0" borderId="0"/>
    <xf numFmtId="0" fontId="46" fillId="0" borderId="0"/>
    <xf numFmtId="0" fontId="8" fillId="0" borderId="0"/>
    <xf numFmtId="0" fontId="8" fillId="0" borderId="0"/>
    <xf numFmtId="0" fontId="8" fillId="0" borderId="0"/>
    <xf numFmtId="0" fontId="8" fillId="0" borderId="0"/>
    <xf numFmtId="0" fontId="34" fillId="36" borderId="0" applyNumberFormat="0" applyFont="0" applyBorder="0" applyAlignment="0"/>
    <xf numFmtId="227" fontId="8" fillId="0" borderId="0" applyFont="0" applyFill="0" applyBorder="0" applyAlignment="0" applyProtection="0"/>
    <xf numFmtId="228" fontId="81" fillId="0" borderId="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9" fontId="8" fillId="0" borderId="0"/>
    <xf numFmtId="230" fontId="46" fillId="0" borderId="0"/>
    <xf numFmtId="230" fontId="46" fillId="0" borderId="0"/>
    <xf numFmtId="228" fontId="81" fillId="0" borderId="0"/>
    <xf numFmtId="0" fontId="46" fillId="0" borderId="0"/>
    <xf numFmtId="228" fontId="66" fillId="0" borderId="0"/>
    <xf numFmtId="229" fontId="8" fillId="0" borderId="0"/>
    <xf numFmtId="230" fontId="46" fillId="0" borderId="0"/>
    <xf numFmtId="230" fontId="46" fillId="0" borderId="0"/>
    <xf numFmtId="0" fontId="46" fillId="0" borderId="0"/>
    <xf numFmtId="0" fontId="46" fillId="0" borderId="0"/>
    <xf numFmtId="231" fontId="46" fillId="0" borderId="0"/>
    <xf numFmtId="166" fontId="46" fillId="0" borderId="0"/>
    <xf numFmtId="232" fontId="46" fillId="0" borderId="0"/>
    <xf numFmtId="231" fontId="46" fillId="0" borderId="0"/>
    <xf numFmtId="166" fontId="46" fillId="0" borderId="0"/>
    <xf numFmtId="233" fontId="46" fillId="0" borderId="0"/>
    <xf numFmtId="233" fontId="46" fillId="0" borderId="0"/>
    <xf numFmtId="234" fontId="46" fillId="0" borderId="0"/>
    <xf numFmtId="232" fontId="46" fillId="0" borderId="0"/>
    <xf numFmtId="235" fontId="46" fillId="0" borderId="0"/>
    <xf numFmtId="234" fontId="46" fillId="0" borderId="0"/>
    <xf numFmtId="234" fontId="46" fillId="0" borderId="0"/>
    <xf numFmtId="0" fontId="46" fillId="0" borderId="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8" fontId="81" fillId="0" borderId="0"/>
    <xf numFmtId="228" fontId="81" fillId="0" borderId="0"/>
    <xf numFmtId="227" fontId="8" fillId="0" borderId="0" applyFont="0" applyFill="0" applyBorder="0" applyAlignment="0" applyProtection="0"/>
    <xf numFmtId="228" fontId="81" fillId="0" borderId="0"/>
    <xf numFmtId="228" fontId="81" fillId="0" borderId="0"/>
    <xf numFmtId="231" fontId="46" fillId="0" borderId="0"/>
    <xf numFmtId="166" fontId="46" fillId="0" borderId="0"/>
    <xf numFmtId="232" fontId="46" fillId="0" borderId="0"/>
    <xf numFmtId="231" fontId="46" fillId="0" borderId="0"/>
    <xf numFmtId="166" fontId="46" fillId="0" borderId="0"/>
    <xf numFmtId="233" fontId="46" fillId="0" borderId="0"/>
    <xf numFmtId="233" fontId="46" fillId="0" borderId="0"/>
    <xf numFmtId="234" fontId="46" fillId="0" borderId="0"/>
    <xf numFmtId="232" fontId="46" fillId="0" borderId="0"/>
    <xf numFmtId="235" fontId="46" fillId="0" borderId="0"/>
    <xf numFmtId="234" fontId="46" fillId="0" borderId="0"/>
    <xf numFmtId="234" fontId="46" fillId="0" borderId="0"/>
    <xf numFmtId="236" fontId="43" fillId="27" borderId="0" applyFont="0" applyFill="0" applyBorder="0" applyAlignment="0" applyProtection="0"/>
    <xf numFmtId="237" fontId="43" fillId="27" borderId="0" applyFont="0" applyFill="0" applyBorder="0" applyAlignment="0" applyProtection="0"/>
    <xf numFmtId="238" fontId="8" fillId="0" borderId="0" applyFont="0" applyFill="0" applyBorder="0" applyAlignment="0" applyProtection="0"/>
    <xf numFmtId="239" fontId="65" fillId="0" borderId="0" applyFont="0" applyFill="0" applyBorder="0" applyAlignment="0" applyProtection="0"/>
    <xf numFmtId="240" fontId="64" fillId="0" borderId="0" applyFont="0" applyFill="0" applyBorder="0" applyAlignment="0" applyProtection="0"/>
    <xf numFmtId="241" fontId="8" fillId="0" borderId="0" applyFont="0" applyFill="0" applyBorder="0" applyAlignment="0" applyProtection="0"/>
    <xf numFmtId="242" fontId="42" fillId="0" borderId="0" applyFont="0" applyFill="0" applyBorder="0" applyAlignment="0" applyProtection="0"/>
    <xf numFmtId="243"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6" fontId="65" fillId="0" borderId="0" applyFont="0" applyFill="0" applyBorder="0" applyAlignment="0" applyProtection="0"/>
    <xf numFmtId="247" fontId="64" fillId="0" borderId="0" applyFont="0" applyFill="0" applyBorder="0" applyAlignment="0" applyProtection="0"/>
    <xf numFmtId="248" fontId="65" fillId="0" borderId="0" applyFont="0" applyFill="0" applyBorder="0" applyAlignment="0" applyProtection="0"/>
    <xf numFmtId="249" fontId="64" fillId="0" borderId="0" applyFont="0" applyFill="0" applyBorder="0" applyAlignment="0" applyProtection="0"/>
    <xf numFmtId="250" fontId="65" fillId="0" borderId="0" applyFont="0" applyFill="0" applyBorder="0" applyAlignment="0" applyProtection="0"/>
    <xf numFmtId="251" fontId="64" fillId="0" borderId="0" applyFont="0" applyFill="0" applyBorder="0" applyAlignment="0" applyProtection="0"/>
    <xf numFmtId="252" fontId="50" fillId="0" borderId="0" applyFont="0" applyFill="0" applyBorder="0" applyAlignment="0" applyProtection="0">
      <protection locked="0"/>
    </xf>
    <xf numFmtId="253" fontId="6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7" fontId="66" fillId="0" borderId="0" applyFill="0" applyBorder="0" applyAlignment="0" applyProtection="0"/>
    <xf numFmtId="9" fontId="70" fillId="0" borderId="0" applyBorder="0"/>
    <xf numFmtId="254" fontId="70" fillId="0" borderId="0" applyBorder="0"/>
    <xf numFmtId="10" fontId="70" fillId="0" borderId="0" applyBorder="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3" fontId="8" fillId="0" borderId="0">
      <alignment horizontal="left" vertical="top"/>
    </xf>
    <xf numFmtId="0" fontId="82" fillId="0" borderId="18">
      <alignment horizontal="center"/>
    </xf>
    <xf numFmtId="3" fontId="9" fillId="0" borderId="0" applyFont="0" applyFill="0" applyBorder="0" applyAlignment="0" applyProtection="0"/>
    <xf numFmtId="0" fontId="9" fillId="37" borderId="0" applyNumberFormat="0" applyFont="0" applyBorder="0" applyAlignment="0" applyProtection="0"/>
    <xf numFmtId="3" fontId="8" fillId="0" borderId="0">
      <alignment horizontal="right" vertical="top"/>
    </xf>
    <xf numFmtId="41" fontId="24" fillId="38" borderId="15" applyFill="0"/>
    <xf numFmtId="0" fontId="83" fillId="0" borderId="0">
      <alignment horizontal="left" indent="7"/>
    </xf>
    <xf numFmtId="41" fontId="24" fillId="0" borderId="15" applyFill="0">
      <alignment horizontal="left" indent="2"/>
    </xf>
    <xf numFmtId="167" fontId="62" fillId="0" borderId="10" applyFill="0">
      <alignment horizontal="right"/>
    </xf>
    <xf numFmtId="0" fontId="37" fillId="0" borderId="13" applyNumberFormat="0" applyFont="0" applyBorder="0">
      <alignment horizontal="right"/>
    </xf>
    <xf numFmtId="0" fontId="84" fillId="0" borderId="0" applyFill="0"/>
    <xf numFmtId="0" fontId="26" fillId="0" borderId="0" applyFill="0"/>
    <xf numFmtId="4" fontId="62" fillId="0" borderId="10" applyFill="0"/>
    <xf numFmtId="0" fontId="8" fillId="0" borderId="0" applyNumberFormat="0" applyFont="0" applyBorder="0" applyAlignment="0"/>
    <xf numFmtId="0" fontId="52" fillId="0" borderId="0" applyFill="0">
      <alignment horizontal="left" indent="1"/>
    </xf>
    <xf numFmtId="0" fontId="85" fillId="0" borderId="0" applyFill="0">
      <alignment horizontal="left" indent="1"/>
    </xf>
    <xf numFmtId="4" fontId="43" fillId="0" borderId="0" applyFill="0"/>
    <xf numFmtId="0" fontId="8" fillId="0" borderId="0" applyNumberFormat="0" applyFont="0" applyFill="0" applyBorder="0" applyAlignment="0"/>
    <xf numFmtId="0" fontId="52" fillId="0" borderId="0" applyFill="0">
      <alignment horizontal="left" indent="2"/>
    </xf>
    <xf numFmtId="0" fontId="26" fillId="0" borderId="0" applyFill="0">
      <alignment horizontal="left" indent="2"/>
    </xf>
    <xf numFmtId="4" fontId="43" fillId="0" borderId="0" applyFill="0"/>
    <xf numFmtId="0" fontId="8" fillId="0" borderId="0" applyNumberFormat="0" applyFont="0" applyBorder="0" applyAlignment="0"/>
    <xf numFmtId="0" fontId="86" fillId="0" borderId="0">
      <alignment horizontal="left" indent="3"/>
    </xf>
    <xf numFmtId="0" fontId="87" fillId="0" borderId="0" applyFill="0">
      <alignment horizontal="left" indent="3"/>
    </xf>
    <xf numFmtId="4" fontId="43" fillId="0" borderId="0" applyFill="0"/>
    <xf numFmtId="0" fontId="8" fillId="0" borderId="0" applyNumberFormat="0" applyFont="0" applyBorder="0" applyAlignment="0"/>
    <xf numFmtId="0" fontId="54" fillId="0" borderId="0">
      <alignment horizontal="left" indent="4"/>
    </xf>
    <xf numFmtId="0" fontId="8" fillId="0" borderId="0" applyFill="0">
      <alignment horizontal="left" indent="4"/>
    </xf>
    <xf numFmtId="4" fontId="55" fillId="0" borderId="0" applyFill="0"/>
    <xf numFmtId="0" fontId="8" fillId="0" borderId="0" applyNumberFormat="0" applyFont="0" applyBorder="0" applyAlignment="0"/>
    <xf numFmtId="0" fontId="56" fillId="0" borderId="0">
      <alignment horizontal="left" indent="5"/>
    </xf>
    <xf numFmtId="0" fontId="57" fillId="0" borderId="0" applyFill="0">
      <alignment horizontal="left" indent="5"/>
    </xf>
    <xf numFmtId="4" fontId="58" fillId="0" borderId="0" applyFill="0"/>
    <xf numFmtId="0" fontId="8" fillId="0" borderId="0" applyNumberFormat="0" applyFont="0" applyFill="0" applyBorder="0" applyAlignment="0"/>
    <xf numFmtId="0" fontId="59" fillId="0" borderId="0" applyFill="0">
      <alignment horizontal="left" indent="6"/>
    </xf>
    <xf numFmtId="0" fontId="55" fillId="0" borderId="0" applyFill="0">
      <alignment horizontal="left" indent="6"/>
    </xf>
    <xf numFmtId="0" fontId="69" fillId="0" borderId="25" applyNumberFormat="0" applyFont="0" applyFill="0" applyAlignment="0" applyProtection="0"/>
    <xf numFmtId="0" fontId="88" fillId="0" borderId="0" applyNumberFormat="0" applyFill="0" applyBorder="0" applyAlignment="0" applyProtection="0"/>
    <xf numFmtId="0" fontId="89" fillId="0" borderId="0"/>
    <xf numFmtId="0" fontId="89" fillId="0" borderId="0"/>
    <xf numFmtId="0" fontId="90" fillId="0" borderId="18">
      <alignment horizontal="right"/>
    </xf>
    <xf numFmtId="255" fontId="67" fillId="0" borderId="0">
      <alignment horizontal="center"/>
    </xf>
    <xf numFmtId="256" fontId="91" fillId="0" borderId="0">
      <alignment horizontal="center"/>
    </xf>
    <xf numFmtId="0" fontId="92" fillId="0" borderId="0" applyNumberFormat="0" applyFill="0" applyBorder="0" applyAlignment="0" applyProtection="0"/>
    <xf numFmtId="0" fontId="93" fillId="0" borderId="0" applyNumberFormat="0" applyBorder="0" applyAlignment="0"/>
    <xf numFmtId="0" fontId="94" fillId="0" borderId="0" applyNumberFormat="0" applyBorder="0" applyAlignment="0"/>
    <xf numFmtId="0" fontId="69" fillId="30" borderId="0" applyNumberFormat="0" applyFont="0" applyBorder="0" applyAlignment="0" applyProtection="0"/>
    <xf numFmtId="236" fontId="95" fillId="0" borderId="12" applyNumberFormat="0" applyFont="0" applyFill="0" applyAlignment="0" applyProtection="0"/>
    <xf numFmtId="0" fontId="96" fillId="0" borderId="0" applyFill="0" applyBorder="0" applyProtection="0">
      <alignment horizontal="left" vertical="top"/>
    </xf>
    <xf numFmtId="0" fontId="97" fillId="0" borderId="0" applyAlignment="0">
      <alignment horizontal="centerContinuous"/>
    </xf>
    <xf numFmtId="0" fontId="8" fillId="0" borderId="19" applyNumberFormat="0" applyFont="0" applyFill="0" applyAlignment="0" applyProtection="0"/>
    <xf numFmtId="0" fontId="98" fillId="0" borderId="0" applyNumberFormat="0" applyFill="0" applyBorder="0" applyAlignment="0" applyProtection="0"/>
    <xf numFmtId="257" fontId="64" fillId="0" borderId="0" applyFont="0" applyFill="0" applyBorder="0" applyAlignment="0" applyProtection="0"/>
    <xf numFmtId="258" fontId="64" fillId="0" borderId="0" applyFont="0" applyFill="0" applyBorder="0" applyAlignment="0" applyProtection="0"/>
    <xf numFmtId="259" fontId="64" fillId="0" borderId="0" applyFont="0" applyFill="0" applyBorder="0" applyAlignment="0" applyProtection="0"/>
    <xf numFmtId="260" fontId="64" fillId="0" borderId="0" applyFont="0" applyFill="0" applyBorder="0" applyAlignment="0" applyProtection="0"/>
    <xf numFmtId="261" fontId="64" fillId="0" borderId="0" applyFont="0" applyFill="0" applyBorder="0" applyAlignment="0" applyProtection="0"/>
    <xf numFmtId="262" fontId="64" fillId="0" borderId="0" applyFont="0" applyFill="0" applyBorder="0" applyAlignment="0" applyProtection="0"/>
    <xf numFmtId="263" fontId="64" fillId="0" borderId="0" applyFont="0" applyFill="0" applyBorder="0" applyAlignment="0" applyProtection="0"/>
    <xf numFmtId="264" fontId="64" fillId="0" borderId="0" applyFont="0" applyFill="0" applyBorder="0" applyAlignment="0" applyProtection="0"/>
    <xf numFmtId="265" fontId="99" fillId="30" borderId="26" applyFont="0" applyFill="0" applyBorder="0" applyAlignment="0" applyProtection="0"/>
    <xf numFmtId="265" fontId="46" fillId="0" borderId="0" applyFont="0" applyFill="0" applyBorder="0" applyAlignment="0" applyProtection="0"/>
    <xf numFmtId="266" fontId="61" fillId="0" borderId="0" applyFont="0" applyFill="0" applyBorder="0" applyAlignment="0" applyProtection="0"/>
    <xf numFmtId="267" fontId="67" fillId="0" borderId="12" applyFont="0" applyFill="0" applyBorder="0" applyAlignment="0" applyProtection="0">
      <alignment horizontal="right"/>
      <protection locked="0"/>
    </xf>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3" fillId="0" borderId="0"/>
    <xf numFmtId="0" fontId="8" fillId="0" borderId="0"/>
    <xf numFmtId="0" fontId="2" fillId="0" borderId="0"/>
    <xf numFmtId="0" fontId="9" fillId="0" borderId="0"/>
    <xf numFmtId="0" fontId="18" fillId="0" borderId="0">
      <alignment vertical="top"/>
    </xf>
    <xf numFmtId="268" fontId="37" fillId="39" borderId="29">
      <alignment horizontal="center" vertical="center"/>
    </xf>
    <xf numFmtId="43" fontId="8" fillId="0" borderId="0" applyFont="0" applyFill="0" applyBorder="0" applyAlignment="0" applyProtection="0"/>
    <xf numFmtId="43" fontId="103"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0" fontId="10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3" fillId="0" borderId="0"/>
    <xf numFmtId="0" fontId="9" fillId="0" borderId="0"/>
    <xf numFmtId="0" fontId="41" fillId="0" borderId="0"/>
    <xf numFmtId="0" fontId="9" fillId="0" borderId="0"/>
    <xf numFmtId="0" fontId="9" fillId="0" borderId="0"/>
    <xf numFmtId="0" fontId="103" fillId="0" borderId="0"/>
    <xf numFmtId="0" fontId="1" fillId="0" borderId="0"/>
    <xf numFmtId="0" fontId="9" fillId="0" borderId="0"/>
    <xf numFmtId="0" fontId="1" fillId="0" borderId="0"/>
    <xf numFmtId="0" fontId="8" fillId="0" borderId="0"/>
    <xf numFmtId="0" fontId="41" fillId="0" borderId="0"/>
    <xf numFmtId="0" fontId="1" fillId="0" borderId="0"/>
    <xf numFmtId="0" fontId="41" fillId="0" borderId="0"/>
    <xf numFmtId="0" fontId="8" fillId="0" borderId="0"/>
    <xf numFmtId="0" fontId="41" fillId="0" borderId="0"/>
    <xf numFmtId="0" fontId="8" fillId="0" borderId="0"/>
    <xf numFmtId="0" fontId="41" fillId="0" borderId="0"/>
    <xf numFmtId="0" fontId="8" fillId="0" borderId="0"/>
    <xf numFmtId="9" fontId="8" fillId="0" borderId="0" applyFont="0" applyFill="0" applyBorder="0" applyAlignment="0" applyProtection="0"/>
    <xf numFmtId="0" fontId="105" fillId="0" borderId="30"/>
    <xf numFmtId="0" fontId="106" fillId="0" borderId="31"/>
    <xf numFmtId="0" fontId="8" fillId="0" borderId="0"/>
    <xf numFmtId="37" fontId="48" fillId="24" borderId="0" applyNumberFormat="0" applyBorder="0" applyAlignment="0" applyProtection="0"/>
    <xf numFmtId="37" fontId="48" fillId="0" borderId="0"/>
    <xf numFmtId="3" fontId="107" fillId="0" borderId="32" applyProtection="0"/>
  </cellStyleXfs>
  <cellXfs count="231">
    <xf numFmtId="167" fontId="0" fillId="0" borderId="0" xfId="0" applyAlignment="1"/>
    <xf numFmtId="3" fontId="24"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4" fillId="0" borderId="0" xfId="0" applyNumberFormat="1" applyFont="1" applyFill="1" applyBorder="1" applyAlignment="1" applyProtection="1">
      <alignment horizontal="right"/>
      <protection locked="0"/>
    </xf>
    <xf numFmtId="3" fontId="24"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4" fillId="0" borderId="0" xfId="0" applyNumberFormat="1" applyFont="1" applyFill="1" applyBorder="1" applyAlignment="1">
      <alignment horizontal="center"/>
    </xf>
    <xf numFmtId="3" fontId="24" fillId="0" borderId="0" xfId="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0" fontId="26" fillId="0" borderId="0" xfId="0" applyNumberFormat="1" applyFont="1" applyFill="1" applyBorder="1" applyAlignment="1"/>
    <xf numFmtId="3" fontId="26" fillId="0" borderId="0" xfId="0" applyNumberFormat="1" applyFont="1" applyFill="1" applyBorder="1" applyAlignment="1">
      <alignment horizontal="center"/>
    </xf>
    <xf numFmtId="0" fontId="24" fillId="0" borderId="0" xfId="0" applyNumberFormat="1" applyFont="1" applyFill="1" applyBorder="1" applyAlignment="1" applyProtection="1">
      <protection locked="0"/>
    </xf>
    <xf numFmtId="0" fontId="24" fillId="0" borderId="0" xfId="0" applyNumberFormat="1" applyFont="1" applyFill="1" applyBorder="1" applyAlignment="1" applyProtection="1">
      <alignment horizontal="left"/>
      <protection locked="0"/>
    </xf>
    <xf numFmtId="0" fontId="24" fillId="0" borderId="0" xfId="0" applyNumberFormat="1" applyFont="1" applyFill="1" applyBorder="1" applyProtection="1">
      <protection locked="0"/>
    </xf>
    <xf numFmtId="0" fontId="24" fillId="0" borderId="0" xfId="0" applyNumberFormat="1" applyFont="1" applyFill="1" applyBorder="1"/>
    <xf numFmtId="0" fontId="0" fillId="0" borderId="0" xfId="0" applyNumberFormat="1" applyFont="1" applyFill="1" applyBorder="1"/>
    <xf numFmtId="0" fontId="25" fillId="0" borderId="0" xfId="0" applyNumberFormat="1" applyFont="1" applyFill="1" applyBorder="1"/>
    <xf numFmtId="167" fontId="0" fillId="0" borderId="0" xfId="0" applyFont="1" applyFill="1" applyBorder="1" applyAlignment="1"/>
    <xf numFmtId="0" fontId="25"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4" fillId="0" borderId="0" xfId="0" applyNumberFormat="1" applyFont="1" applyFill="1" applyBorder="1" applyAlignment="1">
      <alignment horizontal="center"/>
    </xf>
    <xf numFmtId="49" fontId="24" fillId="0" borderId="0" xfId="0" applyNumberFormat="1" applyFont="1" applyFill="1" applyBorder="1"/>
    <xf numFmtId="0" fontId="24"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
    </xf>
    <xf numFmtId="0" fontId="30"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4" fillId="0" borderId="0" xfId="0" applyNumberFormat="1" applyFont="1" applyFill="1" applyBorder="1" applyAlignment="1"/>
    <xf numFmtId="10" fontId="0" fillId="0" borderId="0" xfId="44" applyNumberFormat="1" applyFont="1" applyFill="1" applyBorder="1" applyAlignment="1"/>
    <xf numFmtId="10" fontId="26" fillId="0" borderId="0" xfId="0" applyNumberFormat="1" applyFont="1" applyFill="1" applyBorder="1" applyAlignment="1"/>
    <xf numFmtId="3" fontId="27" fillId="0" borderId="0" xfId="0" applyNumberFormat="1" applyFont="1" applyFill="1" applyBorder="1" applyAlignment="1"/>
    <xf numFmtId="165" fontId="26" fillId="0" borderId="0" xfId="0" applyNumberFormat="1" applyFont="1" applyFill="1" applyBorder="1" applyAlignment="1"/>
    <xf numFmtId="49" fontId="0" fillId="0" borderId="0" xfId="0" applyNumberFormat="1" applyFill="1" applyBorder="1" applyAlignment="1">
      <alignment horizontal="center"/>
    </xf>
    <xf numFmtId="167" fontId="24" fillId="0" borderId="0" xfId="0" applyFont="1" applyFill="1" applyBorder="1" applyAlignment="1">
      <alignment horizontal="center"/>
    </xf>
    <xf numFmtId="0" fontId="2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7" fillId="0" borderId="0" xfId="0" applyFont="1" applyFill="1" applyBorder="1" applyAlignment="1"/>
    <xf numFmtId="3" fontId="26" fillId="0" borderId="0" xfId="0" applyNumberFormat="1" applyFont="1" applyFill="1" applyBorder="1" applyAlignment="1"/>
    <xf numFmtId="10" fontId="26"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1" fillId="0" borderId="0" xfId="0" applyFont="1" applyFill="1" applyBorder="1" applyAlignment="1"/>
    <xf numFmtId="3" fontId="28" fillId="0" borderId="0" xfId="0" applyNumberFormat="1" applyFont="1" applyFill="1" applyBorder="1" applyAlignment="1"/>
    <xf numFmtId="10" fontId="24" fillId="0" borderId="0" xfId="44" applyNumberFormat="1" applyFont="1" applyFill="1" applyBorder="1" applyAlignment="1"/>
    <xf numFmtId="166" fontId="0" fillId="0" borderId="0" xfId="0" applyNumberFormat="1" applyFill="1" applyBorder="1" applyAlignment="1"/>
    <xf numFmtId="0" fontId="28" fillId="0" borderId="0" xfId="0" applyNumberFormat="1" applyFont="1" applyFill="1" applyBorder="1"/>
    <xf numFmtId="167" fontId="24"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4" fillId="0" borderId="0" xfId="0" applyFont="1" applyFill="1" applyBorder="1" applyAlignment="1">
      <alignment horizontal="right"/>
    </xf>
    <xf numFmtId="169" fontId="26" fillId="0" borderId="0" xfId="0" applyNumberFormat="1" applyFont="1" applyFill="1" applyBorder="1" applyAlignment="1">
      <alignment horizontal="center"/>
    </xf>
    <xf numFmtId="167" fontId="27" fillId="0" borderId="11" xfId="0" applyFont="1" applyFill="1" applyBorder="1" applyAlignment="1">
      <alignment horizontal="center" wrapText="1"/>
    </xf>
    <xf numFmtId="167" fontId="27" fillId="0" borderId="12" xfId="0" applyFont="1" applyFill="1" applyBorder="1" applyAlignment="1"/>
    <xf numFmtId="167" fontId="27" fillId="0" borderId="12" xfId="0" applyFont="1" applyFill="1" applyBorder="1" applyAlignment="1">
      <alignment horizontal="center" wrapText="1"/>
    </xf>
    <xf numFmtId="0" fontId="26" fillId="0" borderId="12" xfId="0" applyNumberFormat="1" applyFont="1" applyFill="1" applyBorder="1" applyAlignment="1">
      <alignment horizontal="center" wrapText="1"/>
    </xf>
    <xf numFmtId="167" fontId="27" fillId="0" borderId="13" xfId="0" applyFont="1" applyFill="1" applyBorder="1" applyAlignment="1">
      <alignment horizontal="center" wrapText="1"/>
    </xf>
    <xf numFmtId="3" fontId="26" fillId="0" borderId="13" xfId="0" applyNumberFormat="1" applyFont="1" applyFill="1" applyBorder="1" applyAlignment="1">
      <alignment horizontal="center" wrapText="1"/>
    </xf>
    <xf numFmtId="3" fontId="26" fillId="0" borderId="12" xfId="0" applyNumberFormat="1" applyFont="1" applyFill="1" applyBorder="1" applyAlignment="1">
      <alignment horizontal="center" wrapText="1"/>
    </xf>
    <xf numFmtId="0" fontId="24" fillId="0" borderId="14" xfId="0" applyNumberFormat="1" applyFont="1" applyFill="1" applyBorder="1"/>
    <xf numFmtId="0" fontId="24" fillId="0" borderId="15" xfId="0" applyNumberFormat="1" applyFont="1" applyFill="1" applyBorder="1"/>
    <xf numFmtId="3" fontId="24"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9" fillId="0" borderId="0" xfId="0" applyFont="1" applyFill="1" applyBorder="1" applyAlignment="1"/>
    <xf numFmtId="167" fontId="29" fillId="0" borderId="15" xfId="0" applyFont="1" applyFill="1" applyBorder="1" applyAlignment="1"/>
    <xf numFmtId="167" fontId="0" fillId="0" borderId="16" xfId="0" applyFill="1" applyBorder="1" applyAlignment="1"/>
    <xf numFmtId="167" fontId="29" fillId="0" borderId="10" xfId="0" applyFont="1" applyFill="1" applyBorder="1" applyAlignment="1"/>
    <xf numFmtId="167" fontId="29" fillId="0" borderId="17" xfId="0" applyFont="1" applyFill="1" applyBorder="1" applyAlignment="1"/>
    <xf numFmtId="166" fontId="29" fillId="0" borderId="0" xfId="0" applyNumberFormat="1" applyFont="1" applyFill="1" applyBorder="1" applyAlignment="1"/>
    <xf numFmtId="167" fontId="29" fillId="0" borderId="18" xfId="0" applyFont="1" applyFill="1" applyBorder="1" applyAlignment="1"/>
    <xf numFmtId="3" fontId="24" fillId="0" borderId="13" xfId="0" applyNumberFormat="1" applyFont="1" applyFill="1" applyBorder="1" applyAlignment="1">
      <alignment horizontal="center" wrapText="1"/>
    </xf>
    <xf numFmtId="49" fontId="24" fillId="24" borderId="0" xfId="0" applyNumberFormat="1" applyFont="1" applyFill="1" applyBorder="1" applyAlignment="1">
      <alignment horizontal="center"/>
    </xf>
    <xf numFmtId="0" fontId="24" fillId="0" borderId="11" xfId="0" applyNumberFormat="1" applyFont="1" applyFill="1" applyBorder="1" applyAlignment="1">
      <alignment wrapText="1"/>
    </xf>
    <xf numFmtId="0" fontId="24" fillId="0" borderId="12" xfId="0" applyNumberFormat="1" applyFont="1" applyFill="1" applyBorder="1" applyAlignment="1">
      <alignment wrapText="1"/>
    </xf>
    <xf numFmtId="0" fontId="24" fillId="0" borderId="12" xfId="0" applyNumberFormat="1" applyFont="1" applyFill="1" applyBorder="1" applyAlignment="1">
      <alignment horizontal="center" wrapText="1"/>
    </xf>
    <xf numFmtId="0"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9" fillId="0" borderId="0" xfId="0" applyFont="1" applyFill="1" applyBorder="1" applyAlignment="1">
      <alignment horizontal="left"/>
    </xf>
    <xf numFmtId="167" fontId="29" fillId="0" borderId="0" xfId="0" applyFont="1" applyFill="1" applyBorder="1" applyAlignment="1">
      <alignment horizontal="left" wrapText="1"/>
    </xf>
    <xf numFmtId="1" fontId="24" fillId="0" borderId="0" xfId="28" applyNumberFormat="1" applyFont="1" applyFill="1" applyBorder="1" applyAlignment="1">
      <alignment horizontal="center"/>
    </xf>
    <xf numFmtId="10" fontId="0" fillId="0" borderId="15" xfId="0" applyNumberFormat="1" applyFill="1" applyBorder="1" applyAlignment="1"/>
    <xf numFmtId="10" fontId="29" fillId="0" borderId="15" xfId="0" applyNumberFormat="1" applyFont="1" applyFill="1" applyBorder="1" applyAlignment="1"/>
    <xf numFmtId="10" fontId="29" fillId="0" borderId="17" xfId="0" applyNumberFormat="1" applyFont="1" applyFill="1" applyBorder="1" applyAlignment="1"/>
    <xf numFmtId="166" fontId="31" fillId="0" borderId="15" xfId="0" applyNumberFormat="1" applyFont="1" applyFill="1" applyBorder="1" applyAlignment="1"/>
    <xf numFmtId="166" fontId="33" fillId="0" borderId="15" xfId="0" applyNumberFormat="1" applyFont="1" applyFill="1" applyBorder="1" applyAlignment="1"/>
    <xf numFmtId="166" fontId="33" fillId="0" borderId="17" xfId="0" applyNumberFormat="1" applyFont="1" applyFill="1" applyBorder="1" applyAlignment="1"/>
    <xf numFmtId="166" fontId="0" fillId="0" borderId="15" xfId="0" applyNumberFormat="1" applyFill="1" applyBorder="1" applyAlignment="1"/>
    <xf numFmtId="166" fontId="29" fillId="0" borderId="15" xfId="0" applyNumberFormat="1" applyFont="1" applyFill="1" applyBorder="1" applyAlignment="1"/>
    <xf numFmtId="166" fontId="29" fillId="0" borderId="17" xfId="0" applyNumberFormat="1" applyFont="1" applyFill="1" applyBorder="1" applyAlignment="1"/>
    <xf numFmtId="166" fontId="29" fillId="0" borderId="10" xfId="0" applyNumberFormat="1" applyFont="1" applyFill="1" applyBorder="1" applyAlignment="1"/>
    <xf numFmtId="166" fontId="24" fillId="0" borderId="15" xfId="30" applyNumberFormat="1" applyFont="1" applyFill="1" applyBorder="1" applyAlignment="1"/>
    <xf numFmtId="167" fontId="32" fillId="0" borderId="0" xfId="0" applyFont="1" applyFill="1" applyBorder="1" applyAlignment="1"/>
    <xf numFmtId="10" fontId="27"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9" fillId="0" borderId="0" xfId="0" applyFont="1" applyFill="1" applyBorder="1" applyAlignment="1"/>
    <xf numFmtId="166" fontId="24" fillId="0" borderId="0" xfId="0" applyNumberFormat="1" applyFont="1" applyFill="1" applyBorder="1" applyAlignment="1"/>
    <xf numFmtId="167" fontId="34" fillId="0" borderId="0" xfId="0" applyFont="1" applyFill="1" applyBorder="1" applyAlignment="1"/>
    <xf numFmtId="167" fontId="34" fillId="0" borderId="0" xfId="0" applyFont="1" applyFill="1" applyBorder="1" applyAlignment="1">
      <alignment horizontal="right"/>
    </xf>
    <xf numFmtId="49" fontId="34" fillId="0" borderId="0" xfId="0" applyNumberFormat="1" applyFont="1" applyFill="1" applyBorder="1" applyAlignment="1">
      <alignment horizontal="left"/>
    </xf>
    <xf numFmtId="167" fontId="19" fillId="0" borderId="0" xfId="0" applyFont="1" applyFill="1" applyBorder="1" applyAlignment="1">
      <alignment horizontal="center" vertical="top"/>
    </xf>
    <xf numFmtId="0" fontId="19" fillId="0" borderId="0" xfId="0" applyNumberFormat="1" applyFont="1" applyFill="1"/>
    <xf numFmtId="49" fontId="27" fillId="0" borderId="0" xfId="0" applyNumberFormat="1" applyFont="1" applyFill="1" applyBorder="1" applyAlignment="1">
      <alignment horizontal="center"/>
    </xf>
    <xf numFmtId="0" fontId="27" fillId="0" borderId="0" xfId="28" applyNumberFormat="1" applyFont="1" applyFill="1" applyBorder="1" applyAlignment="1">
      <alignment horizontal="center"/>
    </xf>
    <xf numFmtId="0" fontId="34" fillId="0" borderId="0" xfId="0" applyNumberFormat="1" applyFont="1" applyFill="1" applyBorder="1" applyAlignment="1">
      <alignment horizontal="right"/>
    </xf>
    <xf numFmtId="167" fontId="0" fillId="0" borderId="13" xfId="0" applyFill="1" applyBorder="1" applyAlignment="1">
      <alignment horizontal="center" wrapText="1"/>
    </xf>
    <xf numFmtId="166" fontId="24" fillId="0" borderId="0" xfId="30" applyNumberFormat="1" applyFont="1" applyFill="1" applyBorder="1" applyAlignment="1"/>
    <xf numFmtId="170" fontId="24" fillId="0" borderId="0" xfId="28" applyNumberFormat="1" applyFont="1" applyFill="1" applyBorder="1" applyAlignment="1"/>
    <xf numFmtId="170" fontId="24" fillId="0" borderId="19" xfId="28" applyNumberFormat="1" applyFont="1" applyFill="1" applyBorder="1" applyAlignment="1"/>
    <xf numFmtId="169" fontId="26" fillId="0" borderId="0" xfId="0" quotePrefix="1" applyNumberFormat="1" applyFont="1" applyFill="1" applyBorder="1" applyAlignment="1">
      <alignment horizontal="center"/>
    </xf>
    <xf numFmtId="0" fontId="24" fillId="0" borderId="12" xfId="0" applyNumberFormat="1" applyFont="1" applyFill="1" applyBorder="1"/>
    <xf numFmtId="0" fontId="24" fillId="0" borderId="12" xfId="0" quotePrefix="1" applyNumberFormat="1" applyFont="1" applyFill="1" applyBorder="1" applyAlignment="1">
      <alignment horizontal="center"/>
    </xf>
    <xf numFmtId="0" fontId="24" fillId="0" borderId="12" xfId="0" applyNumberFormat="1" applyFont="1" applyFill="1" applyBorder="1" applyAlignment="1">
      <alignment horizontal="center"/>
    </xf>
    <xf numFmtId="168" fontId="0" fillId="0" borderId="0" xfId="30" applyNumberFormat="1" applyFont="1" applyFill="1" applyBorder="1" applyAlignment="1"/>
    <xf numFmtId="0" fontId="24" fillId="0" borderId="13" xfId="0" quotePrefix="1" applyNumberFormat="1" applyFont="1" applyFill="1" applyBorder="1" applyAlignment="1">
      <alignment horizontal="center"/>
    </xf>
    <xf numFmtId="0" fontId="24" fillId="0" borderId="13" xfId="0" applyNumberFormat="1" applyFont="1" applyFill="1" applyBorder="1" applyAlignment="1">
      <alignment horizontal="center"/>
    </xf>
    <xf numFmtId="167" fontId="0" fillId="0" borderId="0" xfId="0" applyFont="1" applyFill="1" applyBorder="1" applyAlignment="1">
      <alignment horizontal="center" vertical="top"/>
    </xf>
    <xf numFmtId="0" fontId="35" fillId="0" borderId="0" xfId="48" applyFont="1">
      <alignment vertical="top"/>
    </xf>
    <xf numFmtId="0" fontId="36" fillId="0" borderId="0" xfId="49" applyFont="1"/>
    <xf numFmtId="0" fontId="37" fillId="0" borderId="0" xfId="48" applyFont="1">
      <alignment vertical="top"/>
    </xf>
    <xf numFmtId="0" fontId="8" fillId="0" borderId="0" xfId="49"/>
    <xf numFmtId="0" fontId="38" fillId="25" borderId="10" xfId="49" applyFont="1" applyFill="1" applyBorder="1" applyAlignment="1">
      <alignment horizontal="center"/>
    </xf>
    <xf numFmtId="0" fontId="8" fillId="0" borderId="0" xfId="48" applyFont="1">
      <alignment vertical="top"/>
    </xf>
    <xf numFmtId="0" fontId="8" fillId="0" borderId="0" xfId="48" applyFont="1" applyAlignment="1">
      <alignment horizontal="center" vertical="top"/>
    </xf>
    <xf numFmtId="0" fontId="18" fillId="0" borderId="0" xfId="48">
      <alignment vertical="top"/>
    </xf>
    <xf numFmtId="0" fontId="39" fillId="26" borderId="0" xfId="50" applyFont="1" applyFill="1" applyAlignment="1"/>
    <xf numFmtId="166" fontId="40" fillId="26" borderId="0" xfId="51" applyNumberFormat="1" applyFont="1" applyFill="1" applyAlignment="1">
      <alignment horizontal="center" wrapText="1"/>
    </xf>
    <xf numFmtId="0" fontId="37" fillId="27" borderId="20" xfId="48" applyFont="1" applyFill="1" applyBorder="1">
      <alignment vertical="top"/>
    </xf>
    <xf numFmtId="0" fontId="8" fillId="0" borderId="20" xfId="50" quotePrefix="1" applyFont="1" applyFill="1" applyBorder="1" applyAlignment="1">
      <alignment horizontal="left"/>
    </xf>
    <xf numFmtId="0" fontId="37" fillId="27" borderId="15" xfId="48" applyFont="1" applyFill="1" applyBorder="1">
      <alignment vertical="top"/>
    </xf>
    <xf numFmtId="0" fontId="8" fillId="0" borderId="15" xfId="50" quotePrefix="1" applyFont="1" applyFill="1" applyBorder="1" applyAlignment="1">
      <alignment horizontal="left"/>
    </xf>
    <xf numFmtId="0" fontId="8" fillId="0" borderId="15" xfId="50" applyFont="1" applyFill="1" applyBorder="1"/>
    <xf numFmtId="0" fontId="37" fillId="27" borderId="17" xfId="48" applyFont="1" applyFill="1" applyBorder="1">
      <alignment vertical="top"/>
    </xf>
    <xf numFmtId="0" fontId="8" fillId="0" borderId="17" xfId="50" applyFont="1" applyFill="1" applyBorder="1"/>
    <xf numFmtId="0" fontId="37" fillId="27" borderId="0" xfId="48" applyFont="1" applyFill="1">
      <alignment vertical="top"/>
    </xf>
    <xf numFmtId="0" fontId="37" fillId="0" borderId="0" xfId="50" applyFont="1" applyAlignment="1">
      <alignment horizontal="right"/>
    </xf>
    <xf numFmtId="0" fontId="8" fillId="0" borderId="15" xfId="50" applyFont="1" applyBorder="1"/>
    <xf numFmtId="0" fontId="37" fillId="0" borderId="0" xfId="48" applyFont="1" applyFill="1">
      <alignment vertical="top"/>
    </xf>
    <xf numFmtId="0" fontId="37" fillId="0" borderId="0" xfId="50" applyFont="1" applyFill="1" applyAlignment="1">
      <alignment horizontal="right"/>
    </xf>
    <xf numFmtId="0" fontId="41" fillId="0" borderId="0" xfId="48" applyFont="1" applyFill="1" applyBorder="1" applyAlignment="1">
      <alignment horizontal="right" vertical="top"/>
    </xf>
    <xf numFmtId="0" fontId="8" fillId="0" borderId="0" xfId="49" applyFill="1"/>
    <xf numFmtId="37" fontId="41" fillId="27" borderId="0" xfId="50" applyNumberFormat="1" applyFont="1" applyFill="1" applyBorder="1" applyAlignment="1">
      <alignment horizontal="right"/>
    </xf>
    <xf numFmtId="0" fontId="8" fillId="27" borderId="0" xfId="50" applyFont="1" applyFill="1"/>
    <xf numFmtId="0" fontId="41" fillId="27" borderId="0" xfId="50" applyFont="1" applyFill="1" applyAlignment="1">
      <alignment horizontal="right"/>
    </xf>
    <xf numFmtId="0" fontId="8" fillId="0" borderId="20" xfId="50" quotePrefix="1" applyFont="1" applyBorder="1" applyAlignment="1">
      <alignment horizontal="left"/>
    </xf>
    <xf numFmtId="166" fontId="41" fillId="28" borderId="20" xfId="52" applyNumberFormat="1" applyFont="1" applyFill="1" applyBorder="1" applyAlignment="1">
      <alignment horizontal="right" vertical="top"/>
    </xf>
    <xf numFmtId="0" fontId="8" fillId="0" borderId="15" xfId="50" quotePrefix="1" applyFont="1" applyBorder="1" applyAlignment="1">
      <alignment horizontal="left"/>
    </xf>
    <xf numFmtId="0" fontId="8" fillId="0" borderId="17" xfId="50" applyFont="1" applyBorder="1"/>
    <xf numFmtId="0" fontId="41" fillId="27" borderId="0" xfId="48" applyFont="1" applyFill="1" applyBorder="1" applyAlignment="1">
      <alignment horizontal="right" vertical="top"/>
    </xf>
    <xf numFmtId="0" fontId="8" fillId="27" borderId="0" xfId="49" applyFill="1"/>
    <xf numFmtId="0" fontId="41" fillId="27" borderId="0" xfId="49" applyFont="1" applyFill="1" applyAlignment="1">
      <alignment horizontal="right"/>
    </xf>
    <xf numFmtId="0" fontId="37" fillId="0" borderId="20" xfId="49" applyFont="1" applyBorder="1"/>
    <xf numFmtId="0" fontId="8" fillId="0" borderId="20" xfId="48" applyFont="1" applyBorder="1">
      <alignment vertical="top"/>
    </xf>
    <xf numFmtId="0" fontId="8" fillId="0" borderId="17" xfId="48" applyFont="1" applyBorder="1">
      <alignment vertical="top"/>
    </xf>
    <xf numFmtId="0" fontId="37" fillId="0" borderId="0" xfId="214" applyFont="1"/>
    <xf numFmtId="0" fontId="8" fillId="0" borderId="0" xfId="214"/>
    <xf numFmtId="0" fontId="100" fillId="0" borderId="13" xfId="214" applyFont="1" applyBorder="1" applyAlignment="1">
      <alignment wrapText="1"/>
    </xf>
    <xf numFmtId="0" fontId="100" fillId="0" borderId="13" xfId="214" applyFont="1" applyBorder="1" applyAlignment="1">
      <alignment horizontal="center" wrapText="1"/>
    </xf>
    <xf numFmtId="0" fontId="8" fillId="0" borderId="7" xfId="214" applyBorder="1" applyAlignment="1">
      <alignment vertical="top"/>
    </xf>
    <xf numFmtId="0" fontId="8" fillId="0" borderId="27" xfId="214" applyBorder="1" applyAlignment="1">
      <alignment vertical="top"/>
    </xf>
    <xf numFmtId="0" fontId="8" fillId="0" borderId="28" xfId="214" applyBorder="1" applyAlignment="1">
      <alignment vertical="top"/>
    </xf>
    <xf numFmtId="14" fontId="8" fillId="0" borderId="27" xfId="214" applyNumberFormat="1" applyBorder="1" applyAlignment="1">
      <alignment horizontal="center" vertical="top"/>
    </xf>
    <xf numFmtId="167" fontId="101" fillId="0" borderId="0" xfId="0" applyFont="1" applyFill="1" applyBorder="1" applyAlignment="1">
      <alignment wrapText="1"/>
    </xf>
    <xf numFmtId="166" fontId="40" fillId="26" borderId="25" xfId="51" applyNumberFormat="1" applyFont="1" applyFill="1" applyBorder="1" applyAlignment="1">
      <alignment horizontal="center" wrapText="1"/>
    </xf>
    <xf numFmtId="166" fontId="40" fillId="26" borderId="25" xfId="51" quotePrefix="1" applyNumberFormat="1" applyFont="1" applyFill="1" applyBorder="1" applyAlignment="1">
      <alignment horizontal="center" wrapText="1"/>
    </xf>
    <xf numFmtId="0" fontId="8" fillId="0" borderId="0" xfId="48" applyFont="1" applyFill="1" applyBorder="1" applyAlignment="1">
      <alignment horizontal="right" vertical="top"/>
    </xf>
    <xf numFmtId="0" fontId="8" fillId="27" borderId="0" xfId="50" applyFont="1" applyFill="1" applyAlignment="1">
      <alignment horizontal="right"/>
    </xf>
    <xf numFmtId="166" fontId="41" fillId="28" borderId="13" xfId="48" applyNumberFormat="1" applyFont="1" applyFill="1" applyBorder="1" applyAlignment="1">
      <alignment horizontal="right" vertical="top"/>
    </xf>
    <xf numFmtId="166" fontId="41" fillId="28" borderId="20" xfId="48" applyNumberFormat="1" applyFont="1" applyFill="1" applyBorder="1" applyAlignment="1">
      <alignment horizontal="right" vertical="top"/>
    </xf>
    <xf numFmtId="166" fontId="41" fillId="28" borderId="15" xfId="48" applyNumberFormat="1" applyFont="1" applyFill="1" applyBorder="1" applyAlignment="1">
      <alignment horizontal="right" vertical="top"/>
    </xf>
    <xf numFmtId="0" fontId="102" fillId="0" borderId="0" xfId="49" applyFont="1"/>
    <xf numFmtId="166" fontId="37" fillId="0" borderId="0" xfId="50" applyNumberFormat="1" applyFont="1" applyAlignment="1">
      <alignment horizontal="right"/>
    </xf>
    <xf numFmtId="166" fontId="8" fillId="0" borderId="0" xfId="49" applyNumberFormat="1"/>
    <xf numFmtId="41" fontId="24" fillId="0" borderId="19" xfId="0" applyNumberFormat="1" applyFont="1" applyFill="1" applyBorder="1" applyAlignment="1"/>
    <xf numFmtId="0" fontId="37" fillId="0" borderId="0" xfId="367" applyFont="1" applyFill="1" applyBorder="1">
      <alignment vertical="top"/>
    </xf>
    <xf numFmtId="0" fontId="37" fillId="0" borderId="10" xfId="367" applyFont="1" applyFill="1" applyBorder="1">
      <alignment vertical="top"/>
    </xf>
    <xf numFmtId="170" fontId="41" fillId="28" borderId="15" xfId="125" applyNumberFormat="1" applyFont="1" applyFill="1" applyBorder="1" applyAlignment="1">
      <alignment horizontal="right" vertical="top"/>
    </xf>
    <xf numFmtId="166" fontId="41" fillId="0" borderId="0" xfId="52" applyNumberFormat="1" applyFont="1" applyFill="1" applyBorder="1" applyAlignment="1">
      <alignment horizontal="right" vertical="top"/>
    </xf>
    <xf numFmtId="170" fontId="41" fillId="0" borderId="0" xfId="125" applyNumberFormat="1" applyFont="1" applyFill="1" applyBorder="1" applyAlignment="1">
      <alignment horizontal="right" vertical="top"/>
    </xf>
    <xf numFmtId="166" fontId="41" fillId="0" borderId="0" xfId="48" applyNumberFormat="1" applyFont="1" applyFill="1" applyBorder="1" applyAlignment="1">
      <alignment horizontal="right" vertical="top"/>
    </xf>
    <xf numFmtId="0" fontId="41" fillId="0" borderId="0" xfId="49" applyFont="1" applyFill="1" applyBorder="1" applyAlignment="1">
      <alignment horizontal="right"/>
    </xf>
    <xf numFmtId="0" fontId="8" fillId="0" borderId="0" xfId="49" applyFont="1" applyFill="1" applyBorder="1" applyAlignment="1">
      <alignment horizontal="center"/>
    </xf>
    <xf numFmtId="166" fontId="40" fillId="0" borderId="0" xfId="51" quotePrefix="1" applyNumberFormat="1" applyFont="1" applyFill="1" applyBorder="1" applyAlignment="1">
      <alignment horizontal="center" wrapText="1"/>
    </xf>
    <xf numFmtId="166" fontId="40" fillId="0" borderId="0" xfId="51" applyNumberFormat="1" applyFont="1" applyFill="1" applyBorder="1" applyAlignment="1">
      <alignment horizontal="center" wrapText="1"/>
    </xf>
    <xf numFmtId="0" fontId="37" fillId="0" borderId="0" xfId="50" applyFont="1" applyFill="1" applyBorder="1" applyAlignment="1">
      <alignment horizontal="right"/>
    </xf>
    <xf numFmtId="37" fontId="41" fillId="0" borderId="0" xfId="50" applyNumberFormat="1" applyFont="1" applyFill="1" applyBorder="1" applyAlignment="1">
      <alignment horizontal="right"/>
    </xf>
    <xf numFmtId="37" fontId="8" fillId="0" borderId="0" xfId="50" applyNumberFormat="1" applyFont="1" applyFill="1" applyBorder="1" applyAlignment="1">
      <alignment horizontal="right"/>
    </xf>
    <xf numFmtId="0" fontId="41" fillId="0" borderId="0" xfId="50" applyFont="1" applyFill="1" applyBorder="1" applyAlignment="1">
      <alignment horizontal="right"/>
    </xf>
    <xf numFmtId="0" fontId="8" fillId="0" borderId="0" xfId="50" applyFont="1" applyFill="1" applyBorder="1" applyAlignment="1">
      <alignment horizontal="right"/>
    </xf>
    <xf numFmtId="0" fontId="8" fillId="0" borderId="0" xfId="49" applyFill="1" applyBorder="1" applyAlignment="1">
      <alignment horizontal="right"/>
    </xf>
    <xf numFmtId="0" fontId="8" fillId="0" borderId="0" xfId="49" applyFill="1" applyBorder="1"/>
    <xf numFmtId="3" fontId="41" fillId="28" borderId="15" xfId="48" applyNumberFormat="1" applyFont="1" applyFill="1" applyBorder="1" applyAlignment="1">
      <alignment horizontal="right" vertical="top"/>
    </xf>
    <xf numFmtId="269" fontId="37" fillId="0" borderId="0" xfId="41" applyNumberFormat="1" applyFont="1" applyAlignment="1">
      <alignment horizontal="center" wrapText="1"/>
    </xf>
    <xf numFmtId="0" fontId="37" fillId="0" borderId="0" xfId="48" applyFont="1" applyAlignment="1">
      <alignment horizontal="center" wrapText="1"/>
    </xf>
    <xf numFmtId="0" fontId="40" fillId="26" borderId="0" xfId="51" applyNumberFormat="1" applyFont="1" applyFill="1" applyAlignment="1">
      <alignment horizontal="center" wrapText="1"/>
    </xf>
    <xf numFmtId="42" fontId="8" fillId="28" borderId="14" xfId="52" applyNumberFormat="1" applyFont="1" applyFill="1" applyBorder="1" applyAlignment="1">
      <alignment horizontal="right" vertical="top"/>
    </xf>
    <xf numFmtId="42" fontId="8" fillId="0" borderId="0" xfId="52" applyNumberFormat="1" applyFont="1" applyFill="1" applyBorder="1" applyAlignment="1">
      <alignment horizontal="right" vertical="top"/>
    </xf>
    <xf numFmtId="42" fontId="8" fillId="28" borderId="21" xfId="52" applyNumberFormat="1" applyFont="1" applyFill="1" applyBorder="1" applyAlignment="1">
      <alignment horizontal="right" vertical="top"/>
    </xf>
    <xf numFmtId="42" fontId="8" fillId="0" borderId="34" xfId="52" applyNumberFormat="1" applyFont="1" applyFill="1" applyBorder="1" applyAlignment="1">
      <alignment horizontal="right" vertical="top"/>
    </xf>
    <xf numFmtId="42" fontId="8" fillId="0" borderId="25" xfId="52" applyNumberFormat="1" applyFont="1" applyFill="1" applyBorder="1" applyAlignment="1">
      <alignment horizontal="right" vertical="top"/>
    </xf>
    <xf numFmtId="42" fontId="8" fillId="28" borderId="16" xfId="52" applyNumberFormat="1" applyFont="1" applyFill="1" applyBorder="1" applyAlignment="1">
      <alignment horizontal="right" vertical="top"/>
    </xf>
    <xf numFmtId="42" fontId="8" fillId="0" borderId="33" xfId="52" applyNumberFormat="1" applyFont="1" applyFill="1" applyBorder="1" applyAlignment="1">
      <alignment horizontal="right" vertical="top"/>
    </xf>
    <xf numFmtId="42" fontId="8" fillId="28" borderId="11" xfId="52" applyNumberFormat="1" applyFont="1" applyFill="1" applyBorder="1" applyAlignment="1">
      <alignment horizontal="right" vertical="top"/>
    </xf>
    <xf numFmtId="42" fontId="8" fillId="0" borderId="12" xfId="52" applyNumberFormat="1" applyFont="1" applyFill="1" applyBorder="1" applyAlignment="1">
      <alignment horizontal="right" vertical="top"/>
    </xf>
    <xf numFmtId="42" fontId="8" fillId="0" borderId="35" xfId="52" applyNumberFormat="1" applyFont="1" applyFill="1" applyBorder="1" applyAlignment="1">
      <alignment horizontal="right" vertical="top"/>
    </xf>
    <xf numFmtId="42" fontId="37" fillId="0" borderId="0" xfId="125" applyNumberFormat="1" applyFont="1" applyAlignment="1">
      <alignment horizontal="center" wrapText="1"/>
    </xf>
    <xf numFmtId="164" fontId="0" fillId="24" borderId="0" xfId="44" applyNumberFormat="1" applyFont="1" applyFill="1" applyBorder="1" applyAlignment="1"/>
    <xf numFmtId="167" fontId="0" fillId="0" borderId="0" xfId="0" applyFont="1" applyFill="1" applyBorder="1" applyAlignment="1">
      <alignment horizontal="left" vertical="top"/>
    </xf>
    <xf numFmtId="167" fontId="0" fillId="0" borderId="0" xfId="0" applyFont="1" applyFill="1" applyBorder="1" applyAlignment="1">
      <alignment horizontal="left" vertical="top" wrapText="1"/>
    </xf>
    <xf numFmtId="0" fontId="8" fillId="0" borderId="20" xfId="41" applyBorder="1" applyAlignment="1">
      <alignment horizontal="center" vertical="center"/>
    </xf>
    <xf numFmtId="0" fontId="8" fillId="0" borderId="15" xfId="41" applyBorder="1" applyAlignment="1">
      <alignment horizontal="center" vertical="center"/>
    </xf>
    <xf numFmtId="0" fontId="8" fillId="0" borderId="17" xfId="41" applyBorder="1" applyAlignment="1">
      <alignment horizontal="center" vertical="center"/>
    </xf>
    <xf numFmtId="0" fontId="8" fillId="25" borderId="20" xfId="41" applyFill="1" applyBorder="1" applyAlignment="1">
      <alignment horizontal="center" vertical="center" wrapText="1"/>
    </xf>
    <xf numFmtId="0" fontId="8" fillId="25" borderId="15" xfId="41" applyFill="1" applyBorder="1" applyAlignment="1">
      <alignment horizontal="center" vertical="center" wrapText="1"/>
    </xf>
    <xf numFmtId="0" fontId="8" fillId="25" borderId="17" xfId="41" applyFill="1" applyBorder="1" applyAlignment="1">
      <alignment horizontal="center" vertical="center" wrapText="1"/>
    </xf>
    <xf numFmtId="0" fontId="8" fillId="0" borderId="20" xfId="41" applyNumberFormat="1" applyBorder="1" applyAlignment="1">
      <alignment horizontal="left" vertical="top" wrapText="1"/>
    </xf>
    <xf numFmtId="0" fontId="8" fillId="0" borderId="15" xfId="41" applyNumberFormat="1" applyBorder="1" applyAlignment="1">
      <alignment horizontal="left" vertical="top" wrapText="1"/>
    </xf>
    <xf numFmtId="0" fontId="8" fillId="0" borderId="17" xfId="41" applyNumberFormat="1" applyBorder="1" applyAlignment="1">
      <alignment horizontal="left" vertical="top" wrapText="1"/>
    </xf>
  </cellXfs>
  <cellStyles count="407">
    <cellStyle name="¢ Currency [1]" xfId="54"/>
    <cellStyle name="¢ Currency [2]" xfId="55"/>
    <cellStyle name="¢ Currency [3]" xfId="56"/>
    <cellStyle name="£ Currency [0]" xfId="57"/>
    <cellStyle name="£ Currency [1]" xfId="58"/>
    <cellStyle name="£ Currency [2]" xfId="59"/>
    <cellStyle name="=C:\WINNT35\SYSTEM32\COMMAND.COM" xfId="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368"/>
    <cellStyle name="Bad" xfId="25" builtinId="27" customBuiltin="1"/>
    <cellStyle name="Basic" xfId="60"/>
    <cellStyle name="black" xfId="61"/>
    <cellStyle name="blu" xfId="62"/>
    <cellStyle name="bot" xfId="63"/>
    <cellStyle name="Bullet" xfId="64"/>
    <cellStyle name="Bullet [0]" xfId="65"/>
    <cellStyle name="Bullet [2]" xfId="66"/>
    <cellStyle name="Bullet [4]" xfId="67"/>
    <cellStyle name="c" xfId="68"/>
    <cellStyle name="c," xfId="69"/>
    <cellStyle name="c_HardInc " xfId="70"/>
    <cellStyle name="c_HardInc _ITC Great Plains Formula 1-12-09a" xfId="71"/>
    <cellStyle name="C00A" xfId="72"/>
    <cellStyle name="C00B" xfId="73"/>
    <cellStyle name="C00L" xfId="74"/>
    <cellStyle name="C01A" xfId="75"/>
    <cellStyle name="C01B" xfId="76"/>
    <cellStyle name="C01H" xfId="77"/>
    <cellStyle name="C01L" xfId="78"/>
    <cellStyle name="C02A" xfId="79"/>
    <cellStyle name="C02B" xfId="80"/>
    <cellStyle name="C02H" xfId="81"/>
    <cellStyle name="C02L" xfId="82"/>
    <cellStyle name="C03A" xfId="83"/>
    <cellStyle name="C03B" xfId="84"/>
    <cellStyle name="C03H" xfId="85"/>
    <cellStyle name="C03L" xfId="86"/>
    <cellStyle name="C04A" xfId="87"/>
    <cellStyle name="C04B" xfId="88"/>
    <cellStyle name="C04H" xfId="89"/>
    <cellStyle name="C04L" xfId="90"/>
    <cellStyle name="C05A" xfId="91"/>
    <cellStyle name="C05B" xfId="92"/>
    <cellStyle name="C05H" xfId="93"/>
    <cellStyle name="C05L" xfId="94"/>
    <cellStyle name="C06A" xfId="95"/>
    <cellStyle name="C06B" xfId="96"/>
    <cellStyle name="C06H" xfId="97"/>
    <cellStyle name="C06L" xfId="98"/>
    <cellStyle name="C07A" xfId="99"/>
    <cellStyle name="C07B" xfId="100"/>
    <cellStyle name="C07H" xfId="101"/>
    <cellStyle name="C07L" xfId="102"/>
    <cellStyle name="c1" xfId="103"/>
    <cellStyle name="c1," xfId="104"/>
    <cellStyle name="c2" xfId="105"/>
    <cellStyle name="c2," xfId="106"/>
    <cellStyle name="c3" xfId="107"/>
    <cellStyle name="Calculation" xfId="26" builtinId="22" customBuiltin="1"/>
    <cellStyle name="cas" xfId="108"/>
    <cellStyle name="Centered Heading" xfId="109"/>
    <cellStyle name="Check Cell" xfId="27" builtinId="23" customBuiltin="1"/>
    <cellStyle name="Comma" xfId="28" builtinId="3"/>
    <cellStyle name="Comma  - Style1" xfId="110"/>
    <cellStyle name="Comma  - Style2" xfId="111"/>
    <cellStyle name="Comma  - Style3" xfId="112"/>
    <cellStyle name="Comma  - Style4" xfId="113"/>
    <cellStyle name="Comma  - Style5" xfId="114"/>
    <cellStyle name="Comma  - Style6" xfId="115"/>
    <cellStyle name="Comma  - Style7" xfId="116"/>
    <cellStyle name="Comma  - Style8" xfId="117"/>
    <cellStyle name="Comma [1]" xfId="118"/>
    <cellStyle name="Comma [2]" xfId="119"/>
    <cellStyle name="Comma [3]" xfId="120"/>
    <cellStyle name="Comma 0.0" xfId="121"/>
    <cellStyle name="Comma 0.00" xfId="122"/>
    <cellStyle name="Comma 0.000" xfId="123"/>
    <cellStyle name="Comma 0.0000" xfId="124"/>
    <cellStyle name="Comma 2" xfId="29"/>
    <cellStyle name="Comma 2 2" xfId="125"/>
    <cellStyle name="Comma 2 3" xfId="360"/>
    <cellStyle name="Comma 2 4" xfId="369"/>
    <cellStyle name="Comma 3" xfId="126"/>
    <cellStyle name="Comma 3 2" xfId="127"/>
    <cellStyle name="Comma 3 3" xfId="370"/>
    <cellStyle name="Comma 4" xfId="361"/>
    <cellStyle name="Comma 4 2" xfId="359"/>
    <cellStyle name="Comma 5" xfId="371"/>
    <cellStyle name="Comma 6" xfId="372"/>
    <cellStyle name="Comma Input" xfId="128"/>
    <cellStyle name="Comma0" xfId="129"/>
    <cellStyle name="Company Name" xfId="130"/>
    <cellStyle name="Currency" xfId="30" builtinId="4"/>
    <cellStyle name="Currency [1]" xfId="131"/>
    <cellStyle name="Currency [2]" xfId="132"/>
    <cellStyle name="Currency [3]" xfId="133"/>
    <cellStyle name="Currency 0.0" xfId="134"/>
    <cellStyle name="Currency 0.00" xfId="135"/>
    <cellStyle name="Currency 0.000" xfId="136"/>
    <cellStyle name="Currency 0.0000" xfId="137"/>
    <cellStyle name="Currency 2" xfId="52"/>
    <cellStyle name="Currency 2 2" xfId="138"/>
    <cellStyle name="Currency 3" xfId="139"/>
    <cellStyle name="Currency 3 2" xfId="140"/>
    <cellStyle name="Currency 4" xfId="362"/>
    <cellStyle name="Currency Input" xfId="141"/>
    <cellStyle name="Currency0" xfId="142"/>
    <cellStyle name="d" xfId="143"/>
    <cellStyle name="d," xfId="144"/>
    <cellStyle name="d1" xfId="145"/>
    <cellStyle name="d1," xfId="146"/>
    <cellStyle name="d2" xfId="147"/>
    <cellStyle name="d2," xfId="148"/>
    <cellStyle name="d3" xfId="149"/>
    <cellStyle name="Dash" xfId="150"/>
    <cellStyle name="Date" xfId="151"/>
    <cellStyle name="Date [Abbreviated]" xfId="152"/>
    <cellStyle name="Date [Long Europe]" xfId="153"/>
    <cellStyle name="Date [Long U.S.]" xfId="154"/>
    <cellStyle name="Date [Short Europe]" xfId="155"/>
    <cellStyle name="Date [Short U.S.]" xfId="156"/>
    <cellStyle name="Date_ITCM 2010 Template" xfId="157"/>
    <cellStyle name="Define$0" xfId="158"/>
    <cellStyle name="Define$1" xfId="159"/>
    <cellStyle name="Define$2" xfId="160"/>
    <cellStyle name="Define0" xfId="161"/>
    <cellStyle name="Define1" xfId="162"/>
    <cellStyle name="Define1x" xfId="163"/>
    <cellStyle name="Define2" xfId="164"/>
    <cellStyle name="Define2x" xfId="165"/>
    <cellStyle name="Dollar" xfId="166"/>
    <cellStyle name="e" xfId="167"/>
    <cellStyle name="e1" xfId="168"/>
    <cellStyle name="e2" xfId="169"/>
    <cellStyle name="Euro" xfId="170"/>
    <cellStyle name="Explanatory Text" xfId="31" builtinId="53" customBuiltin="1"/>
    <cellStyle name="Fixed" xfId="171"/>
    <cellStyle name="FOOTER - Style1" xfId="172"/>
    <cellStyle name="g" xfId="173"/>
    <cellStyle name="general" xfId="174"/>
    <cellStyle name="General [C]" xfId="175"/>
    <cellStyle name="General [R]" xfId="176"/>
    <cellStyle name="Good" xfId="32" builtinId="26" customBuiltin="1"/>
    <cellStyle name="Green" xfId="177"/>
    <cellStyle name="grey" xfId="178"/>
    <cellStyle name="HEADER" xfId="373"/>
    <cellStyle name="Header1" xfId="179"/>
    <cellStyle name="Header2" xfId="180"/>
    <cellStyle name="Heading" xfId="181"/>
    <cellStyle name="Heading 1" xfId="33" builtinId="16" customBuiltin="1"/>
    <cellStyle name="Heading 2" xfId="34" builtinId="17" customBuiltin="1"/>
    <cellStyle name="Heading 3" xfId="35" builtinId="18" customBuiltin="1"/>
    <cellStyle name="Heading 4" xfId="36" builtinId="19" customBuiltin="1"/>
    <cellStyle name="Heading No Underline" xfId="182"/>
    <cellStyle name="Heading With Underline" xfId="183"/>
    <cellStyle name="Heading1" xfId="184"/>
    <cellStyle name="Heading2" xfId="185"/>
    <cellStyle name="Headline" xfId="186"/>
    <cellStyle name="Highlight" xfId="187"/>
    <cellStyle name="in" xfId="188"/>
    <cellStyle name="Indented [0]" xfId="189"/>
    <cellStyle name="Indented [2]" xfId="190"/>
    <cellStyle name="Indented [4]" xfId="191"/>
    <cellStyle name="Indented [6]" xfId="192"/>
    <cellStyle name="Input" xfId="37" builtinId="20" customBuiltin="1"/>
    <cellStyle name="Input [yellow]" xfId="193"/>
    <cellStyle name="Input$0" xfId="194"/>
    <cellStyle name="Input$1" xfId="195"/>
    <cellStyle name="Input$2" xfId="196"/>
    <cellStyle name="Input0" xfId="197"/>
    <cellStyle name="Input1" xfId="198"/>
    <cellStyle name="Input1x" xfId="199"/>
    <cellStyle name="Input2" xfId="200"/>
    <cellStyle name="Input2x" xfId="201"/>
    <cellStyle name="lborder" xfId="202"/>
    <cellStyle name="LeftSubtitle" xfId="203"/>
    <cellStyle name="Linked Cell" xfId="38" builtinId="24" customBuiltin="1"/>
    <cellStyle name="m" xfId="204"/>
    <cellStyle name="m1" xfId="205"/>
    <cellStyle name="m2" xfId="206"/>
    <cellStyle name="m3" xfId="207"/>
    <cellStyle name="Multiple" xfId="208"/>
    <cellStyle name="Negative" xfId="209"/>
    <cellStyle name="Neutral" xfId="39" builtinId="28" customBuiltin="1"/>
    <cellStyle name="no dec" xfId="210"/>
    <cellStyle name="Normal" xfId="0" builtinId="0"/>
    <cellStyle name="Normal - Style1" xfId="211"/>
    <cellStyle name="Normal 10" xfId="374"/>
    <cellStyle name="Normal 11" xfId="375"/>
    <cellStyle name="Normal 12" xfId="376"/>
    <cellStyle name="Normal 13" xfId="377"/>
    <cellStyle name="Normal 14" xfId="378"/>
    <cellStyle name="Normal 15" xfId="379"/>
    <cellStyle name="Normal 16" xfId="380"/>
    <cellStyle name="Normal 17" xfId="381"/>
    <cellStyle name="Normal 18" xfId="382"/>
    <cellStyle name="Normal 19" xfId="383"/>
    <cellStyle name="Normal 2" xfId="40"/>
    <cellStyle name="Normal 2 2" xfId="363"/>
    <cellStyle name="Normal 2 2 2" xfId="384"/>
    <cellStyle name="Normal 2 2 3" xfId="385"/>
    <cellStyle name="Normal 2 3" xfId="386"/>
    <cellStyle name="Normal 2 3 2" xfId="387"/>
    <cellStyle name="Normal 2 4" xfId="388"/>
    <cellStyle name="Normal 20" xfId="389"/>
    <cellStyle name="Normal 21" xfId="390"/>
    <cellStyle name="Normal 3" xfId="41"/>
    <cellStyle name="Normal 3 2" xfId="212"/>
    <cellStyle name="Normal 3 3" xfId="391"/>
    <cellStyle name="Normal 3_ITC-Great Plains Heintz 6-24-08a" xfId="213"/>
    <cellStyle name="Normal 4" xfId="49"/>
    <cellStyle name="Normal 4 2" xfId="214"/>
    <cellStyle name="Normal 4 3" xfId="392"/>
    <cellStyle name="Normal 4 4" xfId="393"/>
    <cellStyle name="Normal 4_ITC-Great Plains Heintz 6-24-08a" xfId="215"/>
    <cellStyle name="Normal 5" xfId="364"/>
    <cellStyle name="Normal 5 2" xfId="394"/>
    <cellStyle name="Normal 5 3" xfId="395"/>
    <cellStyle name="Normal 6" xfId="365"/>
    <cellStyle name="Normal 6 2" xfId="396"/>
    <cellStyle name="Normal 7" xfId="366"/>
    <cellStyle name="Normal 8" xfId="397"/>
    <cellStyle name="Normal 8 2" xfId="398"/>
    <cellStyle name="Normal 9" xfId="399"/>
    <cellStyle name="Normal_Attachment GG (2)" xfId="51"/>
    <cellStyle name="Normal_Schedule O Info for Mike" xfId="50"/>
    <cellStyle name="Normal_Sheet1 2" xfId="367"/>
    <cellStyle name="Normal_Sheet3" xfId="48"/>
    <cellStyle name="Note" xfId="42" builtinId="10" customBuiltin="1"/>
    <cellStyle name="Output" xfId="43" builtinId="21" customBuiltin="1"/>
    <cellStyle name="Output1_Back" xfId="216"/>
    <cellStyle name="p" xfId="217"/>
    <cellStyle name="p_2010 Attachment O  GG_082709" xfId="218"/>
    <cellStyle name="p_2010 Attachment O Template Supporting Work Papers_ITC Midwest" xfId="219"/>
    <cellStyle name="p_2010 Attachment O Template Supporting Work Papers_ITCTransmission" xfId="220"/>
    <cellStyle name="p_2010 Attachment O Template Supporting Work Papers_METC" xfId="221"/>
    <cellStyle name="p_2Mod11" xfId="222"/>
    <cellStyle name="p_aavidmod11.xls Chart 1" xfId="223"/>
    <cellStyle name="p_aavidmod11.xls Chart 2" xfId="224"/>
    <cellStyle name="p_Attachment O &amp; GG" xfId="225"/>
    <cellStyle name="p_charts for capm" xfId="226"/>
    <cellStyle name="p_DCF" xfId="227"/>
    <cellStyle name="p_DCF_2Mod11" xfId="228"/>
    <cellStyle name="p_DCF_aavidmod11.xls Chart 1" xfId="229"/>
    <cellStyle name="p_DCF_aavidmod11.xls Chart 2" xfId="230"/>
    <cellStyle name="p_DCF_charts for capm" xfId="231"/>
    <cellStyle name="p_DCF_DCF5" xfId="232"/>
    <cellStyle name="p_DCF_Template2" xfId="233"/>
    <cellStyle name="p_DCF_Template2_1" xfId="234"/>
    <cellStyle name="p_DCF_VERA" xfId="235"/>
    <cellStyle name="p_DCF_VERA_1" xfId="236"/>
    <cellStyle name="p_DCF_VERA_1_Template2" xfId="237"/>
    <cellStyle name="p_DCF_VERA_aavidmod11.xls Chart 2" xfId="238"/>
    <cellStyle name="p_DCF_VERA_Model02" xfId="239"/>
    <cellStyle name="p_DCF_VERA_Template2" xfId="240"/>
    <cellStyle name="p_DCF_VERA_VERA" xfId="241"/>
    <cellStyle name="p_DCF_VERA_VERA_1" xfId="242"/>
    <cellStyle name="p_DCF_VERA_VERA_2" xfId="243"/>
    <cellStyle name="p_DCF_VERA_VERA_Template2" xfId="244"/>
    <cellStyle name="p_DCF5" xfId="245"/>
    <cellStyle name="p_ITC Great Plains Formula 1-12-09a" xfId="246"/>
    <cellStyle name="p_ITCM 2010 Template" xfId="247"/>
    <cellStyle name="p_ITCMW 2009 Rate" xfId="248"/>
    <cellStyle name="p_ITCMW 2010 Rate_083109" xfId="249"/>
    <cellStyle name="p_ITCOP 2010 Rate_083109" xfId="250"/>
    <cellStyle name="p_ITCT 2009 Rate" xfId="251"/>
    <cellStyle name="p_ITCT New 2010 Attachment O &amp; GG_111209NL" xfId="252"/>
    <cellStyle name="p_METC 2010 Rate_083109" xfId="253"/>
    <cellStyle name="p_Template2" xfId="254"/>
    <cellStyle name="p_Template2_1" xfId="255"/>
    <cellStyle name="p_VERA" xfId="256"/>
    <cellStyle name="p_VERA_1" xfId="257"/>
    <cellStyle name="p_VERA_1_Template2" xfId="258"/>
    <cellStyle name="p_VERA_aavidmod11.xls Chart 2" xfId="259"/>
    <cellStyle name="p_VERA_Model02" xfId="260"/>
    <cellStyle name="p_VERA_Template2" xfId="261"/>
    <cellStyle name="p_VERA_VERA" xfId="262"/>
    <cellStyle name="p_VERA_VERA_1" xfId="263"/>
    <cellStyle name="p_VERA_VERA_2" xfId="264"/>
    <cellStyle name="p_VERA_VERA_Template2" xfId="265"/>
    <cellStyle name="p1" xfId="266"/>
    <cellStyle name="p2" xfId="267"/>
    <cellStyle name="p3" xfId="268"/>
    <cellStyle name="Percent" xfId="44" builtinId="5"/>
    <cellStyle name="Percent %" xfId="269"/>
    <cellStyle name="Percent % Long Underline" xfId="270"/>
    <cellStyle name="Percent (0)" xfId="271"/>
    <cellStyle name="Percent [0]" xfId="272"/>
    <cellStyle name="Percent [1]" xfId="273"/>
    <cellStyle name="Percent [2]" xfId="274"/>
    <cellStyle name="Percent [3]" xfId="275"/>
    <cellStyle name="Percent 0.0%" xfId="276"/>
    <cellStyle name="Percent 0.0% Long Underline" xfId="277"/>
    <cellStyle name="Percent 0.00%" xfId="278"/>
    <cellStyle name="Percent 0.00% Long Underline" xfId="279"/>
    <cellStyle name="Percent 0.000%" xfId="280"/>
    <cellStyle name="Percent 0.000% Long Underline" xfId="281"/>
    <cellStyle name="Percent 0.0000%" xfId="282"/>
    <cellStyle name="Percent 0.0000% Long Underline" xfId="283"/>
    <cellStyle name="Percent 2" xfId="284"/>
    <cellStyle name="Percent 2 2" xfId="285"/>
    <cellStyle name="Percent 3" xfId="286"/>
    <cellStyle name="Percent 3 2" xfId="287"/>
    <cellStyle name="Percent 4" xfId="400"/>
    <cellStyle name="Percent Input" xfId="288"/>
    <cellStyle name="Percent0" xfId="289"/>
    <cellStyle name="Percent1" xfId="290"/>
    <cellStyle name="Percent2" xfId="291"/>
    <cellStyle name="PSChar" xfId="292"/>
    <cellStyle name="PSDate" xfId="293"/>
    <cellStyle name="PSDec" xfId="294"/>
    <cellStyle name="PSdesc" xfId="295"/>
    <cellStyle name="PSHeading" xfId="296"/>
    <cellStyle name="PSInt" xfId="297"/>
    <cellStyle name="PSSpacer" xfId="298"/>
    <cellStyle name="PStest" xfId="299"/>
    <cellStyle name="R00A" xfId="300"/>
    <cellStyle name="R00B" xfId="301"/>
    <cellStyle name="R00L" xfId="302"/>
    <cellStyle name="R01A" xfId="303"/>
    <cellStyle name="R01B" xfId="304"/>
    <cellStyle name="R01H" xfId="305"/>
    <cellStyle name="R01L" xfId="306"/>
    <cellStyle name="R02A" xfId="307"/>
    <cellStyle name="R02B" xfId="308"/>
    <cellStyle name="R02H" xfId="309"/>
    <cellStyle name="R02L" xfId="310"/>
    <cellStyle name="R03A" xfId="311"/>
    <cellStyle name="R03B" xfId="312"/>
    <cellStyle name="R03H" xfId="313"/>
    <cellStyle name="R03L" xfId="314"/>
    <cellStyle name="R04A" xfId="315"/>
    <cellStyle name="R04B" xfId="316"/>
    <cellStyle name="R04H" xfId="317"/>
    <cellStyle name="R04L" xfId="318"/>
    <cellStyle name="R05A" xfId="319"/>
    <cellStyle name="R05B" xfId="320"/>
    <cellStyle name="R05H" xfId="321"/>
    <cellStyle name="R05L" xfId="322"/>
    <cellStyle name="R06A" xfId="323"/>
    <cellStyle name="R06B" xfId="324"/>
    <cellStyle name="R06H" xfId="325"/>
    <cellStyle name="R06L" xfId="326"/>
    <cellStyle name="R07A" xfId="327"/>
    <cellStyle name="R07B" xfId="328"/>
    <cellStyle name="R07H" xfId="329"/>
    <cellStyle name="R07L" xfId="330"/>
    <cellStyle name="RangeBelow" xfId="401"/>
    <cellStyle name="rborder" xfId="331"/>
    <cellStyle name="red" xfId="332"/>
    <cellStyle name="s_HardInc " xfId="333"/>
    <cellStyle name="s_HardInc _ITC Great Plains Formula 1-12-09a" xfId="334"/>
    <cellStyle name="scenario" xfId="335"/>
    <cellStyle name="Sheetmult" xfId="336"/>
    <cellStyle name="Shtmultx" xfId="337"/>
    <cellStyle name="Style 1" xfId="338"/>
    <cellStyle name="STYLE1" xfId="339"/>
    <cellStyle name="STYLE2" xfId="340"/>
    <cellStyle name="SubRoutine" xfId="402"/>
    <cellStyle name="TableHeading" xfId="341"/>
    <cellStyle name="tb" xfId="342"/>
    <cellStyle name="þ(Î'_x000c_ïþ÷_x000c_âþÖ_x0006__x0002_Þ”_x0013__x0007__x0001__x0001_" xfId="403"/>
    <cellStyle name="Tickmark" xfId="343"/>
    <cellStyle name="Title" xfId="45" builtinId="15" customBuiltin="1"/>
    <cellStyle name="Title1" xfId="344"/>
    <cellStyle name="top" xfId="345"/>
    <cellStyle name="Total" xfId="46" builtinId="25" customBuiltin="1"/>
    <cellStyle name="Unprot" xfId="404"/>
    <cellStyle name="Unprot$" xfId="405"/>
    <cellStyle name="Unprotect" xfId="406"/>
    <cellStyle name="w" xfId="346"/>
    <cellStyle name="Warning Text" xfId="47" builtinId="11" customBuiltin="1"/>
    <cellStyle name="XComma" xfId="347"/>
    <cellStyle name="XComma 0.0" xfId="348"/>
    <cellStyle name="XComma 0.00" xfId="349"/>
    <cellStyle name="XComma 0.000" xfId="350"/>
    <cellStyle name="XCurrency" xfId="351"/>
    <cellStyle name="XCurrency 0.0" xfId="352"/>
    <cellStyle name="XCurrency 0.00" xfId="353"/>
    <cellStyle name="XCurrency 0.000" xfId="354"/>
    <cellStyle name="yra" xfId="355"/>
    <cellStyle name="yrActual" xfId="356"/>
    <cellStyle name="yre" xfId="357"/>
    <cellStyle name="yrExpect" xfId="3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S316"/>
  <sheetViews>
    <sheetView tabSelected="1" topLeftCell="J63" zoomScale="70" zoomScaleNormal="70" zoomScaleSheetLayoutView="55" workbookViewId="0">
      <selection activeCell="S96" sqref="S96"/>
    </sheetView>
  </sheetViews>
  <sheetFormatPr defaultColWidth="8.88671875" defaultRowHeight="15"/>
  <cols>
    <col min="1" max="1" width="6" style="2" customWidth="1"/>
    <col min="2" max="2" width="1.44140625" style="2" customWidth="1"/>
    <col min="3" max="3" width="56.6640625" style="2" bestFit="1" customWidth="1"/>
    <col min="4" max="4" width="12.21875" style="2" bestFit="1" customWidth="1"/>
    <col min="5" max="9" width="14.44140625" style="2" customWidth="1"/>
    <col min="10" max="10" width="13" style="2" customWidth="1"/>
    <col min="11" max="11" width="17.109375" style="2" customWidth="1"/>
    <col min="12" max="12" width="13.88671875" style="2" customWidth="1"/>
    <col min="13" max="14" width="12.77734375" style="2" customWidth="1"/>
    <col min="15" max="15" width="14.21875" style="2" customWidth="1"/>
    <col min="16" max="16" width="14.88671875" style="2" customWidth="1"/>
    <col min="17" max="17" width="10.5546875" style="2" customWidth="1"/>
    <col min="18" max="18" width="15.109375" style="2" customWidth="1"/>
    <col min="19" max="19" width="17.109375" style="2" customWidth="1"/>
    <col min="20" max="20" width="13.21875" style="2" customWidth="1"/>
    <col min="21" max="21" width="14.33203125" style="2" customWidth="1"/>
    <col min="22" max="16384" width="8.88671875" style="2"/>
  </cols>
  <sheetData>
    <row r="1" spans="1:69" ht="15.75">
      <c r="A1" s="110"/>
      <c r="R1" s="111"/>
      <c r="S1" s="3"/>
    </row>
    <row r="2" spans="1:69" ht="15.75">
      <c r="A2" s="110"/>
      <c r="N2" s="111"/>
      <c r="S2" s="3"/>
    </row>
    <row r="4" spans="1:69">
      <c r="N4" s="3" t="s">
        <v>138</v>
      </c>
      <c r="S4" s="3"/>
    </row>
    <row r="5" spans="1:69">
      <c r="C5" s="14" t="s">
        <v>62</v>
      </c>
      <c r="D5" s="14"/>
      <c r="E5" s="14"/>
      <c r="F5" s="14"/>
      <c r="G5" s="15" t="s">
        <v>0</v>
      </c>
      <c r="H5" s="14"/>
      <c r="I5" s="14"/>
      <c r="J5" s="14"/>
      <c r="K5" s="16"/>
      <c r="M5" s="17"/>
      <c r="N5" s="4" t="s">
        <v>196</v>
      </c>
      <c r="S5" s="4"/>
      <c r="T5" s="18"/>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9" t="s">
        <v>3</v>
      </c>
      <c r="F6" s="9"/>
      <c r="G6" s="9" t="s">
        <v>110</v>
      </c>
      <c r="H6" s="9"/>
      <c r="I6" s="9"/>
      <c r="J6" s="9"/>
      <c r="K6" s="16"/>
      <c r="M6" s="17"/>
      <c r="N6" s="16"/>
      <c r="S6" s="16"/>
      <c r="T6" s="18"/>
      <c r="U6" s="21"/>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M7" s="17"/>
      <c r="N7" s="17" t="s">
        <v>25</v>
      </c>
      <c r="S7" s="17"/>
      <c r="T7" s="18"/>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79" t="s">
        <v>64</v>
      </c>
      <c r="H8" s="17"/>
      <c r="I8" s="17"/>
      <c r="J8" s="17"/>
      <c r="K8" s="17"/>
      <c r="L8" s="17"/>
      <c r="M8" s="17"/>
      <c r="N8" s="17"/>
      <c r="S8" s="17"/>
      <c r="T8" s="18"/>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24"/>
      <c r="H9" s="17"/>
      <c r="I9" s="17"/>
      <c r="J9" s="17"/>
      <c r="K9" s="17"/>
      <c r="L9" s="17"/>
      <c r="M9" s="17"/>
      <c r="N9" s="17"/>
      <c r="S9" s="17"/>
      <c r="T9" s="18"/>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80</v>
      </c>
      <c r="D10" s="17"/>
      <c r="E10" s="17"/>
      <c r="F10" s="17"/>
      <c r="G10" s="24"/>
      <c r="H10" s="17"/>
      <c r="I10" s="17"/>
      <c r="J10" s="17"/>
      <c r="K10" s="17"/>
      <c r="L10" s="17"/>
      <c r="M10" s="17"/>
      <c r="N10" s="17"/>
      <c r="S10" s="17"/>
      <c r="T10" s="18"/>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79</v>
      </c>
      <c r="D11" s="17"/>
      <c r="E11" s="17"/>
      <c r="F11" s="17"/>
      <c r="G11" s="24"/>
      <c r="L11" s="17"/>
      <c r="M11" s="17"/>
      <c r="N11" s="17"/>
      <c r="S11" s="17"/>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L12" s="1"/>
      <c r="M12" s="17"/>
      <c r="N12" s="17"/>
      <c r="S12" s="17"/>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6</v>
      </c>
      <c r="D13" s="25"/>
      <c r="E13" s="25" t="s">
        <v>7</v>
      </c>
      <c r="F13" s="25"/>
      <c r="G13" s="25" t="s">
        <v>8</v>
      </c>
      <c r="L13" s="23" t="s">
        <v>9</v>
      </c>
      <c r="M13" s="9"/>
      <c r="N13" s="23"/>
      <c r="S13" s="23"/>
      <c r="T13" s="26"/>
      <c r="U13" s="23"/>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3" t="s">
        <v>81</v>
      </c>
      <c r="F14" s="13"/>
      <c r="G14" s="9"/>
      <c r="M14" s="9"/>
      <c r="T14" s="26"/>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1</v>
      </c>
      <c r="C15" s="11"/>
      <c r="D15" s="11"/>
      <c r="E15" s="29" t="s">
        <v>11</v>
      </c>
      <c r="F15" s="29"/>
      <c r="G15" s="30" t="s">
        <v>10</v>
      </c>
      <c r="L15" s="30" t="s">
        <v>4</v>
      </c>
      <c r="M15" s="9"/>
      <c r="T15" s="18"/>
      <c r="U15" s="31"/>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2</v>
      </c>
      <c r="C16" s="12"/>
      <c r="D16" s="12"/>
      <c r="E16" s="9"/>
      <c r="F16" s="9"/>
      <c r="G16" s="9"/>
      <c r="L16" s="9"/>
      <c r="M16" s="9"/>
      <c r="N16" s="9"/>
      <c r="S16" s="9"/>
      <c r="T16" s="18"/>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9"/>
      <c r="F17" s="9"/>
      <c r="G17" s="9"/>
      <c r="L17" s="9"/>
      <c r="M17" s="9"/>
      <c r="N17" s="9"/>
      <c r="S17" s="9"/>
      <c r="T17" s="18"/>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26</v>
      </c>
      <c r="D18" s="11"/>
      <c r="E18" s="10" t="s">
        <v>83</v>
      </c>
      <c r="F18" s="10"/>
      <c r="G18" s="5">
        <f>1078459158+0-16889346</f>
        <v>1061569812</v>
      </c>
      <c r="M18" s="9"/>
      <c r="N18" s="9"/>
      <c r="S18" s="9"/>
      <c r="T18" s="18"/>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12</v>
      </c>
      <c r="C19" s="11" t="s">
        <v>82</v>
      </c>
      <c r="D19" s="11"/>
      <c r="E19" s="10" t="s">
        <v>148</v>
      </c>
      <c r="F19" s="10"/>
      <c r="G19" s="5">
        <v>312695668.08177805</v>
      </c>
      <c r="M19" s="9"/>
      <c r="N19" s="9"/>
      <c r="S19" s="9"/>
      <c r="T19" s="18"/>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27</v>
      </c>
      <c r="D20" s="11"/>
      <c r="E20" s="10" t="s">
        <v>84</v>
      </c>
      <c r="F20" s="10"/>
      <c r="G20" s="186">
        <f>+G18-G19</f>
        <v>748874143.91822195</v>
      </c>
      <c r="M20" s="9"/>
      <c r="N20" s="9"/>
      <c r="S20" s="9"/>
      <c r="T20" s="18"/>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E21" s="10"/>
      <c r="F21" s="10"/>
      <c r="M21" s="9"/>
      <c r="N21" s="9"/>
      <c r="S21" s="9"/>
      <c r="T21" s="18"/>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85</v>
      </c>
      <c r="D22" s="11"/>
      <c r="E22" s="10"/>
      <c r="F22" s="10"/>
      <c r="G22" s="9"/>
      <c r="L22" s="9"/>
      <c r="M22" s="9"/>
      <c r="N22" s="9"/>
      <c r="S22" s="9"/>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51</v>
      </c>
      <c r="D23" s="11"/>
      <c r="E23" s="10" t="s">
        <v>97</v>
      </c>
      <c r="F23" s="10"/>
      <c r="G23" s="5">
        <v>60038594.860796712</v>
      </c>
      <c r="M23" s="9"/>
      <c r="N23" s="9"/>
      <c r="S23" s="9"/>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88</v>
      </c>
      <c r="D24" s="11"/>
      <c r="E24" s="10" t="s">
        <v>98</v>
      </c>
      <c r="F24" s="10"/>
      <c r="G24" s="5">
        <v>102571222.62042414</v>
      </c>
      <c r="M24" s="9"/>
      <c r="N24" s="9"/>
      <c r="S24" s="9"/>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89</v>
      </c>
      <c r="D25" s="11"/>
      <c r="E25" s="10" t="s">
        <v>142</v>
      </c>
      <c r="F25" s="10"/>
      <c r="G25" s="5">
        <v>0</v>
      </c>
      <c r="M25" s="9"/>
      <c r="N25" s="9"/>
      <c r="S25" s="9"/>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95</v>
      </c>
      <c r="C26" s="11" t="s">
        <v>90</v>
      </c>
      <c r="D26" s="11"/>
      <c r="E26" s="10" t="s">
        <v>143</v>
      </c>
      <c r="F26" s="10"/>
      <c r="G26" s="5">
        <v>54093601.352266423</v>
      </c>
      <c r="M26" s="9"/>
      <c r="N26" s="9"/>
      <c r="S26" s="9"/>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96</v>
      </c>
      <c r="C27" s="11" t="s">
        <v>91</v>
      </c>
      <c r="D27" s="11"/>
      <c r="E27" s="10" t="s">
        <v>92</v>
      </c>
      <c r="F27" s="10"/>
      <c r="G27" s="121">
        <f>+G24-G25-G26</f>
        <v>48477621.268157713</v>
      </c>
      <c r="M27" s="9"/>
      <c r="N27" s="9"/>
      <c r="S27" s="9"/>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ht="15.75">
      <c r="A28" s="33">
        <v>4</v>
      </c>
      <c r="C28" s="11" t="s">
        <v>86</v>
      </c>
      <c r="D28" s="11"/>
      <c r="E28" s="10" t="s">
        <v>87</v>
      </c>
      <c r="F28" s="10"/>
      <c r="G28" s="34">
        <f>IF(G27=0,0,G27/G19)</f>
        <v>0.15503131708073281</v>
      </c>
      <c r="L28" s="35">
        <f>G28</f>
        <v>0.15503131708073281</v>
      </c>
      <c r="M28" s="9"/>
      <c r="N28" s="36"/>
      <c r="S28" s="36"/>
      <c r="T28" s="37"/>
      <c r="U28" s="38"/>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c r="C29" s="11"/>
      <c r="D29" s="11"/>
      <c r="E29" s="10"/>
      <c r="F29" s="10"/>
      <c r="G29" s="34"/>
      <c r="L29" s="35"/>
      <c r="M29" s="9"/>
      <c r="N29" s="36"/>
      <c r="S29" s="36"/>
      <c r="T29" s="37"/>
      <c r="U29" s="38"/>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ht="15.75">
      <c r="A30" s="33"/>
      <c r="C30" s="11" t="s">
        <v>99</v>
      </c>
      <c r="D30" s="11"/>
      <c r="E30" s="10"/>
      <c r="F30" s="10"/>
      <c r="G30" s="34"/>
      <c r="L30" s="35"/>
      <c r="M30" s="9"/>
      <c r="N30" s="36"/>
      <c r="S30" s="36"/>
      <c r="T30" s="37"/>
      <c r="U30" s="38"/>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ht="15.75">
      <c r="A31" s="33" t="s">
        <v>100</v>
      </c>
      <c r="C31" s="11" t="s">
        <v>102</v>
      </c>
      <c r="D31" s="11"/>
      <c r="E31" s="10" t="s">
        <v>104</v>
      </c>
      <c r="F31" s="10"/>
      <c r="G31" s="120">
        <f>G23-G27</f>
        <v>11560973.592638999</v>
      </c>
      <c r="L31" s="35"/>
      <c r="M31" s="9"/>
      <c r="N31" s="36"/>
      <c r="S31" s="36"/>
      <c r="T31" s="37"/>
      <c r="U31" s="38"/>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t="s">
        <v>101</v>
      </c>
      <c r="C32" s="11" t="s">
        <v>103</v>
      </c>
      <c r="D32" s="11"/>
      <c r="E32" s="10" t="s">
        <v>105</v>
      </c>
      <c r="F32" s="10"/>
      <c r="G32" s="34">
        <f>IF(G31=0,0,G31/G18)</f>
        <v>1.0890450596798809E-2</v>
      </c>
      <c r="L32" s="35">
        <f>G32</f>
        <v>1.0890450596798809E-2</v>
      </c>
      <c r="M32" s="9"/>
      <c r="N32" s="36"/>
      <c r="S32" s="36"/>
      <c r="T32" s="37"/>
      <c r="U32" s="38"/>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c r="C33" s="11"/>
      <c r="D33" s="11"/>
      <c r="E33" s="10"/>
      <c r="F33" s="10"/>
      <c r="G33" s="34"/>
      <c r="L33" s="35"/>
      <c r="M33" s="9"/>
      <c r="N33" s="36"/>
      <c r="S33" s="36"/>
      <c r="T33" s="37"/>
      <c r="U33" s="38"/>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47"/>
      <c r="B34" s="20"/>
      <c r="C34" s="11" t="s">
        <v>144</v>
      </c>
      <c r="D34" s="11"/>
      <c r="E34" s="40"/>
      <c r="F34" s="40"/>
      <c r="G34" s="9"/>
      <c r="H34" s="20"/>
      <c r="I34" s="20"/>
      <c r="J34" s="20"/>
      <c r="K34" s="20"/>
      <c r="L34" s="9"/>
      <c r="M34" s="9"/>
      <c r="N34" s="36"/>
      <c r="S34" s="36"/>
      <c r="T34" s="37"/>
      <c r="U34" s="38"/>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47" t="s">
        <v>42</v>
      </c>
      <c r="B35" s="20"/>
      <c r="C35" s="11" t="s">
        <v>67</v>
      </c>
      <c r="D35" s="11"/>
      <c r="E35" s="10" t="s">
        <v>106</v>
      </c>
      <c r="F35" s="10"/>
      <c r="G35" s="5">
        <v>3557979.5243388182</v>
      </c>
      <c r="H35" s="20"/>
      <c r="I35" s="20"/>
      <c r="J35" s="20"/>
      <c r="K35" s="20"/>
      <c r="L35" s="20"/>
      <c r="M35" s="9"/>
      <c r="N35" s="36"/>
      <c r="S35" s="36"/>
      <c r="T35" s="37"/>
      <c r="U35" s="38"/>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t="s">
        <v>29</v>
      </c>
      <c r="B36" s="20"/>
      <c r="C36" s="11" t="s">
        <v>68</v>
      </c>
      <c r="D36" s="11"/>
      <c r="E36" s="10" t="s">
        <v>52</v>
      </c>
      <c r="F36" s="10"/>
      <c r="G36" s="34">
        <f>IF(G35=0,0,G35/G18)</f>
        <v>3.3516208582039238E-3</v>
      </c>
      <c r="H36" s="20"/>
      <c r="I36" s="20"/>
      <c r="J36" s="20"/>
      <c r="K36" s="20"/>
      <c r="L36" s="35">
        <f>G36</f>
        <v>3.3516208582039238E-3</v>
      </c>
      <c r="M36" s="9"/>
      <c r="N36" s="36"/>
      <c r="S36" s="36"/>
      <c r="T36" s="37"/>
      <c r="U36" s="38"/>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33"/>
      <c r="C37" s="11"/>
      <c r="D37" s="11"/>
      <c r="E37" s="10"/>
      <c r="F37" s="10"/>
      <c r="G37" s="34"/>
      <c r="L37" s="35"/>
      <c r="M37" s="9"/>
      <c r="N37" s="36"/>
      <c r="S37" s="36"/>
      <c r="T37" s="37"/>
      <c r="U37" s="38"/>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c r="A38" s="39"/>
      <c r="C38" s="11" t="s">
        <v>28</v>
      </c>
      <c r="D38" s="11"/>
      <c r="E38" s="40"/>
      <c r="F38" s="40"/>
      <c r="G38" s="9"/>
      <c r="L38" s="9"/>
      <c r="M38" s="9"/>
      <c r="N38" s="9"/>
      <c r="S38" s="9"/>
      <c r="T38" s="26"/>
      <c r="U38" s="9"/>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9" t="s">
        <v>31</v>
      </c>
      <c r="C39" s="11" t="s">
        <v>30</v>
      </c>
      <c r="D39" s="11"/>
      <c r="E39" s="10" t="s">
        <v>139</v>
      </c>
      <c r="F39" s="10"/>
      <c r="G39" s="5">
        <v>2435000.1188032953</v>
      </c>
      <c r="M39" s="9"/>
      <c r="N39" s="41"/>
      <c r="S39" s="41"/>
      <c r="T39" s="26"/>
      <c r="U39" s="42"/>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ht="15.75">
      <c r="A40" s="39" t="s">
        <v>32</v>
      </c>
      <c r="C40" s="11" t="s">
        <v>58</v>
      </c>
      <c r="D40" s="11"/>
      <c r="E40" s="10" t="s">
        <v>74</v>
      </c>
      <c r="F40" s="10"/>
      <c r="G40" s="34">
        <f>IF(G39=0,0,G39/G18)</f>
        <v>2.2937729495300448E-3</v>
      </c>
      <c r="L40" s="35">
        <f>G40</f>
        <v>2.2937729495300448E-3</v>
      </c>
      <c r="M40" s="9"/>
      <c r="N40" s="36"/>
      <c r="S40" s="36"/>
      <c r="T40" s="26"/>
      <c r="U40" s="38"/>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c r="A41" s="39"/>
      <c r="C41" s="11"/>
      <c r="D41" s="11"/>
      <c r="E41" s="10"/>
      <c r="F41" s="10"/>
      <c r="G41" s="9"/>
      <c r="L41" s="9"/>
      <c r="M41" s="9"/>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115" t="s">
        <v>33</v>
      </c>
      <c r="B42" s="43"/>
      <c r="C42" s="12" t="s">
        <v>107</v>
      </c>
      <c r="D42" s="12"/>
      <c r="E42" s="13" t="s">
        <v>108</v>
      </c>
      <c r="F42" s="13"/>
      <c r="G42" s="44"/>
      <c r="L42" s="45">
        <f>L32+L36+L40</f>
        <v>1.653584440453278E-2</v>
      </c>
      <c r="M42" s="9"/>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0"/>
      <c r="F43" s="10"/>
      <c r="G43" s="9"/>
      <c r="L43" s="9"/>
      <c r="M43" s="9"/>
      <c r="N43" s="9"/>
      <c r="S43" s="9"/>
      <c r="T43" s="26"/>
      <c r="U43" s="4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c r="A44" s="47"/>
      <c r="B44" s="48"/>
      <c r="C44" s="9" t="s">
        <v>35</v>
      </c>
      <c r="D44" s="9"/>
      <c r="E44" s="10"/>
      <c r="F44" s="10"/>
      <c r="G44" s="9"/>
      <c r="L44" s="9"/>
      <c r="M44" s="49"/>
      <c r="N44" s="48"/>
      <c r="S44" s="48"/>
      <c r="V44" s="26" t="s">
        <v>3</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t="s">
        <v>36</v>
      </c>
      <c r="B45" s="48"/>
      <c r="C45" s="9" t="s">
        <v>13</v>
      </c>
      <c r="D45" s="9"/>
      <c r="E45" s="10" t="s">
        <v>140</v>
      </c>
      <c r="F45" s="10"/>
      <c r="G45" s="5">
        <v>0</v>
      </c>
      <c r="L45" s="9"/>
      <c r="M45" s="49"/>
      <c r="N45" s="48"/>
      <c r="S45" s="48"/>
      <c r="V45" s="26"/>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39" t="s">
        <v>37</v>
      </c>
      <c r="B46" s="48"/>
      <c r="C46" s="9" t="s">
        <v>59</v>
      </c>
      <c r="D46" s="9"/>
      <c r="E46" s="10" t="s">
        <v>53</v>
      </c>
      <c r="F46" s="10"/>
      <c r="G46" s="34">
        <f>IF(G45=0,0,G45/G20)</f>
        <v>0</v>
      </c>
      <c r="L46" s="35">
        <f>G46</f>
        <v>0</v>
      </c>
      <c r="M46" s="49"/>
      <c r="N46" s="48"/>
      <c r="S46" s="48"/>
      <c r="T46" s="26"/>
      <c r="U46" s="26"/>
      <c r="V46" s="26"/>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c r="C47" s="9"/>
      <c r="D47" s="9"/>
      <c r="E47" s="10"/>
      <c r="F47" s="10"/>
      <c r="G47" s="9"/>
      <c r="L47" s="9"/>
      <c r="M47" s="9"/>
      <c r="T47" s="18"/>
      <c r="U47" s="26"/>
      <c r="V47" s="27"/>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c r="C48" s="11" t="s">
        <v>14</v>
      </c>
      <c r="D48" s="11"/>
      <c r="E48" s="8"/>
      <c r="F48" s="8"/>
      <c r="M48" s="9"/>
      <c r="T48" s="26"/>
      <c r="U48" s="26"/>
      <c r="V48" s="27"/>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t="s">
        <v>38</v>
      </c>
      <c r="C49" s="11" t="s">
        <v>39</v>
      </c>
      <c r="D49" s="11"/>
      <c r="E49" s="10" t="s">
        <v>141</v>
      </c>
      <c r="F49" s="10"/>
      <c r="G49" s="5">
        <v>53085066.756075718</v>
      </c>
      <c r="L49" s="9"/>
      <c r="M49" s="9"/>
      <c r="T49" s="26"/>
      <c r="U49" s="26"/>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t="s">
        <v>69</v>
      </c>
      <c r="B50" s="48"/>
      <c r="C50" s="9" t="s">
        <v>60</v>
      </c>
      <c r="D50" s="9"/>
      <c r="E50" s="10" t="s">
        <v>75</v>
      </c>
      <c r="F50" s="10"/>
      <c r="G50" s="50">
        <f>IF(G49=0,0,G49/G20)</f>
        <v>7.0886499670460887E-2</v>
      </c>
      <c r="L50" s="35">
        <f>G50</f>
        <v>7.0886499670460887E-2</v>
      </c>
      <c r="M50" s="9"/>
      <c r="U50" s="51"/>
      <c r="V50" s="26"/>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c r="C51" s="11"/>
      <c r="D51" s="11"/>
      <c r="E51" s="10"/>
      <c r="F51" s="10"/>
      <c r="G51" s="9"/>
      <c r="L51" s="9"/>
      <c r="M51" s="9"/>
      <c r="N51" s="8"/>
      <c r="S51" s="8"/>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ht="15.75">
      <c r="A52" s="115" t="s">
        <v>70</v>
      </c>
      <c r="B52" s="43"/>
      <c r="C52" s="12" t="s">
        <v>61</v>
      </c>
      <c r="D52" s="12"/>
      <c r="E52" s="13" t="s">
        <v>72</v>
      </c>
      <c r="F52" s="13"/>
      <c r="G52" s="44"/>
      <c r="L52" s="45">
        <f>L46+L50</f>
        <v>7.0886499670460887E-2</v>
      </c>
      <c r="M52" s="9"/>
      <c r="N52" s="8"/>
      <c r="S52" s="8"/>
      <c r="T52" s="26"/>
      <c r="U52" s="26"/>
      <c r="V52" s="27"/>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M53" s="52"/>
      <c r="N53" s="52"/>
      <c r="S53" s="52"/>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116" t="s">
        <v>71</v>
      </c>
      <c r="B54" s="43"/>
      <c r="C54" s="44" t="s">
        <v>66</v>
      </c>
      <c r="D54" s="108"/>
      <c r="E54" s="10" t="s">
        <v>109</v>
      </c>
      <c r="F54" s="10"/>
      <c r="G54" s="219">
        <v>2.1121579004682728E-3</v>
      </c>
      <c r="L54" s="104">
        <f>G54</f>
        <v>2.1121579004682728E-3</v>
      </c>
      <c r="M54" s="52"/>
      <c r="N54" s="52"/>
      <c r="S54" s="52"/>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ht="15.75">
      <c r="A55" s="43"/>
      <c r="B55" s="43"/>
      <c r="C55" s="103"/>
      <c r="M55" s="52"/>
      <c r="N55" s="52"/>
      <c r="S55" s="52"/>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M56" s="17"/>
      <c r="N56" s="17"/>
      <c r="S56" s="17"/>
      <c r="T56" s="27"/>
      <c r="U56" s="27"/>
      <c r="V56" s="27"/>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ht="15.75">
      <c r="A57" s="112"/>
      <c r="B57" s="20"/>
      <c r="C57" s="47"/>
      <c r="D57" s="47"/>
      <c r="E57" s="40"/>
      <c r="F57" s="40"/>
      <c r="G57" s="40"/>
      <c r="H57" s="40"/>
      <c r="I57" s="40"/>
      <c r="J57" s="40"/>
      <c r="K57" s="9"/>
      <c r="L57" s="53"/>
      <c r="M57" s="53"/>
      <c r="N57" s="34"/>
      <c r="O57" s="53"/>
      <c r="Q57" s="9"/>
      <c r="R57" s="117"/>
      <c r="S57" s="54"/>
      <c r="T57" s="55"/>
      <c r="U57" s="26"/>
      <c r="V57" s="26"/>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row>
    <row r="58" spans="1:69" ht="15.75">
      <c r="A58" s="112"/>
      <c r="B58" s="20"/>
      <c r="C58" s="47"/>
      <c r="D58" s="47"/>
      <c r="E58" s="40"/>
      <c r="F58" s="40"/>
      <c r="G58" s="40"/>
      <c r="H58" s="40"/>
      <c r="I58" s="40"/>
      <c r="J58" s="40"/>
      <c r="K58" s="9"/>
      <c r="L58" s="53"/>
      <c r="M58" s="53"/>
      <c r="N58" s="34"/>
      <c r="O58" s="53"/>
      <c r="Q58" s="9"/>
      <c r="R58" s="36"/>
      <c r="S58" s="36"/>
      <c r="T58" s="55"/>
      <c r="U58" s="26"/>
      <c r="V58" s="26"/>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row>
    <row r="59" spans="1:69" ht="15.75">
      <c r="A59" s="56"/>
      <c r="B59" s="20"/>
      <c r="C59" s="47"/>
      <c r="D59" s="47"/>
      <c r="E59" s="40"/>
      <c r="F59" s="40"/>
      <c r="G59" s="40"/>
      <c r="H59" s="40"/>
      <c r="I59" s="40"/>
      <c r="J59" s="40"/>
      <c r="K59" s="9"/>
      <c r="L59" s="53"/>
      <c r="M59" s="53"/>
      <c r="N59" s="34"/>
      <c r="O59" s="53"/>
      <c r="Q59" s="9"/>
      <c r="R59" s="36"/>
      <c r="S59" s="36"/>
      <c r="T59" s="55"/>
      <c r="U59" s="26"/>
      <c r="V59" s="26"/>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row>
    <row r="60" spans="1:69">
      <c r="A60" s="22"/>
      <c r="C60" s="53"/>
      <c r="D60" s="53"/>
      <c r="E60" s="53"/>
      <c r="F60" s="53"/>
      <c r="G60" s="53"/>
      <c r="H60" s="53"/>
      <c r="I60" s="53"/>
      <c r="J60" s="53"/>
      <c r="K60" s="9"/>
      <c r="L60" s="53"/>
      <c r="M60" s="53"/>
      <c r="N60" s="53"/>
      <c r="O60" s="53"/>
      <c r="Q60" s="9"/>
      <c r="R60" s="9"/>
      <c r="S60" s="9"/>
      <c r="T60" s="26"/>
      <c r="U60" s="26"/>
      <c r="V60" s="26" t="s">
        <v>3</v>
      </c>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ht="15.75">
      <c r="A61" s="110"/>
      <c r="R61" s="111"/>
      <c r="S61" s="3"/>
    </row>
    <row r="62" spans="1:69" ht="15.75">
      <c r="A62" s="110"/>
      <c r="R62" s="111"/>
      <c r="S62" s="3"/>
    </row>
    <row r="64" spans="1:69">
      <c r="A64" s="22"/>
      <c r="C64" s="53"/>
      <c r="D64" s="53"/>
      <c r="E64" s="53"/>
      <c r="F64" s="53"/>
      <c r="G64" s="53"/>
      <c r="H64" s="53"/>
      <c r="I64" s="53"/>
      <c r="J64" s="53"/>
      <c r="K64" s="9"/>
      <c r="L64" s="53"/>
      <c r="M64" s="53"/>
      <c r="N64" s="53"/>
      <c r="O64" s="53"/>
      <c r="Q64" s="9"/>
      <c r="S64" s="3"/>
      <c r="T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71">
      <c r="A65" s="22"/>
      <c r="C65" s="11" t="str">
        <f>C5</f>
        <v>Formula Rate calculation</v>
      </c>
      <c r="D65" s="11"/>
      <c r="E65" s="53"/>
      <c r="F65" s="53"/>
      <c r="G65" s="53"/>
      <c r="H65" s="53"/>
      <c r="I65" s="53"/>
      <c r="J65" s="53"/>
      <c r="K65" s="53" t="str">
        <f>G5</f>
        <v xml:space="preserve">     Rate Formula Template</v>
      </c>
      <c r="L65" s="53"/>
      <c r="M65" s="53"/>
      <c r="N65" s="53"/>
      <c r="O65" s="53"/>
      <c r="Q65" s="9"/>
      <c r="S65" s="57"/>
      <c r="T65" s="26"/>
      <c r="U65" s="3" t="str">
        <f>+N4</f>
        <v>Attachment MM - GRE</v>
      </c>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71">
      <c r="A66" s="22"/>
      <c r="C66" s="11"/>
      <c r="D66" s="11"/>
      <c r="E66" s="53"/>
      <c r="F66" s="53"/>
      <c r="G66" s="53"/>
      <c r="H66" s="53"/>
      <c r="I66" s="53"/>
      <c r="J66" s="53"/>
      <c r="K66" s="53" t="str">
        <f>G6</f>
        <v xml:space="preserve"> Utilizing Attachment O-GRE Data</v>
      </c>
      <c r="L66" s="53"/>
      <c r="M66" s="53"/>
      <c r="N66" s="53"/>
      <c r="O66" s="53"/>
      <c r="P66" s="9"/>
      <c r="Q66" s="9"/>
      <c r="T66" s="26"/>
      <c r="U66" s="57" t="str">
        <f>N5</f>
        <v>For the 12 months ending 12/31/2016</v>
      </c>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71" ht="14.25" customHeight="1">
      <c r="A67" s="22"/>
      <c r="C67" s="53"/>
      <c r="D67" s="53"/>
      <c r="E67" s="53"/>
      <c r="F67" s="53"/>
      <c r="G67" s="53"/>
      <c r="H67" s="53"/>
      <c r="I67" s="53"/>
      <c r="J67" s="53"/>
      <c r="K67" s="53"/>
      <c r="L67" s="53"/>
      <c r="M67" s="53"/>
      <c r="N67" s="53"/>
      <c r="O67" s="53"/>
      <c r="Q67" s="9"/>
      <c r="S67" s="53"/>
      <c r="T67" s="26"/>
      <c r="U67" s="57" t="s">
        <v>40</v>
      </c>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71">
      <c r="A68" s="22"/>
      <c r="E68" s="53"/>
      <c r="F68" s="53"/>
      <c r="G68" s="53"/>
      <c r="H68" s="53"/>
      <c r="I68" s="53"/>
      <c r="J68" s="53"/>
      <c r="K68" s="53" t="str">
        <f>G8</f>
        <v>Great River Energy</v>
      </c>
      <c r="L68" s="53"/>
      <c r="M68" s="53"/>
      <c r="N68" s="53"/>
      <c r="O68" s="53"/>
      <c r="P68" s="53"/>
      <c r="Q68" s="9"/>
      <c r="R68" s="9"/>
      <c r="S68" s="9"/>
      <c r="T68" s="26"/>
      <c r="U68" s="18"/>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71">
      <c r="A69" s="22"/>
      <c r="E69" s="11"/>
      <c r="F69" s="11"/>
      <c r="G69" s="11"/>
      <c r="H69" s="11"/>
      <c r="I69" s="11"/>
      <c r="J69" s="11"/>
      <c r="K69" s="11"/>
      <c r="L69" s="11"/>
      <c r="M69" s="11"/>
      <c r="N69" s="11"/>
      <c r="O69" s="11"/>
      <c r="P69" s="11"/>
      <c r="Q69" s="11"/>
      <c r="R69" s="11"/>
      <c r="S69" s="11"/>
      <c r="T69" s="26"/>
      <c r="U69" s="18"/>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71" ht="15.75">
      <c r="A70" s="22"/>
      <c r="C70" s="53"/>
      <c r="D70" s="53"/>
      <c r="E70" s="12"/>
      <c r="F70" s="12"/>
      <c r="G70" s="12"/>
      <c r="H70" s="12"/>
      <c r="I70" s="12"/>
      <c r="J70" s="12"/>
      <c r="K70" s="41" t="s">
        <v>78</v>
      </c>
      <c r="L70" s="17"/>
      <c r="M70" s="17"/>
      <c r="N70" s="17"/>
      <c r="O70" s="17"/>
      <c r="P70" s="17"/>
      <c r="Q70" s="9"/>
      <c r="R70" s="9"/>
      <c r="S70" s="9"/>
      <c r="T70" s="26"/>
      <c r="U70" s="18"/>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71" ht="15.75">
      <c r="A71" s="22"/>
      <c r="C71" s="53"/>
      <c r="D71" s="53"/>
      <c r="E71" s="12"/>
      <c r="F71" s="12"/>
      <c r="G71" s="12"/>
      <c r="H71" s="12"/>
      <c r="I71" s="12"/>
      <c r="J71" s="12"/>
      <c r="L71" s="17"/>
      <c r="M71" s="17"/>
      <c r="N71" s="17"/>
      <c r="O71" s="17"/>
      <c r="P71" s="17"/>
      <c r="Q71" s="9"/>
      <c r="R71" s="9"/>
      <c r="S71" s="9"/>
      <c r="T71" s="26"/>
      <c r="U71" s="18"/>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71" ht="15.75">
      <c r="A72" s="22"/>
      <c r="C72" s="58">
        <v>-1</v>
      </c>
      <c r="D72" s="58">
        <v>-2</v>
      </c>
      <c r="E72" s="58">
        <v>-3</v>
      </c>
      <c r="F72" s="58">
        <v>-4</v>
      </c>
      <c r="G72" s="122" t="s">
        <v>112</v>
      </c>
      <c r="H72" s="122" t="s">
        <v>113</v>
      </c>
      <c r="I72" s="122" t="s">
        <v>114</v>
      </c>
      <c r="J72" s="58">
        <v>-8</v>
      </c>
      <c r="K72" s="58">
        <v>-9</v>
      </c>
      <c r="L72" s="58">
        <v>-10</v>
      </c>
      <c r="M72" s="58">
        <v>-11</v>
      </c>
      <c r="N72" s="58">
        <v>-12</v>
      </c>
      <c r="O72" s="58" t="s">
        <v>125</v>
      </c>
      <c r="P72" s="58" t="s">
        <v>126</v>
      </c>
      <c r="Q72" s="58">
        <v>-13</v>
      </c>
      <c r="R72" s="58">
        <v>-14</v>
      </c>
      <c r="S72" s="58" t="s">
        <v>129</v>
      </c>
      <c r="T72" s="58">
        <v>-15</v>
      </c>
      <c r="U72" s="58">
        <v>-16</v>
      </c>
      <c r="V72" s="18"/>
      <c r="W72" s="26"/>
      <c r="X72" s="27"/>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row>
    <row r="73" spans="1:71" ht="119.25" customHeight="1">
      <c r="A73" s="59" t="s">
        <v>44</v>
      </c>
      <c r="B73" s="60"/>
      <c r="C73" s="59" t="s">
        <v>41</v>
      </c>
      <c r="D73" s="61" t="s">
        <v>43</v>
      </c>
      <c r="E73" s="62" t="s">
        <v>56</v>
      </c>
      <c r="F73" s="61" t="s">
        <v>111</v>
      </c>
      <c r="G73" s="61" t="s">
        <v>115</v>
      </c>
      <c r="H73" s="62" t="s">
        <v>116</v>
      </c>
      <c r="I73" s="62" t="s">
        <v>117</v>
      </c>
      <c r="J73" s="62" t="s">
        <v>107</v>
      </c>
      <c r="K73" s="63" t="s">
        <v>45</v>
      </c>
      <c r="L73" s="62" t="s">
        <v>57</v>
      </c>
      <c r="M73" s="62" t="s">
        <v>61</v>
      </c>
      <c r="N73" s="63" t="s">
        <v>47</v>
      </c>
      <c r="O73" s="64" t="s">
        <v>66</v>
      </c>
      <c r="P73" s="63" t="s">
        <v>63</v>
      </c>
      <c r="Q73" s="62" t="s">
        <v>34</v>
      </c>
      <c r="R73" s="64" t="s">
        <v>50</v>
      </c>
      <c r="S73" s="64" t="s">
        <v>65</v>
      </c>
      <c r="T73" s="65" t="s">
        <v>49</v>
      </c>
      <c r="U73" s="64" t="s">
        <v>131</v>
      </c>
      <c r="V73" s="18"/>
      <c r="W73" s="26"/>
      <c r="X73" s="27"/>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row>
    <row r="74" spans="1:71" s="88" customFormat="1" ht="48" customHeight="1">
      <c r="A74" s="80"/>
      <c r="B74" s="81"/>
      <c r="C74" s="81"/>
      <c r="D74" s="81"/>
      <c r="E74" s="82" t="s">
        <v>5</v>
      </c>
      <c r="F74" s="82"/>
      <c r="G74" s="123" t="s">
        <v>118</v>
      </c>
      <c r="H74" s="124" t="s">
        <v>119</v>
      </c>
      <c r="I74" s="125" t="s">
        <v>120</v>
      </c>
      <c r="J74" s="124" t="s">
        <v>121</v>
      </c>
      <c r="K74" s="127" t="s">
        <v>122</v>
      </c>
      <c r="L74" s="124" t="s">
        <v>123</v>
      </c>
      <c r="M74" s="82" t="s">
        <v>76</v>
      </c>
      <c r="N74" s="128" t="s">
        <v>124</v>
      </c>
      <c r="O74" s="118" t="s">
        <v>77</v>
      </c>
      <c r="P74" s="83" t="s">
        <v>127</v>
      </c>
      <c r="Q74" s="82" t="s">
        <v>54</v>
      </c>
      <c r="R74" s="83" t="s">
        <v>128</v>
      </c>
      <c r="S74" s="83" t="s">
        <v>130</v>
      </c>
      <c r="T74" s="84" t="s">
        <v>55</v>
      </c>
      <c r="U74" s="78" t="s">
        <v>132</v>
      </c>
      <c r="V74" s="86"/>
      <c r="W74" s="85"/>
      <c r="X74" s="86"/>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row>
    <row r="75" spans="1:71">
      <c r="A75" s="66"/>
      <c r="B75" s="17"/>
      <c r="C75" s="17"/>
      <c r="D75" s="17"/>
      <c r="E75" s="17"/>
      <c r="F75" s="17"/>
      <c r="G75" s="17"/>
      <c r="H75" s="17"/>
      <c r="I75" s="17"/>
      <c r="J75" s="17"/>
      <c r="K75" s="67"/>
      <c r="L75" s="17"/>
      <c r="M75" s="17"/>
      <c r="N75" s="67"/>
      <c r="O75" s="67"/>
      <c r="P75" s="67"/>
      <c r="Q75" s="17"/>
      <c r="R75" s="67"/>
      <c r="S75" s="67"/>
      <c r="T75" s="9"/>
      <c r="U75" s="68"/>
      <c r="V75" s="18"/>
      <c r="W75" s="26"/>
      <c r="X75" s="27"/>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row>
    <row r="76" spans="1:71" ht="36" customHeight="1">
      <c r="A76" s="69" t="s">
        <v>12</v>
      </c>
      <c r="C76" s="175" t="s">
        <v>186</v>
      </c>
      <c r="D76" s="2" t="s">
        <v>46</v>
      </c>
      <c r="E76" s="6">
        <f>'Forward Rate TO Support Data_MM'!C24</f>
        <v>117909142.58</v>
      </c>
      <c r="F76" s="6">
        <f>'Forward Rate TO Support Data_MM'!C40</f>
        <v>5482901.2786153844</v>
      </c>
      <c r="G76" s="35">
        <f>$L$28</f>
        <v>0.15503131708073281</v>
      </c>
      <c r="H76" s="126">
        <f>F76*G76</f>
        <v>850021.40664737707</v>
      </c>
      <c r="I76" s="35">
        <f>$L$42</f>
        <v>1.653584440453278E-2</v>
      </c>
      <c r="J76" s="2">
        <f>E76*I76</f>
        <v>1949727.2355747507</v>
      </c>
      <c r="K76" s="70">
        <f>+H76+J76</f>
        <v>2799748.6422221279</v>
      </c>
      <c r="L76" s="126">
        <f>E76-F76</f>
        <v>112426241.30138461</v>
      </c>
      <c r="M76" s="35">
        <f>$L$52</f>
        <v>7.0886499670460887E-2</v>
      </c>
      <c r="N76" s="98">
        <f>L76*M76</f>
        <v>7969502.7169617563</v>
      </c>
      <c r="O76" s="105">
        <f>L$54</f>
        <v>2.1121579004682728E-3</v>
      </c>
      <c r="P76" s="106">
        <f>O76*L76</f>
        <v>237461.97378467195</v>
      </c>
      <c r="Q76" s="107">
        <f>'Forward Rate TO Support Data_MM'!C62</f>
        <v>3168389.4799999995</v>
      </c>
      <c r="R76" s="106">
        <f>K76+N76+P76+Q76</f>
        <v>14175102.812968556</v>
      </c>
      <c r="S76" s="106">
        <f>+R76-P76</f>
        <v>13937640.839183884</v>
      </c>
      <c r="T76" s="5">
        <v>-333972</v>
      </c>
      <c r="U76" s="102">
        <f>R76+T76</f>
        <v>13841130.812968556</v>
      </c>
      <c r="V76" s="71"/>
      <c r="W76" s="71"/>
      <c r="X76" s="71"/>
      <c r="Y76" s="71"/>
      <c r="Z76" s="71"/>
      <c r="AA76" s="71"/>
    </row>
    <row r="77" spans="1:71">
      <c r="A77" s="69"/>
      <c r="K77" s="70"/>
      <c r="N77" s="98"/>
      <c r="O77" s="92"/>
      <c r="P77" s="95"/>
      <c r="Q77" s="51"/>
      <c r="R77" s="98"/>
      <c r="S77" s="95"/>
      <c r="T77" s="51"/>
      <c r="U77" s="98"/>
      <c r="V77" s="71"/>
      <c r="W77" s="71"/>
      <c r="X77" s="71"/>
      <c r="Y77" s="71"/>
      <c r="Z77" s="71"/>
      <c r="AA77" s="71"/>
    </row>
    <row r="78" spans="1:71">
      <c r="A78" s="69"/>
      <c r="K78" s="70"/>
      <c r="N78" s="98"/>
      <c r="O78" s="92"/>
      <c r="P78" s="95"/>
      <c r="Q78" s="51"/>
      <c r="R78" s="98"/>
      <c r="S78" s="95"/>
      <c r="T78" s="51"/>
      <c r="U78" s="98"/>
      <c r="V78" s="71"/>
      <c r="W78" s="71"/>
      <c r="X78" s="71"/>
      <c r="Y78" s="71"/>
      <c r="Z78" s="71"/>
      <c r="AA78" s="71"/>
    </row>
    <row r="79" spans="1:71">
      <c r="A79" s="69"/>
      <c r="K79" s="70"/>
      <c r="N79" s="98"/>
      <c r="O79" s="92"/>
      <c r="P79" s="95"/>
      <c r="Q79" s="51"/>
      <c r="R79" s="98"/>
      <c r="S79" s="95"/>
      <c r="T79" s="51"/>
      <c r="U79" s="98"/>
      <c r="V79" s="71"/>
      <c r="W79" s="71"/>
      <c r="X79" s="71"/>
      <c r="Y79" s="71"/>
      <c r="Z79" s="71"/>
      <c r="AA79" s="71"/>
    </row>
    <row r="80" spans="1:71">
      <c r="A80" s="69"/>
      <c r="K80" s="70"/>
      <c r="N80" s="98"/>
      <c r="O80" s="92"/>
      <c r="P80" s="95"/>
      <c r="Q80" s="51"/>
      <c r="R80" s="98"/>
      <c r="S80" s="95"/>
      <c r="T80" s="51"/>
      <c r="U80" s="98"/>
      <c r="V80" s="71"/>
      <c r="W80" s="71"/>
      <c r="X80" s="71"/>
      <c r="Y80" s="71"/>
      <c r="Z80" s="71"/>
      <c r="AA80" s="71"/>
    </row>
    <row r="81" spans="1:27">
      <c r="A81" s="69"/>
      <c r="K81" s="70"/>
      <c r="N81" s="98"/>
      <c r="O81" s="92"/>
      <c r="P81" s="95"/>
      <c r="Q81" s="51"/>
      <c r="R81" s="98"/>
      <c r="S81" s="95"/>
      <c r="T81" s="51"/>
      <c r="U81" s="98"/>
      <c r="V81" s="71"/>
      <c r="W81" s="71"/>
      <c r="X81" s="71"/>
      <c r="Y81" s="71"/>
      <c r="Z81" s="71"/>
      <c r="AA81" s="71"/>
    </row>
    <row r="82" spans="1:27">
      <c r="A82" s="69"/>
      <c r="C82" s="71"/>
      <c r="D82" s="71"/>
      <c r="E82" s="71"/>
      <c r="F82" s="71"/>
      <c r="G82" s="71"/>
      <c r="H82" s="71"/>
      <c r="I82" s="71"/>
      <c r="J82" s="71"/>
      <c r="K82" s="72"/>
      <c r="L82" s="71"/>
      <c r="M82" s="71"/>
      <c r="N82" s="99"/>
      <c r="O82" s="93"/>
      <c r="P82" s="96"/>
      <c r="Q82" s="76"/>
      <c r="R82" s="99"/>
      <c r="S82" s="96"/>
      <c r="T82" s="76"/>
      <c r="U82" s="99"/>
      <c r="V82" s="71"/>
      <c r="W82" s="71"/>
      <c r="X82" s="71"/>
      <c r="Y82" s="71"/>
      <c r="Z82" s="71"/>
      <c r="AA82" s="71"/>
    </row>
    <row r="83" spans="1:27">
      <c r="A83" s="69"/>
      <c r="C83" s="71"/>
      <c r="D83" s="71"/>
      <c r="E83" s="71"/>
      <c r="F83" s="71"/>
      <c r="G83" s="71"/>
      <c r="H83" s="71"/>
      <c r="I83" s="71"/>
      <c r="J83" s="71"/>
      <c r="K83" s="72"/>
      <c r="L83" s="71"/>
      <c r="M83" s="71"/>
      <c r="N83" s="99"/>
      <c r="O83" s="93"/>
      <c r="P83" s="96"/>
      <c r="Q83" s="76"/>
      <c r="R83" s="99"/>
      <c r="S83" s="96"/>
      <c r="T83" s="76"/>
      <c r="U83" s="99"/>
      <c r="V83" s="71"/>
      <c r="W83" s="71"/>
      <c r="X83" s="71"/>
      <c r="Y83" s="71"/>
      <c r="Z83" s="71"/>
      <c r="AA83" s="71"/>
    </row>
    <row r="84" spans="1:27">
      <c r="A84" s="69"/>
      <c r="C84" s="71"/>
      <c r="D84" s="71"/>
      <c r="E84" s="71"/>
      <c r="F84" s="71"/>
      <c r="G84" s="71"/>
      <c r="H84" s="71"/>
      <c r="I84" s="71"/>
      <c r="J84" s="71"/>
      <c r="K84" s="72"/>
      <c r="L84" s="71"/>
      <c r="M84" s="71"/>
      <c r="N84" s="99"/>
      <c r="O84" s="93"/>
      <c r="P84" s="96"/>
      <c r="Q84" s="76"/>
      <c r="R84" s="99"/>
      <c r="S84" s="96"/>
      <c r="T84" s="76"/>
      <c r="U84" s="99"/>
      <c r="V84" s="71"/>
      <c r="W84" s="71"/>
      <c r="X84" s="71"/>
      <c r="Y84" s="71"/>
      <c r="Z84" s="71"/>
      <c r="AA84" s="71"/>
    </row>
    <row r="85" spans="1:27">
      <c r="A85" s="69"/>
      <c r="C85" s="71"/>
      <c r="D85" s="71"/>
      <c r="E85" s="71"/>
      <c r="F85" s="71"/>
      <c r="G85" s="71"/>
      <c r="H85" s="71"/>
      <c r="I85" s="71"/>
      <c r="J85" s="71"/>
      <c r="K85" s="72"/>
      <c r="L85" s="71"/>
      <c r="M85" s="71"/>
      <c r="N85" s="99"/>
      <c r="O85" s="93"/>
      <c r="P85" s="96"/>
      <c r="Q85" s="76"/>
      <c r="R85" s="99"/>
      <c r="S85" s="96"/>
      <c r="T85" s="76"/>
      <c r="U85" s="99"/>
      <c r="V85" s="71"/>
      <c r="W85" s="71"/>
      <c r="X85" s="71"/>
      <c r="Y85" s="71"/>
      <c r="Z85" s="71"/>
      <c r="AA85" s="71"/>
    </row>
    <row r="86" spans="1:27">
      <c r="A86" s="69"/>
      <c r="C86" s="71"/>
      <c r="D86" s="71"/>
      <c r="E86" s="71"/>
      <c r="F86" s="71"/>
      <c r="G86" s="71"/>
      <c r="H86" s="71"/>
      <c r="I86" s="71"/>
      <c r="J86" s="71"/>
      <c r="K86" s="72"/>
      <c r="L86" s="71"/>
      <c r="M86" s="71"/>
      <c r="N86" s="99"/>
      <c r="O86" s="93"/>
      <c r="P86" s="96"/>
      <c r="Q86" s="76"/>
      <c r="R86" s="99"/>
      <c r="S86" s="96"/>
      <c r="T86" s="76"/>
      <c r="U86" s="99"/>
      <c r="V86" s="71"/>
      <c r="W86" s="71"/>
      <c r="X86" s="71"/>
      <c r="Y86" s="71"/>
      <c r="Z86" s="71"/>
      <c r="AA86" s="71"/>
    </row>
    <row r="87" spans="1:27">
      <c r="A87" s="69"/>
      <c r="C87" s="71"/>
      <c r="D87" s="71"/>
      <c r="E87" s="71"/>
      <c r="F87" s="71"/>
      <c r="G87" s="71"/>
      <c r="H87" s="71"/>
      <c r="I87" s="71"/>
      <c r="J87" s="71"/>
      <c r="K87" s="72"/>
      <c r="L87" s="71"/>
      <c r="M87" s="71"/>
      <c r="N87" s="99"/>
      <c r="O87" s="93"/>
      <c r="P87" s="96"/>
      <c r="Q87" s="76"/>
      <c r="R87" s="99"/>
      <c r="S87" s="96"/>
      <c r="T87" s="76"/>
      <c r="U87" s="99"/>
      <c r="V87" s="71"/>
      <c r="W87" s="71"/>
      <c r="X87" s="71"/>
      <c r="Y87" s="71"/>
      <c r="Z87" s="71"/>
      <c r="AA87" s="71"/>
    </row>
    <row r="88" spans="1:27">
      <c r="A88" s="69"/>
      <c r="C88" s="71"/>
      <c r="D88" s="71"/>
      <c r="E88" s="71"/>
      <c r="F88" s="71"/>
      <c r="G88" s="71"/>
      <c r="H88" s="71"/>
      <c r="I88" s="71"/>
      <c r="J88" s="71"/>
      <c r="K88" s="72"/>
      <c r="L88" s="71"/>
      <c r="M88" s="71"/>
      <c r="N88" s="99"/>
      <c r="O88" s="93"/>
      <c r="P88" s="96"/>
      <c r="Q88" s="76"/>
      <c r="R88" s="99"/>
      <c r="S88" s="96"/>
      <c r="T88" s="76"/>
      <c r="U88" s="99"/>
      <c r="V88" s="71"/>
      <c r="W88" s="71"/>
      <c r="X88" s="71"/>
      <c r="Y88" s="71"/>
      <c r="Z88" s="71"/>
      <c r="AA88" s="71"/>
    </row>
    <row r="89" spans="1:27">
      <c r="A89" s="69"/>
      <c r="C89" s="71"/>
      <c r="D89" s="71"/>
      <c r="E89" s="71"/>
      <c r="F89" s="71"/>
      <c r="G89" s="71"/>
      <c r="H89" s="71"/>
      <c r="I89" s="71"/>
      <c r="J89" s="71"/>
      <c r="K89" s="72"/>
      <c r="L89" s="71"/>
      <c r="M89" s="71"/>
      <c r="N89" s="99"/>
      <c r="O89" s="93"/>
      <c r="P89" s="96"/>
      <c r="Q89" s="76"/>
      <c r="R89" s="99"/>
      <c r="S89" s="96"/>
      <c r="T89" s="76"/>
      <c r="U89" s="99"/>
      <c r="V89" s="71"/>
      <c r="W89" s="71"/>
      <c r="X89" s="71"/>
      <c r="Y89" s="71"/>
      <c r="Z89" s="71"/>
      <c r="AA89" s="71"/>
    </row>
    <row r="90" spans="1:27">
      <c r="A90" s="69"/>
      <c r="C90" s="71"/>
      <c r="D90" s="71"/>
      <c r="E90" s="71"/>
      <c r="F90" s="71"/>
      <c r="G90" s="71"/>
      <c r="H90" s="71"/>
      <c r="I90" s="71"/>
      <c r="J90" s="71"/>
      <c r="K90" s="72"/>
      <c r="L90" s="71"/>
      <c r="M90" s="71"/>
      <c r="N90" s="99"/>
      <c r="O90" s="93"/>
      <c r="P90" s="96"/>
      <c r="Q90" s="76"/>
      <c r="R90" s="99"/>
      <c r="S90" s="96"/>
      <c r="T90" s="76"/>
      <c r="U90" s="99"/>
      <c r="V90" s="71"/>
      <c r="W90" s="71"/>
      <c r="X90" s="71"/>
      <c r="Y90" s="71"/>
      <c r="Z90" s="71"/>
      <c r="AA90" s="71"/>
    </row>
    <row r="91" spans="1:27">
      <c r="A91" s="69"/>
      <c r="C91" s="71"/>
      <c r="D91" s="71"/>
      <c r="E91" s="71"/>
      <c r="F91" s="71"/>
      <c r="G91" s="71"/>
      <c r="H91" s="71"/>
      <c r="I91" s="71"/>
      <c r="J91" s="71"/>
      <c r="K91" s="72"/>
      <c r="L91" s="71"/>
      <c r="M91" s="71"/>
      <c r="N91" s="99"/>
      <c r="O91" s="93"/>
      <c r="P91" s="96"/>
      <c r="Q91" s="76"/>
      <c r="R91" s="99"/>
      <c r="S91" s="96"/>
      <c r="T91" s="76"/>
      <c r="U91" s="99"/>
      <c r="V91" s="71"/>
      <c r="W91" s="71"/>
      <c r="X91" s="71"/>
      <c r="Y91" s="71"/>
      <c r="Z91" s="71"/>
      <c r="AA91" s="71"/>
    </row>
    <row r="92" spans="1:27">
      <c r="A92" s="69"/>
      <c r="C92" s="71"/>
      <c r="D92" s="71"/>
      <c r="E92" s="71"/>
      <c r="F92" s="71"/>
      <c r="G92" s="71"/>
      <c r="H92" s="71"/>
      <c r="I92" s="71"/>
      <c r="J92" s="71"/>
      <c r="K92" s="72"/>
      <c r="L92" s="71"/>
      <c r="M92" s="71"/>
      <c r="N92" s="99"/>
      <c r="O92" s="93"/>
      <c r="P92" s="96"/>
      <c r="Q92" s="76"/>
      <c r="R92" s="99"/>
      <c r="S92" s="96"/>
      <c r="T92" s="76"/>
      <c r="U92" s="99"/>
      <c r="V92" s="71"/>
      <c r="W92" s="71"/>
      <c r="X92" s="71"/>
      <c r="Y92" s="71"/>
      <c r="Z92" s="71"/>
      <c r="AA92" s="71"/>
    </row>
    <row r="93" spans="1:27">
      <c r="A93" s="73"/>
      <c r="B93" s="7"/>
      <c r="C93" s="74"/>
      <c r="D93" s="74"/>
      <c r="E93" s="74"/>
      <c r="F93" s="74"/>
      <c r="G93" s="74"/>
      <c r="H93" s="74"/>
      <c r="I93" s="74"/>
      <c r="J93" s="74"/>
      <c r="K93" s="75"/>
      <c r="L93" s="74"/>
      <c r="M93" s="74"/>
      <c r="N93" s="100"/>
      <c r="O93" s="94"/>
      <c r="P93" s="97"/>
      <c r="Q93" s="101"/>
      <c r="R93" s="100"/>
      <c r="S93" s="97"/>
      <c r="T93" s="101"/>
      <c r="U93" s="100"/>
      <c r="V93" s="71"/>
      <c r="W93" s="71"/>
      <c r="X93" s="71"/>
      <c r="Y93" s="71"/>
      <c r="Z93" s="71"/>
      <c r="AA93" s="71"/>
    </row>
    <row r="94" spans="1:27">
      <c r="A94" s="39" t="s">
        <v>48</v>
      </c>
      <c r="B94" s="48"/>
      <c r="C94" s="11" t="s">
        <v>133</v>
      </c>
      <c r="D94" s="11"/>
      <c r="E94" s="40"/>
      <c r="F94" s="40"/>
      <c r="G94" s="40"/>
      <c r="H94" s="40"/>
      <c r="I94" s="40"/>
      <c r="J94" s="40"/>
      <c r="K94" s="9"/>
      <c r="L94" s="9"/>
      <c r="M94" s="9"/>
      <c r="N94" s="9"/>
      <c r="O94" s="9"/>
      <c r="P94" s="109">
        <f>SUM(P76:P93)</f>
        <v>237461.97378467195</v>
      </c>
      <c r="Q94" s="9"/>
      <c r="R94" s="119">
        <f>SUM(R76:R93)</f>
        <v>14175102.812968556</v>
      </c>
      <c r="S94" s="119">
        <f>SUM(S76:S93)</f>
        <v>13937640.839183884</v>
      </c>
      <c r="T94" s="119">
        <f>SUM(T76:T93)</f>
        <v>-333972</v>
      </c>
      <c r="U94" s="119">
        <f>SUM(U76:U93)</f>
        <v>13841130.812968556</v>
      </c>
      <c r="V94" s="71"/>
      <c r="W94" s="71"/>
      <c r="X94" s="71"/>
      <c r="Y94" s="71"/>
      <c r="Z94" s="71"/>
      <c r="AA94" s="71"/>
    </row>
    <row r="95" spans="1:27">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1:27">
      <c r="A96" s="91">
        <v>3</v>
      </c>
      <c r="B96" s="53"/>
      <c r="C96" s="53" t="s">
        <v>145</v>
      </c>
      <c r="D96" s="71"/>
      <c r="E96" s="71"/>
      <c r="F96" s="71"/>
      <c r="G96" s="71"/>
      <c r="H96" s="71"/>
      <c r="I96" s="71"/>
      <c r="J96" s="71"/>
      <c r="K96" s="71"/>
      <c r="L96" s="71"/>
      <c r="M96" s="71"/>
      <c r="N96" s="71"/>
      <c r="O96" s="71"/>
      <c r="P96" s="71"/>
      <c r="Q96" s="71"/>
      <c r="R96" s="109"/>
      <c r="S96" s="109">
        <f>S94</f>
        <v>13937640.839183884</v>
      </c>
      <c r="T96" s="71"/>
      <c r="U96" s="71"/>
      <c r="V96" s="71"/>
      <c r="W96" s="71"/>
      <c r="X96" s="71"/>
      <c r="Y96" s="71"/>
      <c r="Z96" s="71"/>
      <c r="AA96" s="71"/>
    </row>
    <row r="97" spans="1:2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c r="A98" s="71"/>
      <c r="B98" s="71"/>
      <c r="C98" s="71"/>
      <c r="D98" s="71"/>
      <c r="E98" s="71"/>
      <c r="F98" s="71"/>
      <c r="G98" s="71"/>
      <c r="H98" s="71"/>
      <c r="I98" s="71"/>
      <c r="J98" s="71"/>
      <c r="K98" s="71"/>
      <c r="L98" s="71"/>
      <c r="M98" s="71"/>
      <c r="N98" s="71"/>
      <c r="O98" s="71"/>
      <c r="P98" s="71"/>
      <c r="Q98" s="71"/>
      <c r="R98" s="71"/>
      <c r="S98" s="71"/>
      <c r="T98" s="71"/>
      <c r="U98" s="71"/>
      <c r="V98" s="71"/>
      <c r="W98" s="71"/>
      <c r="X98" s="71"/>
      <c r="Y98" s="71"/>
    </row>
    <row r="99" spans="1:26">
      <c r="A99" s="71" t="s">
        <v>15</v>
      </c>
      <c r="B99" s="71"/>
      <c r="C99" s="71"/>
      <c r="D99" s="71"/>
      <c r="E99" s="71"/>
      <c r="F99" s="71"/>
      <c r="G99" s="71"/>
      <c r="H99" s="71"/>
      <c r="I99" s="71"/>
      <c r="J99" s="71"/>
      <c r="K99" s="71"/>
      <c r="L99" s="71"/>
      <c r="M99" s="71"/>
      <c r="N99" s="71"/>
      <c r="O99" s="71"/>
      <c r="P99" s="71"/>
      <c r="Q99" s="71"/>
      <c r="R99" s="71"/>
      <c r="S99"/>
      <c r="T99" s="71"/>
      <c r="U99" s="71"/>
      <c r="V99" s="71"/>
      <c r="W99" s="71"/>
      <c r="X99" s="71"/>
      <c r="Y99" s="71"/>
    </row>
    <row r="100" spans="1:26" ht="15.75" thickBot="1">
      <c r="A100" s="77" t="s">
        <v>16</v>
      </c>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row>
    <row r="101" spans="1:26">
      <c r="A101" s="113" t="s">
        <v>17</v>
      </c>
      <c r="B101" s="108"/>
      <c r="C101" s="221" t="s">
        <v>149</v>
      </c>
      <c r="D101" s="221"/>
      <c r="E101" s="221"/>
      <c r="F101" s="221"/>
      <c r="G101" s="221"/>
      <c r="H101" s="221"/>
      <c r="I101" s="221"/>
      <c r="J101" s="221"/>
      <c r="K101" s="221"/>
      <c r="L101" s="221"/>
      <c r="M101" s="221"/>
      <c r="N101" s="221"/>
      <c r="O101" s="221"/>
      <c r="P101" s="221"/>
      <c r="Q101" s="221"/>
      <c r="R101" s="221"/>
      <c r="S101" s="89"/>
      <c r="T101" s="71"/>
      <c r="U101" s="71"/>
      <c r="V101" s="71"/>
      <c r="W101" s="71"/>
      <c r="X101" s="71"/>
      <c r="Y101" s="71"/>
    </row>
    <row r="102" spans="1:26" ht="30" customHeight="1">
      <c r="A102" s="113" t="s">
        <v>18</v>
      </c>
      <c r="B102" s="108"/>
      <c r="C102" s="221" t="s">
        <v>147</v>
      </c>
      <c r="D102" s="221"/>
      <c r="E102" s="221"/>
      <c r="F102" s="221"/>
      <c r="G102" s="221"/>
      <c r="H102" s="221"/>
      <c r="I102" s="221"/>
      <c r="J102" s="221"/>
      <c r="K102" s="221"/>
      <c r="L102" s="221"/>
      <c r="M102" s="221"/>
      <c r="N102" s="221"/>
      <c r="O102" s="221"/>
      <c r="P102" s="221"/>
      <c r="Q102" s="221"/>
      <c r="R102" s="221"/>
      <c r="S102" s="89"/>
      <c r="T102" s="71"/>
      <c r="U102" s="71"/>
      <c r="V102" s="71"/>
      <c r="W102" s="71"/>
      <c r="X102" s="71"/>
      <c r="Y102" s="71"/>
    </row>
    <row r="103" spans="1:26" ht="33" customHeight="1">
      <c r="A103" s="113" t="s">
        <v>19</v>
      </c>
      <c r="B103" s="108"/>
      <c r="C103" s="221" t="s">
        <v>146</v>
      </c>
      <c r="D103" s="221"/>
      <c r="E103" s="221"/>
      <c r="F103" s="221"/>
      <c r="G103" s="221"/>
      <c r="H103" s="221"/>
      <c r="I103" s="221"/>
      <c r="J103" s="221"/>
      <c r="K103" s="221"/>
      <c r="L103" s="221"/>
      <c r="M103" s="221"/>
      <c r="N103" s="221"/>
      <c r="O103" s="221"/>
      <c r="P103" s="221"/>
      <c r="Q103" s="221"/>
      <c r="R103" s="221"/>
      <c r="S103" s="90"/>
      <c r="T103" s="71"/>
      <c r="U103" s="71"/>
      <c r="V103" s="71"/>
      <c r="W103" s="71"/>
      <c r="X103" s="71"/>
      <c r="Y103" s="71"/>
    </row>
    <row r="104" spans="1:26" ht="17.25" customHeight="1">
      <c r="A104" s="113" t="s">
        <v>20</v>
      </c>
      <c r="B104" s="108"/>
      <c r="C104" s="221" t="s">
        <v>134</v>
      </c>
      <c r="D104" s="221"/>
      <c r="E104" s="221"/>
      <c r="F104" s="221"/>
      <c r="G104" s="221"/>
      <c r="H104" s="221"/>
      <c r="I104" s="221"/>
      <c r="J104" s="221"/>
      <c r="K104" s="221"/>
      <c r="L104" s="221"/>
      <c r="M104" s="221"/>
      <c r="N104" s="221"/>
      <c r="O104" s="221"/>
      <c r="P104" s="221"/>
      <c r="Q104" s="221"/>
      <c r="R104" s="221"/>
      <c r="S104" s="90"/>
      <c r="T104" s="71"/>
      <c r="U104" s="71"/>
      <c r="V104" s="71"/>
      <c r="W104" s="71"/>
      <c r="X104" s="71"/>
      <c r="Y104" s="71"/>
    </row>
    <row r="105" spans="1:26" ht="17.25" customHeight="1">
      <c r="A105" s="113" t="s">
        <v>21</v>
      </c>
      <c r="B105" s="108"/>
      <c r="C105" s="220" t="s">
        <v>135</v>
      </c>
      <c r="D105" s="220"/>
      <c r="E105" s="220"/>
      <c r="F105" s="220"/>
      <c r="G105" s="220"/>
      <c r="H105" s="220"/>
      <c r="I105" s="220"/>
      <c r="J105" s="220"/>
      <c r="K105" s="220"/>
      <c r="L105" s="220"/>
      <c r="M105" s="220"/>
      <c r="N105" s="220"/>
      <c r="O105" s="220"/>
      <c r="P105" s="220"/>
      <c r="Q105" s="220"/>
      <c r="R105" s="220"/>
      <c r="S105" s="89"/>
      <c r="T105" s="71"/>
      <c r="U105" s="71"/>
      <c r="V105" s="71"/>
      <c r="W105" s="71"/>
      <c r="X105" s="71"/>
      <c r="Y105" s="71"/>
    </row>
    <row r="106" spans="1:26" ht="17.25" customHeight="1">
      <c r="A106" s="113" t="s">
        <v>22</v>
      </c>
      <c r="B106" s="108"/>
      <c r="C106" s="220" t="s">
        <v>150</v>
      </c>
      <c r="D106" s="220"/>
      <c r="E106" s="220"/>
      <c r="F106" s="220"/>
      <c r="G106" s="220"/>
      <c r="H106" s="220"/>
      <c r="I106" s="220"/>
      <c r="J106" s="220"/>
      <c r="K106" s="220"/>
      <c r="L106" s="220"/>
      <c r="M106" s="220"/>
      <c r="N106" s="220"/>
      <c r="O106" s="220"/>
      <c r="P106" s="220"/>
      <c r="Q106" s="220"/>
      <c r="R106" s="220"/>
      <c r="S106" s="89"/>
      <c r="T106" s="71"/>
      <c r="U106" s="71"/>
      <c r="V106" s="71"/>
      <c r="W106" s="71"/>
      <c r="X106" s="71"/>
      <c r="Y106" s="71"/>
    </row>
    <row r="107" spans="1:26" ht="15.75" customHeight="1">
      <c r="A107" s="113" t="s">
        <v>23</v>
      </c>
      <c r="B107" s="108"/>
      <c r="C107" s="220" t="s">
        <v>151</v>
      </c>
      <c r="D107" s="220"/>
      <c r="E107" s="220"/>
      <c r="F107" s="220"/>
      <c r="G107" s="220"/>
      <c r="H107" s="220"/>
      <c r="I107" s="220"/>
      <c r="J107" s="220"/>
      <c r="K107" s="220"/>
      <c r="L107" s="220"/>
      <c r="M107" s="220"/>
      <c r="N107" s="220"/>
      <c r="O107" s="220"/>
      <c r="P107" s="220"/>
      <c r="Q107" s="220"/>
      <c r="R107" s="220"/>
      <c r="S107" s="89"/>
      <c r="T107" s="71"/>
      <c r="U107" s="71"/>
      <c r="V107" s="71"/>
      <c r="W107" s="71"/>
      <c r="X107" s="71"/>
      <c r="Y107" s="71"/>
    </row>
    <row r="108" spans="1:26" ht="17.25" customHeight="1">
      <c r="A108" s="113" t="s">
        <v>24</v>
      </c>
      <c r="B108" s="108"/>
      <c r="C108" s="220" t="s">
        <v>137</v>
      </c>
      <c r="D108" s="220"/>
      <c r="E108" s="220"/>
      <c r="F108" s="220"/>
      <c r="G108" s="220"/>
      <c r="H108" s="220"/>
      <c r="I108" s="220"/>
      <c r="J108" s="220"/>
      <c r="K108" s="220"/>
      <c r="L108" s="220"/>
      <c r="M108" s="220"/>
      <c r="N108" s="220"/>
      <c r="O108" s="220"/>
      <c r="P108" s="220"/>
      <c r="Q108" s="220"/>
      <c r="R108" s="220"/>
      <c r="S108" s="71"/>
      <c r="T108" s="71"/>
      <c r="U108" s="71"/>
      <c r="V108" s="71"/>
      <c r="W108" s="71"/>
      <c r="X108" s="71"/>
      <c r="Y108" s="71"/>
    </row>
    <row r="109" spans="1:26" ht="15.75" customHeight="1">
      <c r="A109" s="129" t="s">
        <v>73</v>
      </c>
      <c r="B109" s="20"/>
      <c r="C109" s="220" t="s">
        <v>136</v>
      </c>
      <c r="D109" s="220"/>
      <c r="E109" s="220"/>
      <c r="F109" s="220"/>
      <c r="G109" s="220"/>
      <c r="H109" s="220"/>
      <c r="I109" s="220"/>
      <c r="J109" s="220"/>
      <c r="K109" s="220"/>
      <c r="L109" s="220"/>
      <c r="M109" s="220"/>
      <c r="N109" s="220"/>
      <c r="O109" s="220"/>
      <c r="P109" s="220"/>
      <c r="Q109" s="220"/>
      <c r="R109" s="220"/>
      <c r="S109" s="54"/>
      <c r="T109" s="71"/>
      <c r="U109" s="71"/>
      <c r="V109" s="71"/>
      <c r="W109" s="71"/>
      <c r="X109" s="71"/>
      <c r="Y109" s="71"/>
    </row>
    <row r="110" spans="1:26">
      <c r="B110" s="20"/>
      <c r="C110" s="47"/>
      <c r="D110" s="47"/>
      <c r="E110" s="40"/>
      <c r="F110" s="40"/>
      <c r="G110" s="40"/>
      <c r="H110" s="40"/>
      <c r="I110" s="40"/>
      <c r="J110" s="40"/>
      <c r="K110" s="9"/>
      <c r="L110" s="53"/>
      <c r="M110" s="53"/>
      <c r="N110" s="34"/>
      <c r="O110" s="53"/>
      <c r="Q110" s="9"/>
      <c r="R110" s="54"/>
      <c r="S110" s="54"/>
      <c r="T110" s="71"/>
      <c r="U110" s="71"/>
      <c r="V110" s="71"/>
      <c r="W110" s="71"/>
      <c r="X110" s="71"/>
      <c r="Y110" s="71"/>
    </row>
    <row r="111" spans="1:26">
      <c r="B111" s="20"/>
      <c r="C111" s="114"/>
      <c r="D111" s="47"/>
      <c r="E111" s="40"/>
      <c r="F111" s="40"/>
      <c r="G111" s="40"/>
      <c r="H111" s="40"/>
      <c r="I111" s="40"/>
      <c r="J111" s="40"/>
      <c r="K111" s="9"/>
      <c r="L111" s="53"/>
      <c r="M111" s="53"/>
      <c r="N111" s="34"/>
      <c r="O111" s="53"/>
      <c r="Q111" s="9"/>
      <c r="R111" s="54"/>
      <c r="S111" s="54"/>
      <c r="T111" s="71"/>
      <c r="U111" s="71"/>
      <c r="V111" s="71"/>
      <c r="W111" s="71"/>
      <c r="X111" s="71"/>
      <c r="Y111" s="71"/>
    </row>
    <row r="112" spans="1:26">
      <c r="B112" s="20"/>
      <c r="C112" s="47"/>
      <c r="D112" s="47"/>
      <c r="E112" s="40"/>
      <c r="F112" s="40"/>
      <c r="G112" s="40"/>
      <c r="H112" s="40"/>
      <c r="I112" s="40"/>
      <c r="J112" s="40"/>
      <c r="K112" s="9"/>
      <c r="L112" s="53"/>
      <c r="M112" s="53"/>
      <c r="N112" s="34"/>
      <c r="O112" s="53"/>
      <c r="Q112" s="9"/>
      <c r="R112" s="54"/>
      <c r="S112" s="54"/>
      <c r="T112" s="71"/>
      <c r="U112" s="71"/>
      <c r="V112" s="71"/>
      <c r="W112" s="71"/>
      <c r="X112" s="71"/>
      <c r="Y112" s="71"/>
    </row>
    <row r="113" spans="1:25">
      <c r="B113" s="20"/>
      <c r="C113" s="47"/>
      <c r="D113" s="47"/>
      <c r="E113" s="40"/>
      <c r="F113" s="40"/>
      <c r="G113" s="40"/>
      <c r="H113" s="40"/>
      <c r="I113" s="40"/>
      <c r="J113" s="40"/>
      <c r="K113" s="9"/>
      <c r="L113" s="53"/>
      <c r="M113" s="53"/>
      <c r="N113" s="34"/>
      <c r="O113" s="53"/>
      <c r="Q113" s="9"/>
      <c r="R113" s="54"/>
      <c r="S113" s="54"/>
      <c r="T113" s="71"/>
      <c r="U113" s="71"/>
      <c r="V113" s="71"/>
      <c r="W113" s="71"/>
      <c r="X113" s="71"/>
      <c r="Y113" s="71"/>
    </row>
    <row r="114" spans="1:25">
      <c r="B114" s="20"/>
      <c r="C114" s="47"/>
      <c r="D114" s="47"/>
      <c r="E114" s="40"/>
      <c r="F114" s="40"/>
      <c r="G114" s="40"/>
      <c r="H114" s="40"/>
      <c r="I114" s="40"/>
      <c r="J114" s="40"/>
      <c r="K114" s="9"/>
      <c r="L114" s="53"/>
      <c r="M114" s="53"/>
      <c r="N114" s="34"/>
      <c r="O114" s="53"/>
      <c r="Q114" s="9"/>
      <c r="R114" s="54"/>
      <c r="S114" s="54"/>
      <c r="T114" s="71"/>
      <c r="U114" s="71"/>
      <c r="V114" s="71"/>
      <c r="W114" s="71"/>
      <c r="X114" s="71"/>
      <c r="Y114" s="71"/>
    </row>
    <row r="115" spans="1:25">
      <c r="B115" s="20"/>
      <c r="C115" s="47"/>
      <c r="D115" s="47"/>
      <c r="E115" s="40"/>
      <c r="F115" s="40"/>
      <c r="G115" s="40"/>
      <c r="H115" s="40"/>
      <c r="I115" s="40"/>
      <c r="J115" s="40"/>
      <c r="K115" s="9"/>
      <c r="L115" s="53"/>
      <c r="M115" s="53"/>
      <c r="N115" s="34"/>
      <c r="O115" s="53"/>
      <c r="Q115" s="9"/>
      <c r="R115" s="54"/>
      <c r="S115" s="54"/>
      <c r="T115" s="71"/>
      <c r="U115" s="71"/>
      <c r="V115" s="71"/>
      <c r="W115" s="71"/>
      <c r="X115" s="71"/>
      <c r="Y115" s="71"/>
    </row>
    <row r="116" spans="1:25">
      <c r="B116" s="20"/>
      <c r="C116" s="47"/>
      <c r="D116" s="47"/>
      <c r="E116" s="40"/>
      <c r="F116" s="40"/>
      <c r="G116" s="40"/>
      <c r="H116" s="40"/>
      <c r="I116" s="40"/>
      <c r="J116" s="40"/>
      <c r="K116" s="9"/>
      <c r="L116" s="53"/>
      <c r="M116" s="53"/>
      <c r="N116" s="34"/>
      <c r="O116" s="53"/>
      <c r="Q116" s="9"/>
      <c r="R116" s="54"/>
      <c r="S116" s="54"/>
      <c r="T116" s="71"/>
      <c r="U116" s="71"/>
      <c r="V116" s="71"/>
      <c r="W116" s="71"/>
      <c r="X116" s="71"/>
      <c r="Y116" s="71"/>
    </row>
    <row r="117" spans="1:25">
      <c r="B117" s="20"/>
      <c r="C117" s="47"/>
      <c r="D117" s="47"/>
      <c r="E117" s="40"/>
      <c r="F117" s="40"/>
      <c r="G117" s="40"/>
      <c r="H117" s="40"/>
      <c r="I117" s="40"/>
      <c r="J117" s="40"/>
      <c r="K117" s="9"/>
      <c r="L117" s="53"/>
      <c r="M117" s="53"/>
      <c r="N117" s="34"/>
      <c r="O117" s="53"/>
      <c r="Q117" s="9"/>
      <c r="R117" s="54"/>
      <c r="S117" s="54"/>
      <c r="T117" s="71"/>
      <c r="U117" s="71"/>
      <c r="V117" s="71"/>
      <c r="W117" s="71"/>
      <c r="X117" s="71"/>
      <c r="Y117" s="71"/>
    </row>
    <row r="118" spans="1:25">
      <c r="B118" s="20"/>
      <c r="C118" s="47"/>
      <c r="D118" s="47"/>
      <c r="E118" s="40"/>
      <c r="F118" s="40"/>
      <c r="G118" s="40"/>
      <c r="H118" s="40"/>
      <c r="I118" s="40"/>
      <c r="J118" s="40"/>
      <c r="K118" s="9"/>
      <c r="L118" s="53"/>
      <c r="M118" s="53"/>
      <c r="N118" s="34"/>
      <c r="O118" s="53"/>
      <c r="Q118" s="9"/>
      <c r="R118" s="54"/>
      <c r="S118" s="54"/>
      <c r="T118" s="71"/>
      <c r="U118" s="71"/>
      <c r="V118" s="71"/>
      <c r="W118" s="71"/>
      <c r="X118" s="71"/>
      <c r="Y118" s="71"/>
    </row>
    <row r="119" spans="1:25">
      <c r="B119" s="20"/>
      <c r="C119" s="47"/>
      <c r="D119" s="47"/>
      <c r="E119" s="40"/>
      <c r="F119" s="40"/>
      <c r="G119" s="40"/>
      <c r="H119" s="40"/>
      <c r="I119" s="40"/>
      <c r="J119" s="40"/>
      <c r="K119" s="9"/>
      <c r="L119" s="53"/>
      <c r="M119" s="53"/>
      <c r="N119" s="34"/>
      <c r="O119" s="53"/>
      <c r="Q119" s="9"/>
      <c r="R119" s="54"/>
      <c r="S119" s="54"/>
      <c r="T119" s="71"/>
      <c r="U119" s="71"/>
      <c r="V119" s="71"/>
      <c r="W119" s="71"/>
      <c r="X119" s="71"/>
      <c r="Y119" s="71"/>
    </row>
    <row r="120" spans="1:25" ht="15.75">
      <c r="A120" s="112"/>
      <c r="B120" s="20"/>
      <c r="C120" s="47"/>
      <c r="D120" s="47"/>
      <c r="E120" s="40"/>
      <c r="F120" s="40"/>
      <c r="G120" s="40"/>
      <c r="H120" s="40"/>
      <c r="I120" s="40"/>
      <c r="J120" s="40"/>
      <c r="K120" s="9"/>
      <c r="L120" s="53"/>
      <c r="M120" s="53"/>
      <c r="N120" s="34"/>
      <c r="O120" s="53"/>
      <c r="Q120" s="9"/>
      <c r="R120" s="117"/>
      <c r="S120" s="36"/>
      <c r="T120" s="71"/>
      <c r="U120" s="71"/>
      <c r="V120" s="71"/>
      <c r="W120" s="71"/>
      <c r="X120" s="71"/>
      <c r="Y120" s="71"/>
    </row>
    <row r="121" spans="1:25" ht="15.75">
      <c r="A121" s="112"/>
      <c r="C121" s="71"/>
      <c r="D121" s="71"/>
      <c r="E121" s="71"/>
      <c r="F121" s="71"/>
      <c r="G121" s="71"/>
      <c r="H121" s="71"/>
      <c r="I121" s="71"/>
      <c r="J121" s="71"/>
      <c r="K121" s="71"/>
      <c r="L121" s="71"/>
      <c r="M121" s="71"/>
      <c r="N121" s="71"/>
      <c r="O121" s="71"/>
      <c r="P121" s="71"/>
      <c r="Q121" s="71"/>
      <c r="R121" s="71"/>
      <c r="S121" s="71"/>
      <c r="T121" s="71"/>
      <c r="U121" s="71"/>
      <c r="V121" s="71"/>
      <c r="W121" s="71"/>
      <c r="X121" s="71"/>
      <c r="Y121" s="71"/>
    </row>
    <row r="122" spans="1:25">
      <c r="C122" s="71"/>
      <c r="D122" s="71"/>
      <c r="E122" s="71"/>
      <c r="F122" s="71"/>
      <c r="G122" s="71"/>
      <c r="H122" s="71"/>
      <c r="I122" s="71"/>
      <c r="J122" s="71"/>
      <c r="K122" s="71"/>
      <c r="L122" s="71"/>
      <c r="M122" s="71"/>
      <c r="N122" s="71"/>
      <c r="O122" s="71"/>
      <c r="P122" s="71"/>
      <c r="Q122" s="71"/>
      <c r="R122" s="71"/>
      <c r="S122" s="71"/>
      <c r="T122" s="71"/>
      <c r="U122" s="71"/>
      <c r="V122" s="71"/>
      <c r="W122" s="71"/>
      <c r="X122" s="71"/>
      <c r="Y122" s="71"/>
    </row>
    <row r="123" spans="1:25">
      <c r="C123" s="71"/>
      <c r="D123" s="71"/>
      <c r="E123" s="71"/>
      <c r="F123" s="71"/>
      <c r="G123" s="71"/>
      <c r="H123" s="71"/>
      <c r="I123" s="71"/>
      <c r="J123" s="71"/>
      <c r="K123" s="71"/>
      <c r="L123" s="71"/>
      <c r="M123" s="71"/>
      <c r="N123" s="71"/>
      <c r="O123" s="71"/>
      <c r="P123" s="71"/>
      <c r="Q123" s="71"/>
      <c r="R123" s="71"/>
      <c r="S123" s="71"/>
      <c r="T123" s="71"/>
      <c r="U123" s="71"/>
      <c r="V123" s="71"/>
      <c r="W123" s="71"/>
      <c r="X123" s="71"/>
      <c r="Y123" s="71"/>
    </row>
    <row r="124" spans="1:25">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5">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5">
      <c r="C126" s="71"/>
      <c r="D126" s="71"/>
      <c r="E126" s="71"/>
      <c r="F126" s="71"/>
      <c r="G126" s="71"/>
      <c r="H126" s="71"/>
      <c r="I126" s="71"/>
      <c r="J126" s="71"/>
      <c r="K126" s="71"/>
      <c r="L126" s="71"/>
      <c r="M126" s="71"/>
      <c r="N126" s="71"/>
      <c r="O126" s="71"/>
      <c r="P126" s="71"/>
      <c r="Q126" s="71"/>
      <c r="R126" s="71"/>
      <c r="S126" s="71"/>
      <c r="T126" s="71"/>
      <c r="U126" s="71"/>
      <c r="V126" s="71"/>
      <c r="W126" s="71"/>
      <c r="X126" s="71"/>
      <c r="Y126" s="71"/>
    </row>
    <row r="127" spans="1:25">
      <c r="C127" s="71"/>
      <c r="D127" s="71"/>
      <c r="E127" s="71"/>
      <c r="F127" s="71"/>
      <c r="G127" s="71"/>
      <c r="H127" s="71"/>
      <c r="I127" s="71"/>
      <c r="J127" s="71"/>
      <c r="K127" s="71"/>
      <c r="L127" s="71"/>
      <c r="M127" s="71"/>
      <c r="N127" s="71"/>
      <c r="O127" s="71"/>
      <c r="P127" s="71"/>
      <c r="Q127" s="71"/>
      <c r="R127" s="71"/>
      <c r="S127" s="71"/>
      <c r="T127" s="71"/>
      <c r="U127" s="71"/>
      <c r="V127" s="71"/>
      <c r="W127" s="71"/>
      <c r="X127" s="71"/>
      <c r="Y127" s="71"/>
    </row>
    <row r="128" spans="1:25">
      <c r="C128" s="71"/>
      <c r="D128" s="71"/>
      <c r="E128" s="71"/>
      <c r="F128" s="71"/>
      <c r="G128" s="71"/>
      <c r="H128" s="71"/>
      <c r="I128" s="71"/>
      <c r="J128" s="71"/>
      <c r="K128" s="71"/>
      <c r="L128" s="71"/>
      <c r="M128" s="71"/>
      <c r="N128" s="71"/>
      <c r="O128" s="71"/>
      <c r="P128" s="71"/>
      <c r="Q128" s="71"/>
      <c r="R128" s="71"/>
      <c r="S128" s="71"/>
      <c r="T128" s="71"/>
      <c r="U128" s="71"/>
      <c r="V128" s="71"/>
      <c r="W128" s="71"/>
      <c r="X128" s="71"/>
      <c r="Y128" s="71"/>
    </row>
    <row r="129" spans="3:25">
      <c r="C129" s="71"/>
      <c r="D129" s="71"/>
      <c r="E129" s="71"/>
      <c r="F129" s="71"/>
      <c r="G129" s="71"/>
      <c r="H129" s="71"/>
      <c r="I129" s="71"/>
      <c r="J129" s="71"/>
      <c r="K129" s="71"/>
      <c r="L129" s="71"/>
      <c r="M129" s="71"/>
      <c r="N129" s="71"/>
      <c r="O129" s="71"/>
      <c r="P129" s="71"/>
      <c r="Q129" s="71"/>
      <c r="R129" s="71"/>
      <c r="S129" s="71"/>
      <c r="T129" s="71"/>
      <c r="U129" s="71"/>
      <c r="V129" s="71"/>
      <c r="W129" s="71"/>
      <c r="X129" s="71"/>
      <c r="Y129" s="71"/>
    </row>
    <row r="130" spans="3:25">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3:25">
      <c r="C131" s="71"/>
      <c r="D131" s="71"/>
      <c r="E131" s="71"/>
      <c r="F131" s="71"/>
      <c r="G131" s="71"/>
      <c r="H131" s="71"/>
      <c r="I131" s="71"/>
      <c r="J131" s="71"/>
      <c r="K131" s="71"/>
      <c r="L131" s="71"/>
      <c r="M131" s="71"/>
      <c r="N131" s="71"/>
      <c r="O131" s="71"/>
      <c r="P131" s="71"/>
      <c r="Q131" s="71"/>
      <c r="R131" s="71"/>
      <c r="S131" s="71"/>
      <c r="T131" s="71"/>
      <c r="U131" s="71"/>
      <c r="V131" s="71"/>
      <c r="W131" s="71"/>
      <c r="X131" s="71"/>
      <c r="Y131" s="71"/>
    </row>
    <row r="132" spans="3:25">
      <c r="C132" s="71"/>
      <c r="D132" s="71"/>
      <c r="E132" s="71"/>
      <c r="F132" s="71"/>
      <c r="G132" s="71"/>
      <c r="H132" s="71"/>
      <c r="I132" s="71"/>
      <c r="J132" s="71"/>
      <c r="K132" s="71"/>
      <c r="L132" s="71"/>
      <c r="M132" s="71"/>
      <c r="N132" s="71"/>
      <c r="O132" s="71"/>
      <c r="P132" s="71"/>
      <c r="Q132" s="71"/>
      <c r="R132" s="71"/>
      <c r="S132" s="71"/>
      <c r="T132" s="71"/>
      <c r="U132" s="71"/>
      <c r="V132" s="71"/>
      <c r="W132" s="71"/>
      <c r="X132" s="71"/>
      <c r="Y132" s="71"/>
    </row>
    <row r="133" spans="3:25">
      <c r="C133" s="71"/>
      <c r="D133" s="71"/>
      <c r="E133" s="71"/>
      <c r="F133" s="71"/>
      <c r="G133" s="71"/>
      <c r="H133" s="71"/>
      <c r="I133" s="71"/>
      <c r="J133" s="71"/>
      <c r="K133" s="71"/>
      <c r="L133" s="71"/>
      <c r="M133" s="71"/>
      <c r="N133" s="71"/>
      <c r="O133" s="71"/>
      <c r="P133" s="71"/>
      <c r="Q133" s="71"/>
      <c r="R133" s="71"/>
      <c r="S133" s="71"/>
      <c r="T133" s="71"/>
      <c r="U133" s="71"/>
      <c r="V133" s="71"/>
      <c r="W133" s="71"/>
      <c r="X133" s="71"/>
      <c r="Y133" s="71"/>
    </row>
    <row r="134" spans="3:25">
      <c r="C134" s="71"/>
      <c r="D134" s="71"/>
      <c r="E134" s="71"/>
      <c r="F134" s="71"/>
      <c r="G134" s="71"/>
      <c r="H134" s="71"/>
      <c r="I134" s="71"/>
      <c r="J134" s="71"/>
      <c r="K134" s="71"/>
      <c r="L134" s="71"/>
      <c r="M134" s="71"/>
      <c r="N134" s="71"/>
      <c r="O134" s="71"/>
      <c r="P134" s="71"/>
      <c r="Q134" s="71"/>
      <c r="R134" s="71"/>
      <c r="S134" s="71"/>
      <c r="T134" s="71"/>
      <c r="U134" s="71"/>
      <c r="V134" s="71"/>
      <c r="W134" s="71"/>
      <c r="X134" s="71"/>
      <c r="Y134" s="71"/>
    </row>
    <row r="135" spans="3:25">
      <c r="C135" s="71"/>
      <c r="D135" s="71"/>
      <c r="E135" s="71"/>
      <c r="F135" s="71"/>
      <c r="G135" s="71"/>
      <c r="H135" s="71"/>
      <c r="I135" s="71"/>
      <c r="J135" s="71"/>
      <c r="K135" s="71"/>
      <c r="L135" s="71"/>
      <c r="M135" s="71"/>
      <c r="N135" s="71"/>
      <c r="O135" s="71"/>
      <c r="P135" s="71"/>
      <c r="Q135" s="71"/>
      <c r="R135" s="71"/>
      <c r="S135" s="71"/>
      <c r="T135" s="71"/>
      <c r="U135" s="71"/>
      <c r="V135" s="71"/>
      <c r="W135" s="71"/>
      <c r="X135" s="71"/>
      <c r="Y135" s="71"/>
    </row>
    <row r="136" spans="3:25">
      <c r="C136" s="71"/>
      <c r="D136" s="71"/>
      <c r="E136" s="71"/>
      <c r="F136" s="71"/>
      <c r="G136" s="71"/>
      <c r="H136" s="71"/>
      <c r="I136" s="71"/>
      <c r="J136" s="71"/>
      <c r="K136" s="71"/>
      <c r="L136" s="71"/>
      <c r="M136" s="71"/>
      <c r="N136" s="71"/>
      <c r="O136" s="71"/>
      <c r="P136" s="71"/>
      <c r="Q136" s="71"/>
      <c r="R136" s="71"/>
      <c r="S136" s="71"/>
      <c r="T136" s="71"/>
      <c r="U136" s="71"/>
      <c r="V136" s="71"/>
      <c r="W136" s="71"/>
      <c r="X136" s="71"/>
      <c r="Y136" s="71"/>
    </row>
    <row r="137" spans="3:25">
      <c r="C137" s="71"/>
      <c r="D137" s="71"/>
      <c r="E137" s="71"/>
      <c r="F137" s="71"/>
      <c r="G137" s="71"/>
      <c r="H137" s="71"/>
      <c r="I137" s="71"/>
      <c r="J137" s="71"/>
      <c r="K137" s="71"/>
      <c r="L137" s="71"/>
      <c r="M137" s="71"/>
      <c r="N137" s="71"/>
      <c r="O137" s="71"/>
      <c r="P137" s="71"/>
      <c r="Q137" s="71"/>
      <c r="R137" s="71"/>
      <c r="S137" s="71"/>
      <c r="T137" s="71"/>
      <c r="U137" s="71"/>
      <c r="V137" s="71"/>
      <c r="W137" s="71"/>
      <c r="X137" s="71"/>
      <c r="Y137" s="71"/>
    </row>
    <row r="138" spans="3:25">
      <c r="C138" s="71"/>
      <c r="D138" s="71"/>
      <c r="E138" s="71"/>
      <c r="F138" s="71"/>
      <c r="G138" s="71"/>
      <c r="H138" s="71"/>
      <c r="I138" s="71"/>
      <c r="J138" s="71"/>
      <c r="K138" s="71"/>
      <c r="L138" s="71"/>
      <c r="M138" s="71"/>
      <c r="N138" s="71"/>
      <c r="O138" s="71"/>
      <c r="P138" s="71"/>
      <c r="Q138" s="71"/>
      <c r="R138" s="71"/>
      <c r="S138" s="71"/>
      <c r="T138" s="71"/>
      <c r="U138" s="71"/>
      <c r="V138" s="71"/>
      <c r="W138" s="71"/>
      <c r="X138" s="71"/>
      <c r="Y138" s="71"/>
    </row>
    <row r="139" spans="3:25">
      <c r="C139" s="71"/>
      <c r="D139" s="71"/>
      <c r="E139" s="71"/>
      <c r="F139" s="71"/>
      <c r="G139" s="71"/>
      <c r="H139" s="71"/>
      <c r="I139" s="71"/>
      <c r="J139" s="71"/>
      <c r="K139" s="71"/>
      <c r="L139" s="71"/>
      <c r="M139" s="71"/>
      <c r="N139" s="71"/>
      <c r="O139" s="71"/>
      <c r="P139" s="71"/>
      <c r="Q139" s="71"/>
      <c r="R139" s="71"/>
      <c r="S139" s="71"/>
      <c r="T139" s="71"/>
      <c r="U139" s="71"/>
      <c r="V139" s="71"/>
      <c r="W139" s="71"/>
      <c r="X139" s="71"/>
      <c r="Y139" s="71"/>
    </row>
    <row r="140" spans="3:25">
      <c r="C140" s="71"/>
      <c r="D140" s="71"/>
      <c r="E140" s="71"/>
      <c r="F140" s="71"/>
      <c r="G140" s="71"/>
      <c r="H140" s="71"/>
      <c r="I140" s="71"/>
      <c r="J140" s="71"/>
      <c r="K140" s="71"/>
      <c r="L140" s="71"/>
      <c r="M140" s="71"/>
      <c r="N140" s="71"/>
      <c r="O140" s="71"/>
      <c r="P140" s="71"/>
      <c r="Q140" s="71"/>
      <c r="R140" s="71"/>
      <c r="S140" s="71"/>
      <c r="T140" s="71"/>
      <c r="U140" s="71"/>
      <c r="V140" s="71"/>
      <c r="W140" s="71"/>
      <c r="X140" s="71"/>
      <c r="Y140" s="71"/>
    </row>
    <row r="141" spans="3:25">
      <c r="C141" s="71"/>
      <c r="D141" s="71"/>
      <c r="E141" s="71"/>
      <c r="F141" s="71"/>
      <c r="G141" s="71"/>
      <c r="H141" s="71"/>
      <c r="I141" s="71"/>
      <c r="J141" s="71"/>
      <c r="K141" s="71"/>
      <c r="L141" s="71"/>
      <c r="M141" s="71"/>
      <c r="N141" s="71"/>
      <c r="O141" s="71"/>
      <c r="P141" s="71"/>
      <c r="Q141" s="71"/>
      <c r="R141" s="71"/>
      <c r="S141" s="71"/>
      <c r="T141" s="71"/>
      <c r="U141" s="71"/>
      <c r="V141" s="71"/>
      <c r="W141" s="71"/>
      <c r="X141" s="71"/>
      <c r="Y141" s="71"/>
    </row>
    <row r="142" spans="3:25">
      <c r="C142" s="71"/>
      <c r="D142" s="71"/>
      <c r="E142" s="71"/>
      <c r="F142" s="71"/>
      <c r="G142" s="71"/>
      <c r="H142" s="71"/>
      <c r="I142" s="71"/>
      <c r="J142" s="71"/>
      <c r="K142" s="71"/>
      <c r="L142" s="71"/>
      <c r="M142" s="71"/>
      <c r="N142" s="71"/>
      <c r="O142" s="71"/>
      <c r="P142" s="71"/>
      <c r="Q142" s="71"/>
      <c r="R142" s="71"/>
      <c r="S142" s="71"/>
      <c r="T142" s="71"/>
      <c r="U142" s="71"/>
      <c r="V142" s="71"/>
      <c r="W142" s="71"/>
      <c r="X142" s="71"/>
      <c r="Y142" s="71"/>
    </row>
    <row r="143" spans="3:25">
      <c r="C143" s="71"/>
      <c r="D143" s="71"/>
      <c r="E143" s="71"/>
      <c r="F143" s="71"/>
      <c r="G143" s="71"/>
      <c r="H143" s="71"/>
      <c r="I143" s="71"/>
      <c r="J143" s="71"/>
      <c r="K143" s="71"/>
      <c r="L143" s="71"/>
      <c r="M143" s="71"/>
      <c r="N143" s="71"/>
      <c r="O143" s="71"/>
      <c r="P143" s="71"/>
      <c r="Q143" s="71"/>
      <c r="R143" s="71"/>
      <c r="S143" s="71"/>
      <c r="T143" s="71"/>
      <c r="U143" s="71"/>
      <c r="V143" s="71"/>
      <c r="W143" s="71"/>
      <c r="X143" s="71"/>
      <c r="Y143" s="71"/>
    </row>
    <row r="144" spans="3:25">
      <c r="C144" s="71"/>
      <c r="D144" s="71"/>
      <c r="E144" s="71"/>
      <c r="F144" s="71"/>
      <c r="G144" s="71"/>
      <c r="H144" s="71"/>
      <c r="I144" s="71"/>
      <c r="J144" s="71"/>
      <c r="K144" s="71"/>
      <c r="L144" s="71"/>
      <c r="M144" s="71"/>
      <c r="N144" s="71"/>
      <c r="O144" s="71"/>
      <c r="P144" s="71"/>
      <c r="Q144" s="71"/>
      <c r="R144" s="71"/>
      <c r="S144" s="71"/>
      <c r="T144" s="71"/>
      <c r="U144" s="71"/>
      <c r="V144" s="71"/>
      <c r="W144" s="71"/>
      <c r="X144" s="71"/>
      <c r="Y144" s="71"/>
    </row>
    <row r="145" spans="3:25">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3:25">
      <c r="C146" s="71"/>
      <c r="D146" s="71"/>
      <c r="E146" s="71"/>
      <c r="F146" s="71"/>
      <c r="G146" s="71"/>
      <c r="H146" s="71"/>
      <c r="I146" s="71"/>
      <c r="J146" s="71"/>
      <c r="K146" s="71"/>
      <c r="L146" s="71"/>
      <c r="M146" s="71"/>
      <c r="N146" s="71"/>
      <c r="O146" s="71"/>
      <c r="P146" s="71"/>
      <c r="Q146" s="71"/>
      <c r="R146" s="71"/>
      <c r="S146" s="71"/>
      <c r="T146" s="71"/>
      <c r="U146" s="71"/>
      <c r="V146" s="71"/>
      <c r="W146" s="71"/>
      <c r="X146" s="71"/>
      <c r="Y146" s="71"/>
    </row>
    <row r="147" spans="3:25">
      <c r="C147" s="71"/>
      <c r="D147" s="71"/>
      <c r="E147" s="71"/>
      <c r="F147" s="71"/>
      <c r="G147" s="71"/>
      <c r="H147" s="71"/>
      <c r="I147" s="71"/>
      <c r="J147" s="71"/>
      <c r="K147" s="71"/>
      <c r="L147" s="71"/>
      <c r="M147" s="71"/>
      <c r="N147" s="71"/>
      <c r="O147" s="71"/>
      <c r="P147" s="71"/>
      <c r="Q147" s="71"/>
      <c r="R147" s="71"/>
      <c r="S147" s="71"/>
      <c r="T147" s="71"/>
      <c r="U147" s="71"/>
      <c r="V147" s="71"/>
      <c r="W147" s="71"/>
      <c r="X147" s="71"/>
      <c r="Y147" s="71"/>
    </row>
    <row r="148" spans="3:25">
      <c r="C148" s="71"/>
      <c r="D148" s="71"/>
      <c r="E148" s="71"/>
      <c r="F148" s="71"/>
      <c r="G148" s="71"/>
      <c r="H148" s="71"/>
      <c r="I148" s="71"/>
      <c r="J148" s="71"/>
      <c r="K148" s="71"/>
      <c r="L148" s="71"/>
      <c r="M148" s="71"/>
      <c r="N148" s="71"/>
      <c r="O148" s="71"/>
      <c r="P148" s="71"/>
      <c r="Q148" s="71"/>
      <c r="R148" s="71"/>
      <c r="S148" s="71"/>
      <c r="T148" s="71"/>
      <c r="U148" s="71"/>
      <c r="V148" s="71"/>
      <c r="W148" s="71"/>
      <c r="X148" s="71"/>
      <c r="Y148" s="71"/>
    </row>
    <row r="149" spans="3:25">
      <c r="C149" s="71"/>
      <c r="D149" s="71"/>
      <c r="E149" s="71"/>
      <c r="F149" s="71"/>
      <c r="G149" s="71"/>
      <c r="H149" s="71"/>
      <c r="I149" s="71"/>
      <c r="J149" s="71"/>
      <c r="K149" s="71"/>
      <c r="L149" s="71"/>
      <c r="M149" s="71"/>
      <c r="N149" s="71"/>
      <c r="O149" s="71"/>
      <c r="P149" s="71"/>
      <c r="Q149" s="71"/>
      <c r="R149" s="71"/>
      <c r="S149" s="71"/>
      <c r="T149" s="71"/>
      <c r="U149" s="71"/>
      <c r="V149" s="71"/>
      <c r="W149" s="71"/>
      <c r="X149" s="71"/>
      <c r="Y149" s="71"/>
    </row>
    <row r="150" spans="3:25">
      <c r="C150" s="71"/>
      <c r="D150" s="71"/>
      <c r="E150" s="71"/>
      <c r="F150" s="71"/>
      <c r="G150" s="71"/>
      <c r="H150" s="71"/>
      <c r="I150" s="71"/>
      <c r="J150" s="71"/>
      <c r="K150" s="71"/>
      <c r="L150" s="71"/>
      <c r="M150" s="71"/>
      <c r="N150" s="71"/>
      <c r="O150" s="71"/>
      <c r="P150" s="71"/>
      <c r="Q150" s="71"/>
      <c r="R150" s="71"/>
      <c r="S150" s="71"/>
      <c r="T150" s="71"/>
      <c r="U150" s="71"/>
      <c r="V150" s="71"/>
      <c r="W150" s="71"/>
      <c r="X150" s="71"/>
      <c r="Y150" s="71"/>
    </row>
    <row r="151" spans="3:25">
      <c r="C151" s="71"/>
      <c r="D151" s="71"/>
      <c r="E151" s="71"/>
      <c r="F151" s="71"/>
      <c r="G151" s="71"/>
      <c r="H151" s="71"/>
      <c r="I151" s="71"/>
      <c r="J151" s="71"/>
      <c r="K151" s="71"/>
      <c r="L151" s="71"/>
      <c r="M151" s="71"/>
      <c r="N151" s="71"/>
      <c r="O151" s="71"/>
      <c r="P151" s="71"/>
      <c r="Q151" s="71"/>
      <c r="R151" s="71"/>
      <c r="S151" s="71"/>
      <c r="T151" s="71"/>
      <c r="U151" s="71"/>
      <c r="V151" s="71"/>
      <c r="W151" s="71"/>
      <c r="X151" s="71"/>
      <c r="Y151" s="71"/>
    </row>
    <row r="152" spans="3:25">
      <c r="C152" s="71"/>
      <c r="D152" s="71"/>
      <c r="E152" s="71"/>
      <c r="F152" s="71"/>
      <c r="G152" s="71"/>
      <c r="H152" s="71"/>
      <c r="I152" s="71"/>
      <c r="J152" s="71"/>
      <c r="K152" s="71"/>
      <c r="L152" s="71"/>
      <c r="M152" s="71"/>
      <c r="N152" s="71"/>
      <c r="O152" s="71"/>
      <c r="P152" s="71"/>
      <c r="Q152" s="71"/>
      <c r="R152" s="71"/>
      <c r="S152" s="71"/>
      <c r="T152" s="71"/>
      <c r="U152" s="71"/>
      <c r="V152" s="71"/>
      <c r="W152" s="71"/>
      <c r="X152" s="71"/>
      <c r="Y152" s="71"/>
    </row>
    <row r="153" spans="3:25">
      <c r="C153" s="71"/>
      <c r="D153" s="71"/>
      <c r="E153" s="71"/>
      <c r="F153" s="71"/>
      <c r="G153" s="71"/>
      <c r="H153" s="71"/>
      <c r="I153" s="71"/>
      <c r="J153" s="71"/>
      <c r="K153" s="71"/>
      <c r="L153" s="71"/>
      <c r="M153" s="71"/>
      <c r="N153" s="71"/>
      <c r="O153" s="71"/>
      <c r="P153" s="71"/>
      <c r="Q153" s="71"/>
      <c r="R153" s="71"/>
      <c r="S153" s="71"/>
      <c r="T153" s="71"/>
      <c r="U153" s="71"/>
      <c r="V153" s="71"/>
      <c r="W153" s="71"/>
      <c r="X153" s="71"/>
      <c r="Y153" s="71"/>
    </row>
    <row r="154" spans="3:25">
      <c r="C154" s="71"/>
      <c r="D154" s="71"/>
      <c r="E154" s="71"/>
      <c r="F154" s="71"/>
      <c r="G154" s="71"/>
      <c r="H154" s="71"/>
      <c r="I154" s="71"/>
      <c r="J154" s="71"/>
      <c r="K154" s="71"/>
      <c r="L154" s="71"/>
      <c r="M154" s="71"/>
      <c r="N154" s="71"/>
      <c r="O154" s="71"/>
      <c r="P154" s="71"/>
      <c r="Q154" s="71"/>
      <c r="R154" s="71"/>
      <c r="S154" s="71"/>
      <c r="T154" s="71"/>
      <c r="U154" s="71"/>
      <c r="V154" s="71"/>
      <c r="W154" s="71"/>
      <c r="X154" s="71"/>
      <c r="Y154" s="71"/>
    </row>
    <row r="155" spans="3:25">
      <c r="C155" s="71"/>
      <c r="D155" s="71"/>
      <c r="E155" s="71"/>
      <c r="F155" s="71"/>
      <c r="G155" s="71"/>
      <c r="H155" s="71"/>
      <c r="I155" s="71"/>
      <c r="J155" s="71"/>
      <c r="K155" s="71"/>
      <c r="L155" s="71"/>
      <c r="M155" s="71"/>
      <c r="N155" s="71"/>
      <c r="O155" s="71"/>
      <c r="P155" s="71"/>
      <c r="Q155" s="71"/>
      <c r="R155" s="71"/>
      <c r="S155" s="71"/>
      <c r="T155" s="71"/>
      <c r="U155" s="71"/>
      <c r="V155" s="71"/>
      <c r="W155" s="71"/>
      <c r="X155" s="71"/>
      <c r="Y155" s="71"/>
    </row>
    <row r="156" spans="3:25">
      <c r="C156" s="71"/>
      <c r="D156" s="71"/>
      <c r="E156" s="71"/>
      <c r="F156" s="71"/>
      <c r="G156" s="71"/>
      <c r="H156" s="71"/>
      <c r="I156" s="71"/>
      <c r="J156" s="71"/>
      <c r="K156" s="71"/>
      <c r="L156" s="71"/>
      <c r="M156" s="71"/>
      <c r="N156" s="71"/>
      <c r="O156" s="71"/>
      <c r="P156" s="71"/>
      <c r="Q156" s="71"/>
      <c r="R156" s="71"/>
      <c r="S156" s="71"/>
      <c r="T156" s="71"/>
      <c r="U156" s="71"/>
      <c r="V156" s="71"/>
      <c r="W156" s="71"/>
      <c r="X156" s="71"/>
      <c r="Y156" s="71"/>
    </row>
    <row r="157" spans="3:25">
      <c r="C157" s="71"/>
      <c r="D157" s="71"/>
      <c r="E157" s="71"/>
      <c r="F157" s="71"/>
      <c r="G157" s="71"/>
      <c r="H157" s="71"/>
      <c r="I157" s="71"/>
      <c r="J157" s="71"/>
      <c r="K157" s="71"/>
      <c r="L157" s="71"/>
      <c r="M157" s="71"/>
      <c r="N157" s="71"/>
      <c r="O157" s="71"/>
      <c r="P157" s="71"/>
      <c r="Q157" s="71"/>
      <c r="R157" s="71"/>
      <c r="S157" s="71"/>
      <c r="T157" s="71"/>
      <c r="U157" s="71"/>
      <c r="V157" s="71"/>
      <c r="W157" s="71"/>
      <c r="X157" s="71"/>
      <c r="Y157" s="71"/>
    </row>
    <row r="158" spans="3:25">
      <c r="C158" s="71"/>
      <c r="D158" s="71"/>
      <c r="E158" s="71"/>
      <c r="F158" s="71"/>
      <c r="G158" s="71"/>
      <c r="H158" s="71"/>
      <c r="I158" s="71"/>
      <c r="J158" s="71"/>
      <c r="K158" s="71"/>
      <c r="L158" s="71"/>
      <c r="M158" s="71"/>
      <c r="N158" s="71"/>
      <c r="O158" s="71"/>
      <c r="P158" s="71"/>
      <c r="Q158" s="71"/>
      <c r="R158" s="71"/>
      <c r="S158" s="71"/>
      <c r="T158" s="71"/>
      <c r="U158" s="71"/>
      <c r="V158" s="71"/>
      <c r="W158" s="71"/>
      <c r="X158" s="71"/>
      <c r="Y158" s="71"/>
    </row>
    <row r="159" spans="3:25">
      <c r="C159" s="71"/>
      <c r="D159" s="71"/>
      <c r="E159" s="71"/>
      <c r="F159" s="71"/>
      <c r="G159" s="71"/>
      <c r="H159" s="71"/>
      <c r="I159" s="71"/>
      <c r="J159" s="71"/>
      <c r="K159" s="71"/>
      <c r="L159" s="71"/>
      <c r="M159" s="71"/>
      <c r="N159" s="71"/>
      <c r="O159" s="71"/>
      <c r="P159" s="71"/>
      <c r="Q159" s="71"/>
      <c r="R159" s="71"/>
      <c r="S159" s="71"/>
      <c r="T159" s="71"/>
      <c r="U159" s="71"/>
      <c r="V159" s="71"/>
      <c r="W159" s="71"/>
      <c r="X159" s="71"/>
      <c r="Y159" s="71"/>
    </row>
    <row r="160" spans="3:25">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3:25">
      <c r="C161" s="71"/>
      <c r="D161" s="71"/>
      <c r="E161" s="71"/>
      <c r="F161" s="71"/>
      <c r="G161" s="71"/>
      <c r="H161" s="71"/>
      <c r="I161" s="71"/>
      <c r="J161" s="71"/>
      <c r="K161" s="71"/>
      <c r="L161" s="71"/>
      <c r="M161" s="71"/>
      <c r="N161" s="71"/>
      <c r="O161" s="71"/>
      <c r="P161" s="71"/>
      <c r="Q161" s="71"/>
      <c r="R161" s="71"/>
      <c r="S161" s="71"/>
      <c r="T161" s="71"/>
      <c r="U161" s="71"/>
      <c r="V161" s="71"/>
      <c r="W161" s="71"/>
      <c r="X161" s="71"/>
      <c r="Y161" s="71"/>
    </row>
    <row r="162" spans="3:25">
      <c r="C162" s="71"/>
      <c r="D162" s="71"/>
      <c r="E162" s="71"/>
      <c r="F162" s="71"/>
      <c r="G162" s="71"/>
      <c r="H162" s="71"/>
      <c r="I162" s="71"/>
      <c r="J162" s="71"/>
      <c r="K162" s="71"/>
      <c r="L162" s="71"/>
      <c r="M162" s="71"/>
      <c r="N162" s="71"/>
      <c r="O162" s="71"/>
      <c r="P162" s="71"/>
      <c r="Q162" s="71"/>
      <c r="R162" s="71"/>
      <c r="S162" s="71"/>
      <c r="T162" s="71"/>
      <c r="U162" s="71"/>
      <c r="V162" s="71"/>
      <c r="W162" s="71"/>
      <c r="X162" s="71"/>
      <c r="Y162" s="71"/>
    </row>
    <row r="163" spans="3:25">
      <c r="C163" s="71"/>
      <c r="D163" s="71"/>
      <c r="E163" s="71"/>
      <c r="F163" s="71"/>
      <c r="G163" s="71"/>
      <c r="H163" s="71"/>
      <c r="I163" s="71"/>
      <c r="J163" s="71"/>
      <c r="K163" s="71"/>
      <c r="L163" s="71"/>
      <c r="M163" s="71"/>
      <c r="N163" s="71"/>
      <c r="O163" s="71"/>
      <c r="P163" s="71"/>
      <c r="Q163" s="71"/>
      <c r="R163" s="71"/>
      <c r="S163" s="71"/>
      <c r="T163" s="71"/>
      <c r="U163" s="71"/>
      <c r="V163" s="71"/>
      <c r="W163" s="71"/>
      <c r="X163" s="71"/>
      <c r="Y163" s="71"/>
    </row>
    <row r="164" spans="3:25">
      <c r="C164" s="71"/>
      <c r="D164" s="71"/>
      <c r="E164" s="71"/>
      <c r="F164" s="71"/>
      <c r="G164" s="71"/>
      <c r="H164" s="71"/>
      <c r="I164" s="71"/>
      <c r="J164" s="71"/>
      <c r="K164" s="71"/>
      <c r="L164" s="71"/>
      <c r="M164" s="71"/>
      <c r="N164" s="71"/>
      <c r="O164" s="71"/>
      <c r="P164" s="71"/>
      <c r="Q164" s="71"/>
      <c r="R164" s="71"/>
      <c r="S164" s="71"/>
      <c r="T164" s="71"/>
      <c r="U164" s="71"/>
      <c r="V164" s="71"/>
      <c r="W164" s="71"/>
      <c r="X164" s="71"/>
      <c r="Y164" s="71"/>
    </row>
    <row r="165" spans="3:25">
      <c r="C165" s="71"/>
      <c r="D165" s="71"/>
      <c r="E165" s="71"/>
      <c r="F165" s="71"/>
      <c r="G165" s="71"/>
      <c r="H165" s="71"/>
      <c r="I165" s="71"/>
      <c r="J165" s="71"/>
      <c r="K165" s="71"/>
      <c r="L165" s="71"/>
      <c r="M165" s="71"/>
      <c r="N165" s="71"/>
      <c r="O165" s="71"/>
      <c r="P165" s="71"/>
      <c r="Q165" s="71"/>
      <c r="R165" s="71"/>
      <c r="S165" s="71"/>
      <c r="T165" s="71"/>
      <c r="U165" s="71"/>
      <c r="V165" s="71"/>
      <c r="W165" s="71"/>
      <c r="X165" s="71"/>
      <c r="Y165" s="71"/>
    </row>
    <row r="166" spans="3:25">
      <c r="C166" s="71"/>
      <c r="D166" s="71"/>
      <c r="E166" s="71"/>
      <c r="F166" s="71"/>
      <c r="G166" s="71"/>
      <c r="H166" s="71"/>
      <c r="I166" s="71"/>
      <c r="J166" s="71"/>
      <c r="K166" s="71"/>
      <c r="L166" s="71"/>
      <c r="M166" s="71"/>
      <c r="N166" s="71"/>
      <c r="O166" s="71"/>
      <c r="P166" s="71"/>
      <c r="Q166" s="71"/>
      <c r="R166" s="71"/>
      <c r="S166" s="71"/>
      <c r="T166" s="71"/>
      <c r="U166" s="71"/>
      <c r="V166" s="71"/>
      <c r="W166" s="71"/>
      <c r="X166" s="71"/>
      <c r="Y166" s="71"/>
    </row>
    <row r="167" spans="3:25">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3:25">
      <c r="C168" s="71"/>
      <c r="D168" s="71"/>
      <c r="E168" s="71"/>
      <c r="F168" s="71"/>
      <c r="G168" s="71"/>
      <c r="H168" s="71"/>
      <c r="I168" s="71"/>
      <c r="J168" s="71"/>
      <c r="K168" s="71"/>
      <c r="L168" s="71"/>
      <c r="M168" s="71"/>
      <c r="N168" s="71"/>
      <c r="O168" s="71"/>
      <c r="P168" s="71"/>
      <c r="Q168" s="71"/>
      <c r="R168" s="71"/>
      <c r="S168" s="71"/>
      <c r="T168" s="71"/>
      <c r="U168" s="71"/>
      <c r="V168" s="71"/>
      <c r="W168" s="71"/>
      <c r="X168" s="71"/>
      <c r="Y168" s="71"/>
    </row>
    <row r="169" spans="3:25">
      <c r="C169" s="71"/>
      <c r="D169" s="71"/>
      <c r="E169" s="71"/>
      <c r="F169" s="71"/>
      <c r="G169" s="71"/>
      <c r="H169" s="71"/>
      <c r="I169" s="71"/>
      <c r="J169" s="71"/>
      <c r="K169" s="71"/>
      <c r="L169" s="71"/>
      <c r="M169" s="71"/>
      <c r="N169" s="71"/>
      <c r="O169" s="71"/>
      <c r="P169" s="71"/>
      <c r="Q169" s="71"/>
      <c r="R169" s="71"/>
      <c r="S169" s="71"/>
      <c r="T169" s="71"/>
      <c r="U169" s="71"/>
      <c r="V169" s="71"/>
      <c r="W169" s="71"/>
      <c r="X169" s="71"/>
      <c r="Y169" s="71"/>
    </row>
    <row r="170" spans="3:25">
      <c r="C170" s="71"/>
      <c r="D170" s="71"/>
      <c r="E170" s="71"/>
      <c r="F170" s="71"/>
      <c r="G170" s="71"/>
      <c r="H170" s="71"/>
      <c r="I170" s="71"/>
      <c r="J170" s="71"/>
      <c r="K170" s="71"/>
      <c r="L170" s="71"/>
      <c r="M170" s="71"/>
      <c r="N170" s="71"/>
      <c r="O170" s="71"/>
      <c r="P170" s="71"/>
      <c r="Q170" s="71"/>
      <c r="R170" s="71"/>
      <c r="S170" s="71"/>
      <c r="T170" s="71"/>
      <c r="U170" s="71"/>
      <c r="V170" s="71"/>
      <c r="W170" s="71"/>
      <c r="X170" s="71"/>
      <c r="Y170" s="71"/>
    </row>
    <row r="171" spans="3:25">
      <c r="C171" s="71"/>
      <c r="D171" s="71"/>
      <c r="E171" s="71"/>
      <c r="F171" s="71"/>
      <c r="G171" s="71"/>
      <c r="H171" s="71"/>
      <c r="I171" s="71"/>
      <c r="J171" s="71"/>
      <c r="K171" s="71"/>
      <c r="L171" s="71"/>
      <c r="M171" s="71"/>
      <c r="N171" s="71"/>
      <c r="O171" s="71"/>
      <c r="P171" s="71"/>
      <c r="Q171" s="71"/>
      <c r="R171" s="71"/>
      <c r="S171" s="71"/>
      <c r="T171" s="71"/>
      <c r="U171" s="71"/>
      <c r="V171" s="71"/>
      <c r="W171" s="71"/>
      <c r="X171" s="71"/>
      <c r="Y171" s="71"/>
    </row>
    <row r="172" spans="3:25">
      <c r="C172" s="71"/>
      <c r="D172" s="71"/>
      <c r="E172" s="71"/>
      <c r="F172" s="71"/>
      <c r="G172" s="71"/>
      <c r="H172" s="71"/>
      <c r="I172" s="71"/>
      <c r="J172" s="71"/>
      <c r="K172" s="71"/>
      <c r="L172" s="71"/>
      <c r="M172" s="71"/>
      <c r="N172" s="71"/>
      <c r="O172" s="71"/>
      <c r="P172" s="71"/>
      <c r="Q172" s="71"/>
      <c r="R172" s="71"/>
      <c r="S172" s="71"/>
      <c r="T172" s="71"/>
      <c r="U172" s="71"/>
      <c r="V172" s="71"/>
      <c r="W172" s="71"/>
      <c r="X172" s="71"/>
      <c r="Y172" s="71"/>
    </row>
    <row r="173" spans="3:25">
      <c r="C173" s="71"/>
      <c r="D173" s="71"/>
      <c r="E173" s="71"/>
      <c r="F173" s="71"/>
      <c r="G173" s="71"/>
      <c r="H173" s="71"/>
      <c r="I173" s="71"/>
      <c r="J173" s="71"/>
      <c r="K173" s="71"/>
      <c r="L173" s="71"/>
      <c r="M173" s="71"/>
      <c r="N173" s="71"/>
      <c r="O173" s="71"/>
      <c r="P173" s="71"/>
      <c r="Q173" s="71"/>
      <c r="R173" s="71"/>
      <c r="S173" s="71"/>
      <c r="T173" s="71"/>
      <c r="U173" s="71"/>
      <c r="V173" s="71"/>
      <c r="W173" s="71"/>
      <c r="X173" s="71"/>
      <c r="Y173" s="71"/>
    </row>
    <row r="174" spans="3:25">
      <c r="C174" s="71"/>
      <c r="D174" s="71"/>
      <c r="E174" s="71"/>
      <c r="F174" s="71"/>
      <c r="G174" s="71"/>
      <c r="H174" s="71"/>
      <c r="I174" s="71"/>
      <c r="J174" s="71"/>
      <c r="K174" s="71"/>
      <c r="L174" s="71"/>
      <c r="M174" s="71"/>
      <c r="N174" s="71"/>
      <c r="O174" s="71"/>
      <c r="P174" s="71"/>
      <c r="Q174" s="71"/>
      <c r="R174" s="71"/>
      <c r="S174" s="71"/>
      <c r="T174" s="71"/>
      <c r="U174" s="71"/>
      <c r="V174" s="71"/>
      <c r="W174" s="71"/>
      <c r="X174" s="71"/>
      <c r="Y174" s="71"/>
    </row>
    <row r="175" spans="3:25">
      <c r="C175" s="71"/>
      <c r="D175" s="71"/>
      <c r="E175" s="71"/>
      <c r="F175" s="71"/>
      <c r="G175" s="71"/>
      <c r="H175" s="71"/>
      <c r="I175" s="71"/>
      <c r="J175" s="71"/>
      <c r="K175" s="71"/>
      <c r="L175" s="71"/>
      <c r="M175" s="71"/>
      <c r="N175" s="71"/>
      <c r="O175" s="71"/>
      <c r="P175" s="71"/>
      <c r="Q175" s="71"/>
      <c r="R175" s="71"/>
      <c r="S175" s="71"/>
      <c r="T175" s="71"/>
      <c r="U175" s="71"/>
      <c r="V175" s="71"/>
      <c r="W175" s="71"/>
      <c r="X175" s="71"/>
      <c r="Y175" s="71"/>
    </row>
    <row r="176" spans="3:25">
      <c r="C176" s="71"/>
      <c r="D176" s="71"/>
      <c r="E176" s="71"/>
      <c r="F176" s="71"/>
      <c r="G176" s="71"/>
      <c r="H176" s="71"/>
      <c r="I176" s="71"/>
      <c r="J176" s="71"/>
      <c r="K176" s="71"/>
      <c r="L176" s="71"/>
      <c r="M176" s="71"/>
      <c r="N176" s="71"/>
      <c r="O176" s="71"/>
      <c r="P176" s="71"/>
      <c r="Q176" s="71"/>
      <c r="R176" s="71"/>
      <c r="S176" s="71"/>
      <c r="T176" s="71"/>
      <c r="U176" s="71"/>
      <c r="V176" s="71"/>
      <c r="W176" s="71"/>
      <c r="X176" s="71"/>
      <c r="Y176" s="71"/>
    </row>
    <row r="177" spans="3:25">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3:25">
      <c r="C178" s="71"/>
      <c r="D178" s="71"/>
      <c r="E178" s="71"/>
      <c r="F178" s="71"/>
      <c r="G178" s="71"/>
      <c r="H178" s="71"/>
      <c r="I178" s="71"/>
      <c r="J178" s="71"/>
      <c r="K178" s="71"/>
      <c r="L178" s="71"/>
      <c r="M178" s="71"/>
      <c r="N178" s="71"/>
      <c r="O178" s="71"/>
      <c r="P178" s="71"/>
      <c r="Q178" s="71"/>
      <c r="R178" s="71"/>
      <c r="S178" s="71"/>
      <c r="T178" s="71"/>
      <c r="U178" s="71"/>
      <c r="V178" s="71"/>
      <c r="W178" s="71"/>
      <c r="X178" s="71"/>
      <c r="Y178" s="71"/>
    </row>
    <row r="179" spans="3:25">
      <c r="C179" s="71"/>
      <c r="D179" s="71"/>
      <c r="E179" s="71"/>
      <c r="F179" s="71"/>
      <c r="G179" s="71"/>
      <c r="H179" s="71"/>
      <c r="I179" s="71"/>
      <c r="J179" s="71"/>
      <c r="K179" s="71"/>
      <c r="L179" s="71"/>
      <c r="M179" s="71"/>
      <c r="N179" s="71"/>
      <c r="O179" s="71"/>
      <c r="P179" s="71"/>
      <c r="Q179" s="71"/>
      <c r="R179" s="71"/>
      <c r="S179" s="71"/>
      <c r="T179" s="71"/>
      <c r="U179" s="71"/>
      <c r="V179" s="71"/>
      <c r="W179" s="71"/>
      <c r="X179" s="71"/>
      <c r="Y179" s="71"/>
    </row>
    <row r="180" spans="3:25">
      <c r="C180" s="71"/>
      <c r="D180" s="71"/>
      <c r="E180" s="71"/>
      <c r="F180" s="71"/>
      <c r="G180" s="71"/>
      <c r="H180" s="71"/>
      <c r="I180" s="71"/>
      <c r="J180" s="71"/>
      <c r="K180" s="71"/>
      <c r="L180" s="71"/>
      <c r="M180" s="71"/>
      <c r="N180" s="71"/>
      <c r="O180" s="71"/>
      <c r="P180" s="71"/>
      <c r="Q180" s="71"/>
      <c r="R180" s="71"/>
      <c r="S180" s="71"/>
      <c r="T180" s="71"/>
      <c r="U180" s="71"/>
      <c r="V180" s="71"/>
      <c r="W180" s="71"/>
      <c r="X180" s="71"/>
      <c r="Y180" s="71"/>
    </row>
    <row r="181" spans="3:25">
      <c r="C181" s="71"/>
      <c r="D181" s="71"/>
      <c r="E181" s="71"/>
      <c r="F181" s="71"/>
      <c r="G181" s="71"/>
      <c r="H181" s="71"/>
      <c r="I181" s="71"/>
      <c r="J181" s="71"/>
      <c r="K181" s="71"/>
      <c r="L181" s="71"/>
      <c r="M181" s="71"/>
      <c r="N181" s="71"/>
      <c r="O181" s="71"/>
      <c r="P181" s="71"/>
      <c r="Q181" s="71"/>
      <c r="R181" s="71"/>
      <c r="S181" s="71"/>
      <c r="T181" s="71"/>
      <c r="U181" s="71"/>
      <c r="V181" s="71"/>
      <c r="W181" s="71"/>
      <c r="X181" s="71"/>
      <c r="Y181" s="71"/>
    </row>
    <row r="182" spans="3:25">
      <c r="C182" s="71"/>
      <c r="D182" s="71"/>
      <c r="E182" s="71"/>
      <c r="F182" s="71"/>
      <c r="G182" s="71"/>
      <c r="H182" s="71"/>
      <c r="I182" s="71"/>
      <c r="J182" s="71"/>
      <c r="K182" s="71"/>
      <c r="L182" s="71"/>
      <c r="M182" s="71"/>
      <c r="N182" s="71"/>
      <c r="O182" s="71"/>
      <c r="P182" s="71"/>
      <c r="Q182" s="71"/>
      <c r="R182" s="71"/>
      <c r="S182" s="71"/>
      <c r="T182" s="71"/>
      <c r="U182" s="71"/>
      <c r="V182" s="71"/>
      <c r="W182" s="71"/>
      <c r="X182" s="71"/>
      <c r="Y182" s="71"/>
    </row>
    <row r="183" spans="3:25">
      <c r="C183" s="71"/>
      <c r="D183" s="71"/>
      <c r="E183" s="71"/>
      <c r="F183" s="71"/>
      <c r="G183" s="71"/>
      <c r="H183" s="71"/>
      <c r="I183" s="71"/>
      <c r="J183" s="71"/>
      <c r="K183" s="71"/>
      <c r="L183" s="71"/>
      <c r="M183" s="71"/>
      <c r="N183" s="71"/>
      <c r="O183" s="71"/>
      <c r="P183" s="71"/>
      <c r="Q183" s="71"/>
      <c r="R183" s="71"/>
      <c r="S183" s="71"/>
      <c r="T183" s="71"/>
      <c r="U183" s="71"/>
      <c r="V183" s="71"/>
      <c r="W183" s="71"/>
      <c r="X183" s="71"/>
      <c r="Y183" s="71"/>
    </row>
    <row r="184" spans="3:25">
      <c r="C184" s="71"/>
      <c r="D184" s="71"/>
      <c r="E184" s="71"/>
      <c r="F184" s="71"/>
      <c r="G184" s="71"/>
      <c r="H184" s="71"/>
      <c r="I184" s="71"/>
      <c r="J184" s="71"/>
      <c r="K184" s="71"/>
      <c r="L184" s="71"/>
      <c r="M184" s="71"/>
      <c r="N184" s="71"/>
      <c r="O184" s="71"/>
      <c r="P184" s="71"/>
      <c r="Q184" s="71"/>
      <c r="R184" s="71"/>
      <c r="S184" s="71"/>
      <c r="T184" s="71"/>
      <c r="U184" s="71"/>
      <c r="V184" s="71"/>
      <c r="W184" s="71"/>
      <c r="X184" s="71"/>
      <c r="Y184" s="71"/>
    </row>
    <row r="185" spans="3:25">
      <c r="C185" s="71"/>
      <c r="D185" s="71"/>
      <c r="E185" s="71"/>
      <c r="F185" s="71"/>
      <c r="G185" s="71"/>
      <c r="H185" s="71"/>
      <c r="I185" s="71"/>
      <c r="J185" s="71"/>
      <c r="K185" s="71"/>
      <c r="L185" s="71"/>
      <c r="M185" s="71"/>
      <c r="N185" s="71"/>
      <c r="O185" s="71"/>
      <c r="P185" s="71"/>
      <c r="Q185" s="71"/>
      <c r="R185" s="71"/>
      <c r="S185" s="71"/>
      <c r="T185" s="71"/>
      <c r="U185" s="71"/>
      <c r="V185" s="71"/>
      <c r="W185" s="71"/>
      <c r="X185" s="71"/>
      <c r="Y185" s="71"/>
    </row>
    <row r="186" spans="3:25">
      <c r="C186" s="71"/>
      <c r="D186" s="71"/>
      <c r="E186" s="71"/>
      <c r="F186" s="71"/>
      <c r="G186" s="71"/>
      <c r="H186" s="71"/>
      <c r="I186" s="71"/>
      <c r="J186" s="71"/>
      <c r="K186" s="71"/>
      <c r="L186" s="71"/>
      <c r="M186" s="71"/>
      <c r="N186" s="71"/>
      <c r="O186" s="71"/>
      <c r="P186" s="71"/>
      <c r="Q186" s="71"/>
      <c r="R186" s="71"/>
      <c r="S186" s="71"/>
      <c r="T186" s="71"/>
      <c r="U186" s="71"/>
      <c r="V186" s="71"/>
      <c r="W186" s="71"/>
      <c r="X186" s="71"/>
      <c r="Y186" s="71"/>
    </row>
    <row r="187" spans="3:25">
      <c r="C187" s="71"/>
      <c r="D187" s="71"/>
      <c r="E187" s="71"/>
      <c r="F187" s="71"/>
      <c r="G187" s="71"/>
      <c r="H187" s="71"/>
      <c r="I187" s="71"/>
      <c r="J187" s="71"/>
      <c r="K187" s="71"/>
      <c r="L187" s="71"/>
      <c r="M187" s="71"/>
      <c r="N187" s="71"/>
      <c r="O187" s="71"/>
      <c r="P187" s="71"/>
      <c r="Q187" s="71"/>
      <c r="R187" s="71"/>
      <c r="S187" s="71"/>
      <c r="T187" s="71"/>
      <c r="U187" s="71"/>
      <c r="V187" s="71"/>
      <c r="W187" s="71"/>
      <c r="X187" s="71"/>
      <c r="Y187" s="71"/>
    </row>
    <row r="188" spans="3:25">
      <c r="C188" s="71"/>
      <c r="D188" s="71"/>
      <c r="E188" s="71"/>
      <c r="F188" s="71"/>
      <c r="G188" s="71"/>
      <c r="H188" s="71"/>
      <c r="I188" s="71"/>
      <c r="J188" s="71"/>
      <c r="K188" s="71"/>
      <c r="L188" s="71"/>
      <c r="M188" s="71"/>
      <c r="N188" s="71"/>
      <c r="O188" s="71"/>
      <c r="P188" s="71"/>
      <c r="Q188" s="71"/>
      <c r="R188" s="71"/>
      <c r="S188" s="71"/>
      <c r="T188" s="71"/>
      <c r="U188" s="71"/>
      <c r="V188" s="71"/>
      <c r="W188" s="71"/>
      <c r="X188" s="71"/>
      <c r="Y188" s="71"/>
    </row>
    <row r="189" spans="3:25">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3:25">
      <c r="C190" s="71"/>
      <c r="D190" s="71"/>
      <c r="E190" s="71"/>
      <c r="F190" s="71"/>
      <c r="G190" s="71"/>
      <c r="H190" s="71"/>
      <c r="I190" s="71"/>
      <c r="J190" s="71"/>
      <c r="K190" s="71"/>
      <c r="L190" s="71"/>
      <c r="M190" s="71"/>
      <c r="N190" s="71"/>
      <c r="O190" s="71"/>
      <c r="P190" s="71"/>
      <c r="Q190" s="71"/>
      <c r="R190" s="71"/>
      <c r="S190" s="71"/>
      <c r="T190" s="71"/>
      <c r="U190" s="71"/>
      <c r="V190" s="71"/>
      <c r="W190" s="71"/>
      <c r="X190" s="71"/>
      <c r="Y190" s="71"/>
    </row>
    <row r="191" spans="3:25">
      <c r="C191" s="71"/>
      <c r="D191" s="71"/>
      <c r="E191" s="71"/>
      <c r="F191" s="71"/>
      <c r="G191" s="71"/>
      <c r="H191" s="71"/>
      <c r="I191" s="71"/>
      <c r="J191" s="71"/>
      <c r="K191" s="71"/>
      <c r="L191" s="71"/>
      <c r="M191" s="71"/>
      <c r="N191" s="71"/>
      <c r="O191" s="71"/>
      <c r="P191" s="71"/>
      <c r="Q191" s="71"/>
      <c r="R191" s="71"/>
      <c r="S191" s="71"/>
      <c r="T191" s="71"/>
      <c r="U191" s="71"/>
      <c r="V191" s="71"/>
      <c r="W191" s="71"/>
      <c r="X191" s="71"/>
      <c r="Y191" s="71"/>
    </row>
    <row r="192" spans="3:25">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3:25">
      <c r="C193" s="71"/>
      <c r="D193" s="71"/>
      <c r="E193" s="71"/>
      <c r="F193" s="71"/>
      <c r="G193" s="71"/>
      <c r="H193" s="71"/>
      <c r="I193" s="71"/>
      <c r="J193" s="71"/>
      <c r="K193" s="71"/>
      <c r="L193" s="71"/>
      <c r="M193" s="71"/>
      <c r="N193" s="71"/>
      <c r="O193" s="71"/>
      <c r="P193" s="71"/>
      <c r="Q193" s="71"/>
      <c r="R193" s="71"/>
      <c r="S193" s="71"/>
      <c r="T193" s="71"/>
      <c r="U193" s="71"/>
      <c r="V193" s="71"/>
      <c r="W193" s="71"/>
      <c r="X193" s="71"/>
      <c r="Y193" s="71"/>
    </row>
    <row r="194" spans="3:25">
      <c r="C194" s="71"/>
      <c r="D194" s="71"/>
      <c r="E194" s="71"/>
      <c r="F194" s="71"/>
      <c r="G194" s="71"/>
      <c r="H194" s="71"/>
      <c r="I194" s="71"/>
      <c r="J194" s="71"/>
      <c r="K194" s="71"/>
      <c r="L194" s="71"/>
      <c r="M194" s="71"/>
      <c r="N194" s="71"/>
      <c r="O194" s="71"/>
      <c r="P194" s="71"/>
      <c r="Q194" s="71"/>
      <c r="R194" s="71"/>
      <c r="S194" s="71"/>
      <c r="T194" s="71"/>
      <c r="U194" s="71"/>
      <c r="V194" s="71"/>
      <c r="W194" s="71"/>
      <c r="X194" s="71"/>
      <c r="Y194" s="71"/>
    </row>
    <row r="195" spans="3:25">
      <c r="C195" s="71"/>
      <c r="D195" s="71"/>
      <c r="E195" s="71"/>
      <c r="F195" s="71"/>
      <c r="G195" s="71"/>
      <c r="H195" s="71"/>
      <c r="I195" s="71"/>
      <c r="J195" s="71"/>
      <c r="K195" s="71"/>
      <c r="L195" s="71"/>
      <c r="M195" s="71"/>
      <c r="N195" s="71"/>
      <c r="O195" s="71"/>
      <c r="P195" s="71"/>
      <c r="Q195" s="71"/>
      <c r="R195" s="71"/>
      <c r="S195" s="71"/>
      <c r="T195" s="71"/>
      <c r="U195" s="71"/>
      <c r="V195" s="71"/>
      <c r="W195" s="71"/>
      <c r="X195" s="71"/>
      <c r="Y195" s="71"/>
    </row>
    <row r="196" spans="3:25">
      <c r="C196" s="71"/>
      <c r="D196" s="71"/>
      <c r="E196" s="71"/>
      <c r="F196" s="71"/>
      <c r="G196" s="71"/>
      <c r="H196" s="71"/>
      <c r="I196" s="71"/>
      <c r="J196" s="71"/>
      <c r="K196" s="71"/>
      <c r="L196" s="71"/>
      <c r="M196" s="71"/>
      <c r="N196" s="71"/>
      <c r="O196" s="71"/>
      <c r="P196" s="71"/>
      <c r="Q196" s="71"/>
      <c r="R196" s="71"/>
      <c r="S196" s="71"/>
      <c r="T196" s="71"/>
      <c r="U196" s="71"/>
      <c r="V196" s="71"/>
      <c r="W196" s="71"/>
      <c r="X196" s="71"/>
      <c r="Y196" s="71"/>
    </row>
    <row r="197" spans="3:25">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3:25">
      <c r="C198" s="71"/>
      <c r="D198" s="71"/>
      <c r="E198" s="71"/>
      <c r="F198" s="71"/>
      <c r="G198" s="71"/>
      <c r="H198" s="71"/>
      <c r="I198" s="71"/>
      <c r="J198" s="71"/>
      <c r="K198" s="71"/>
      <c r="L198" s="71"/>
      <c r="M198" s="71"/>
      <c r="N198" s="71"/>
      <c r="O198" s="71"/>
      <c r="P198" s="71"/>
      <c r="Q198" s="71"/>
      <c r="R198" s="71"/>
      <c r="S198" s="71"/>
      <c r="T198" s="71"/>
      <c r="U198" s="71"/>
      <c r="V198" s="71"/>
      <c r="W198" s="71"/>
      <c r="X198" s="71"/>
      <c r="Y198" s="71"/>
    </row>
    <row r="199" spans="3:25">
      <c r="C199" s="71"/>
      <c r="D199" s="71"/>
      <c r="E199" s="71"/>
      <c r="F199" s="71"/>
      <c r="G199" s="71"/>
      <c r="H199" s="71"/>
      <c r="I199" s="71"/>
      <c r="J199" s="71"/>
      <c r="K199" s="71"/>
      <c r="L199" s="71"/>
      <c r="M199" s="71"/>
      <c r="N199" s="71"/>
      <c r="O199" s="71"/>
      <c r="P199" s="71"/>
      <c r="Q199" s="71"/>
      <c r="R199" s="71"/>
      <c r="S199" s="71"/>
      <c r="T199" s="71"/>
      <c r="U199" s="71"/>
      <c r="V199" s="71"/>
      <c r="W199" s="71"/>
      <c r="X199" s="71"/>
      <c r="Y199" s="71"/>
    </row>
    <row r="200" spans="3:25">
      <c r="C200" s="71"/>
      <c r="D200" s="71"/>
      <c r="E200" s="71"/>
      <c r="F200" s="71"/>
      <c r="G200" s="71"/>
      <c r="H200" s="71"/>
      <c r="I200" s="71"/>
      <c r="J200" s="71"/>
      <c r="K200" s="71"/>
      <c r="L200" s="71"/>
      <c r="M200" s="71"/>
      <c r="N200" s="71"/>
      <c r="O200" s="71"/>
      <c r="P200" s="71"/>
      <c r="Q200" s="71"/>
      <c r="R200" s="71"/>
      <c r="S200" s="71"/>
      <c r="T200" s="71"/>
      <c r="U200" s="71"/>
      <c r="V200" s="71"/>
      <c r="W200" s="71"/>
      <c r="X200" s="71"/>
      <c r="Y200" s="71"/>
    </row>
    <row r="201" spans="3:25">
      <c r="C201" s="71"/>
      <c r="D201" s="71"/>
      <c r="E201" s="71"/>
      <c r="F201" s="71"/>
      <c r="G201" s="71"/>
      <c r="H201" s="71"/>
      <c r="I201" s="71"/>
      <c r="J201" s="71"/>
      <c r="K201" s="71"/>
      <c r="L201" s="71"/>
      <c r="M201" s="71"/>
      <c r="N201" s="71"/>
      <c r="O201" s="71"/>
      <c r="P201" s="71"/>
      <c r="Q201" s="71"/>
      <c r="R201" s="71"/>
      <c r="S201" s="71"/>
      <c r="T201" s="71"/>
      <c r="U201" s="71"/>
      <c r="V201" s="71"/>
      <c r="W201" s="71"/>
      <c r="X201" s="71"/>
      <c r="Y201" s="71"/>
    </row>
    <row r="202" spans="3:25">
      <c r="C202" s="71"/>
      <c r="D202" s="71"/>
      <c r="E202" s="71"/>
      <c r="F202" s="71"/>
      <c r="G202" s="71"/>
      <c r="H202" s="71"/>
      <c r="I202" s="71"/>
      <c r="J202" s="71"/>
      <c r="K202" s="71"/>
      <c r="L202" s="71"/>
      <c r="M202" s="71"/>
      <c r="N202" s="71"/>
      <c r="O202" s="71"/>
      <c r="P202" s="71"/>
      <c r="Q202" s="71"/>
      <c r="R202" s="71"/>
      <c r="S202" s="71"/>
      <c r="T202" s="71"/>
      <c r="U202" s="71"/>
      <c r="V202" s="71"/>
      <c r="W202" s="71"/>
      <c r="X202" s="71"/>
      <c r="Y202" s="71"/>
    </row>
    <row r="203" spans="3:25">
      <c r="C203" s="71"/>
      <c r="D203" s="71"/>
      <c r="E203" s="71"/>
      <c r="F203" s="71"/>
      <c r="G203" s="71"/>
      <c r="H203" s="71"/>
      <c r="I203" s="71"/>
      <c r="J203" s="71"/>
      <c r="K203" s="71"/>
      <c r="L203" s="71"/>
      <c r="M203" s="71"/>
      <c r="N203" s="71"/>
      <c r="O203" s="71"/>
      <c r="P203" s="71"/>
      <c r="Q203" s="71"/>
      <c r="R203" s="71"/>
      <c r="S203" s="71"/>
      <c r="T203" s="71"/>
      <c r="U203" s="71"/>
      <c r="V203" s="71"/>
      <c r="W203" s="71"/>
      <c r="X203" s="71"/>
      <c r="Y203" s="71"/>
    </row>
    <row r="204" spans="3:25">
      <c r="C204" s="71"/>
      <c r="D204" s="71"/>
      <c r="E204" s="71"/>
      <c r="F204" s="71"/>
      <c r="G204" s="71"/>
      <c r="H204" s="71"/>
      <c r="I204" s="71"/>
      <c r="J204" s="71"/>
      <c r="K204" s="71"/>
      <c r="L204" s="71"/>
      <c r="M204" s="71"/>
      <c r="N204" s="71"/>
      <c r="O204" s="71"/>
      <c r="P204" s="71"/>
      <c r="Q204" s="71"/>
      <c r="R204" s="71"/>
      <c r="S204" s="71"/>
      <c r="T204" s="71"/>
      <c r="U204" s="71"/>
      <c r="V204" s="71"/>
      <c r="W204" s="71"/>
      <c r="X204" s="71"/>
      <c r="Y204" s="71"/>
    </row>
    <row r="205" spans="3:25">
      <c r="C205" s="71"/>
      <c r="D205" s="71"/>
      <c r="E205" s="71"/>
      <c r="F205" s="71"/>
      <c r="G205" s="71"/>
      <c r="H205" s="71"/>
      <c r="I205" s="71"/>
      <c r="J205" s="71"/>
      <c r="K205" s="71"/>
      <c r="L205" s="71"/>
      <c r="M205" s="71"/>
      <c r="N205" s="71"/>
      <c r="O205" s="71"/>
      <c r="P205" s="71"/>
      <c r="Q205" s="71"/>
      <c r="R205" s="71"/>
      <c r="S205" s="71"/>
      <c r="T205" s="71"/>
      <c r="U205" s="71"/>
      <c r="V205" s="71"/>
      <c r="W205" s="71"/>
      <c r="X205" s="71"/>
      <c r="Y205" s="71"/>
    </row>
    <row r="206" spans="3:25">
      <c r="C206" s="71"/>
      <c r="D206" s="71"/>
      <c r="E206" s="71"/>
      <c r="F206" s="71"/>
      <c r="G206" s="71"/>
      <c r="H206" s="71"/>
      <c r="I206" s="71"/>
      <c r="J206" s="71"/>
      <c r="K206" s="71"/>
      <c r="L206" s="71"/>
      <c r="M206" s="71"/>
      <c r="N206" s="71"/>
      <c r="O206" s="71"/>
      <c r="P206" s="71"/>
      <c r="Q206" s="71"/>
      <c r="R206" s="71"/>
      <c r="S206" s="71"/>
      <c r="T206" s="71"/>
      <c r="U206" s="71"/>
      <c r="V206" s="71"/>
      <c r="W206" s="71"/>
      <c r="X206" s="71"/>
      <c r="Y206" s="71"/>
    </row>
    <row r="207" spans="3:25">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3:25">
      <c r="C208" s="71"/>
      <c r="D208" s="71"/>
      <c r="E208" s="71"/>
      <c r="F208" s="71"/>
      <c r="G208" s="71"/>
      <c r="H208" s="71"/>
      <c r="I208" s="71"/>
      <c r="J208" s="71"/>
      <c r="K208" s="71"/>
      <c r="L208" s="71"/>
      <c r="M208" s="71"/>
      <c r="N208" s="71"/>
      <c r="O208" s="71"/>
      <c r="P208" s="71"/>
      <c r="Q208" s="71"/>
      <c r="R208" s="71"/>
      <c r="S208" s="71"/>
      <c r="T208" s="71"/>
      <c r="U208" s="71"/>
      <c r="V208" s="71"/>
      <c r="W208" s="71"/>
      <c r="X208" s="71"/>
      <c r="Y208" s="71"/>
    </row>
    <row r="209" spans="3:25">
      <c r="C209" s="71"/>
      <c r="D209" s="71"/>
      <c r="E209" s="71"/>
      <c r="F209" s="71"/>
      <c r="G209" s="71"/>
      <c r="H209" s="71"/>
      <c r="I209" s="71"/>
      <c r="J209" s="71"/>
      <c r="K209" s="71"/>
      <c r="L209" s="71"/>
      <c r="M209" s="71"/>
      <c r="N209" s="71"/>
      <c r="O209" s="71"/>
      <c r="P209" s="71"/>
      <c r="Q209" s="71"/>
      <c r="R209" s="71"/>
      <c r="S209" s="71"/>
      <c r="T209" s="71"/>
      <c r="U209" s="71"/>
      <c r="V209" s="71"/>
      <c r="W209" s="71"/>
      <c r="X209" s="71"/>
      <c r="Y209" s="71"/>
    </row>
    <row r="210" spans="3:25">
      <c r="C210" s="71"/>
      <c r="D210" s="71"/>
      <c r="E210" s="71"/>
      <c r="F210" s="71"/>
      <c r="G210" s="71"/>
      <c r="H210" s="71"/>
      <c r="I210" s="71"/>
      <c r="J210" s="71"/>
      <c r="K210" s="71"/>
      <c r="L210" s="71"/>
      <c r="M210" s="71"/>
      <c r="N210" s="71"/>
      <c r="O210" s="71"/>
      <c r="P210" s="71"/>
      <c r="Q210" s="71"/>
      <c r="R210" s="71"/>
      <c r="S210" s="71"/>
      <c r="T210" s="71"/>
      <c r="U210" s="71"/>
      <c r="V210" s="71"/>
      <c r="W210" s="71"/>
      <c r="X210" s="71"/>
      <c r="Y210" s="71"/>
    </row>
    <row r="211" spans="3:25">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3:25">
      <c r="C212" s="71"/>
      <c r="D212" s="71"/>
      <c r="E212" s="71"/>
      <c r="F212" s="71"/>
      <c r="G212" s="71"/>
      <c r="H212" s="71"/>
      <c r="I212" s="71"/>
      <c r="J212" s="71"/>
      <c r="K212" s="71"/>
      <c r="L212" s="71"/>
      <c r="M212" s="71"/>
      <c r="N212" s="71"/>
      <c r="O212" s="71"/>
      <c r="P212" s="71"/>
      <c r="Q212" s="71"/>
      <c r="R212" s="71"/>
      <c r="S212" s="71"/>
      <c r="T212" s="71"/>
      <c r="U212" s="71"/>
      <c r="V212" s="71"/>
      <c r="W212" s="71"/>
      <c r="X212" s="71"/>
      <c r="Y212" s="71"/>
    </row>
    <row r="213" spans="3:25">
      <c r="C213" s="71"/>
      <c r="D213" s="71"/>
      <c r="E213" s="71"/>
      <c r="F213" s="71"/>
      <c r="G213" s="71"/>
      <c r="H213" s="71"/>
      <c r="I213" s="71"/>
      <c r="J213" s="71"/>
      <c r="K213" s="71"/>
      <c r="L213" s="71"/>
      <c r="M213" s="71"/>
      <c r="N213" s="71"/>
      <c r="O213" s="71"/>
      <c r="P213" s="71"/>
      <c r="Q213" s="71"/>
      <c r="R213" s="71"/>
      <c r="S213" s="71"/>
      <c r="T213" s="71"/>
      <c r="U213" s="71"/>
      <c r="V213" s="71"/>
      <c r="W213" s="71"/>
      <c r="X213" s="71"/>
      <c r="Y213" s="71"/>
    </row>
    <row r="214" spans="3:25">
      <c r="C214" s="71"/>
      <c r="D214" s="71"/>
      <c r="E214" s="71"/>
      <c r="F214" s="71"/>
      <c r="G214" s="71"/>
      <c r="H214" s="71"/>
      <c r="I214" s="71"/>
      <c r="J214" s="71"/>
      <c r="K214" s="71"/>
      <c r="L214" s="71"/>
      <c r="M214" s="71"/>
      <c r="N214" s="71"/>
      <c r="O214" s="71"/>
      <c r="P214" s="71"/>
      <c r="Q214" s="71"/>
      <c r="R214" s="71"/>
      <c r="S214" s="71"/>
      <c r="T214" s="71"/>
      <c r="U214" s="71"/>
      <c r="V214" s="71"/>
      <c r="W214" s="71"/>
      <c r="X214" s="71"/>
      <c r="Y214" s="71"/>
    </row>
    <row r="215" spans="3:25">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3:25">
      <c r="C216" s="71"/>
      <c r="D216" s="71"/>
      <c r="E216" s="71"/>
      <c r="F216" s="71"/>
      <c r="G216" s="71"/>
      <c r="H216" s="71"/>
      <c r="I216" s="71"/>
      <c r="J216" s="71"/>
      <c r="K216" s="71"/>
      <c r="L216" s="71"/>
      <c r="M216" s="71"/>
      <c r="N216" s="71"/>
      <c r="O216" s="71"/>
      <c r="P216" s="71"/>
      <c r="Q216" s="71"/>
      <c r="R216" s="71"/>
      <c r="S216" s="71"/>
      <c r="T216" s="71"/>
      <c r="U216" s="71"/>
      <c r="V216" s="71"/>
      <c r="W216" s="71"/>
      <c r="X216" s="71"/>
      <c r="Y216" s="71"/>
    </row>
    <row r="217" spans="3:25">
      <c r="C217" s="71"/>
      <c r="D217" s="71"/>
      <c r="E217" s="71"/>
      <c r="F217" s="71"/>
      <c r="G217" s="71"/>
      <c r="H217" s="71"/>
      <c r="I217" s="71"/>
      <c r="J217" s="71"/>
      <c r="K217" s="71"/>
      <c r="L217" s="71"/>
      <c r="M217" s="71"/>
      <c r="N217" s="71"/>
      <c r="O217" s="71"/>
      <c r="P217" s="71"/>
      <c r="Q217" s="71"/>
      <c r="R217" s="71"/>
      <c r="S217" s="71"/>
      <c r="T217" s="71"/>
      <c r="U217" s="71"/>
      <c r="V217" s="71"/>
      <c r="W217" s="71"/>
      <c r="X217" s="71"/>
      <c r="Y217" s="71"/>
    </row>
    <row r="218" spans="3:25">
      <c r="C218" s="71"/>
      <c r="D218" s="71"/>
      <c r="E218" s="71"/>
      <c r="F218" s="71"/>
      <c r="G218" s="71"/>
      <c r="H218" s="71"/>
      <c r="I218" s="71"/>
      <c r="J218" s="71"/>
      <c r="K218" s="71"/>
      <c r="L218" s="71"/>
      <c r="M218" s="71"/>
      <c r="N218" s="71"/>
      <c r="O218" s="71"/>
      <c r="P218" s="71"/>
      <c r="Q218" s="71"/>
      <c r="R218" s="71"/>
      <c r="S218" s="71"/>
      <c r="T218" s="71"/>
      <c r="U218" s="71"/>
      <c r="V218" s="71"/>
      <c r="W218" s="71"/>
      <c r="X218" s="71"/>
      <c r="Y218" s="71"/>
    </row>
    <row r="219" spans="3:25">
      <c r="C219" s="71"/>
      <c r="D219" s="71"/>
      <c r="E219" s="71"/>
      <c r="F219" s="71"/>
      <c r="G219" s="71"/>
      <c r="H219" s="71"/>
      <c r="I219" s="71"/>
      <c r="J219" s="71"/>
      <c r="K219" s="71"/>
      <c r="L219" s="71"/>
      <c r="M219" s="71"/>
      <c r="N219" s="71"/>
      <c r="O219" s="71"/>
      <c r="P219" s="71"/>
      <c r="Q219" s="71"/>
      <c r="R219" s="71"/>
      <c r="S219" s="71"/>
      <c r="T219" s="71"/>
      <c r="U219" s="71"/>
      <c r="V219" s="71"/>
      <c r="W219" s="71"/>
      <c r="X219" s="71"/>
      <c r="Y219" s="71"/>
    </row>
    <row r="220" spans="3:25">
      <c r="C220" s="71"/>
      <c r="D220" s="71"/>
      <c r="E220" s="71"/>
      <c r="F220" s="71"/>
      <c r="G220" s="71"/>
      <c r="H220" s="71"/>
      <c r="I220" s="71"/>
      <c r="J220" s="71"/>
      <c r="K220" s="71"/>
      <c r="L220" s="71"/>
      <c r="M220" s="71"/>
      <c r="N220" s="71"/>
      <c r="O220" s="71"/>
      <c r="P220" s="71"/>
      <c r="Q220" s="71"/>
      <c r="R220" s="71"/>
      <c r="S220" s="71"/>
      <c r="T220" s="71"/>
      <c r="U220" s="71"/>
      <c r="V220" s="71"/>
      <c r="W220" s="71"/>
      <c r="X220" s="71"/>
      <c r="Y220" s="71"/>
    </row>
    <row r="221" spans="3:25">
      <c r="C221" s="71"/>
      <c r="D221" s="71"/>
      <c r="E221" s="71"/>
      <c r="F221" s="71"/>
      <c r="G221" s="71"/>
      <c r="H221" s="71"/>
      <c r="I221" s="71"/>
      <c r="J221" s="71"/>
      <c r="K221" s="71"/>
      <c r="L221" s="71"/>
      <c r="M221" s="71"/>
      <c r="N221" s="71"/>
      <c r="O221" s="71"/>
      <c r="P221" s="71"/>
      <c r="Q221" s="71"/>
      <c r="R221" s="71"/>
      <c r="S221" s="71"/>
      <c r="T221" s="71"/>
      <c r="U221" s="71"/>
      <c r="V221" s="71"/>
      <c r="W221" s="71"/>
      <c r="X221" s="71"/>
      <c r="Y221" s="71"/>
    </row>
    <row r="222" spans="3:25">
      <c r="C222" s="71"/>
      <c r="D222" s="71"/>
      <c r="E222" s="71"/>
      <c r="F222" s="71"/>
      <c r="G222" s="71"/>
      <c r="H222" s="71"/>
      <c r="I222" s="71"/>
      <c r="J222" s="71"/>
      <c r="K222" s="71"/>
      <c r="L222" s="71"/>
      <c r="M222" s="71"/>
      <c r="N222" s="71"/>
      <c r="O222" s="71"/>
      <c r="P222" s="71"/>
      <c r="Q222" s="71"/>
      <c r="R222" s="71"/>
      <c r="S222" s="71"/>
      <c r="T222" s="71"/>
      <c r="U222" s="71"/>
      <c r="V222" s="71"/>
      <c r="W222" s="71"/>
      <c r="X222" s="71"/>
      <c r="Y222" s="71"/>
    </row>
    <row r="223" spans="3:25">
      <c r="C223" s="71"/>
      <c r="D223" s="71"/>
      <c r="E223" s="71"/>
      <c r="F223" s="71"/>
      <c r="G223" s="71"/>
      <c r="H223" s="71"/>
      <c r="I223" s="71"/>
      <c r="J223" s="71"/>
      <c r="K223" s="71"/>
      <c r="L223" s="71"/>
      <c r="M223" s="71"/>
      <c r="N223" s="71"/>
      <c r="O223" s="71"/>
      <c r="P223" s="71"/>
      <c r="Q223" s="71"/>
      <c r="R223" s="71"/>
      <c r="S223" s="71"/>
      <c r="T223" s="71"/>
      <c r="U223" s="71"/>
      <c r="V223" s="71"/>
      <c r="W223" s="71"/>
      <c r="X223" s="71"/>
      <c r="Y223" s="71"/>
    </row>
    <row r="224" spans="3:25">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3:25">
      <c r="C225" s="71"/>
      <c r="D225" s="71"/>
      <c r="E225" s="71"/>
      <c r="F225" s="71"/>
      <c r="G225" s="71"/>
      <c r="H225" s="71"/>
      <c r="I225" s="71"/>
      <c r="J225" s="71"/>
      <c r="K225" s="71"/>
      <c r="L225" s="71"/>
      <c r="M225" s="71"/>
      <c r="N225" s="71"/>
      <c r="O225" s="71"/>
      <c r="P225" s="71"/>
      <c r="Q225" s="71"/>
      <c r="R225" s="71"/>
      <c r="S225" s="71"/>
      <c r="T225" s="71"/>
      <c r="U225" s="71"/>
      <c r="V225" s="71"/>
      <c r="W225" s="71"/>
      <c r="X225" s="71"/>
      <c r="Y225" s="71"/>
    </row>
    <row r="226" spans="3:25">
      <c r="C226" s="71"/>
      <c r="D226" s="71"/>
      <c r="E226" s="71"/>
      <c r="F226" s="71"/>
      <c r="G226" s="71"/>
      <c r="H226" s="71"/>
      <c r="I226" s="71"/>
      <c r="J226" s="71"/>
      <c r="K226" s="71"/>
      <c r="L226" s="71"/>
      <c r="M226" s="71"/>
      <c r="N226" s="71"/>
      <c r="O226" s="71"/>
      <c r="P226" s="71"/>
      <c r="Q226" s="71"/>
      <c r="R226" s="71"/>
      <c r="S226" s="71"/>
      <c r="T226" s="71"/>
      <c r="U226" s="71"/>
      <c r="V226" s="71"/>
      <c r="W226" s="71"/>
      <c r="X226" s="71"/>
      <c r="Y226" s="71"/>
    </row>
    <row r="227" spans="3:25">
      <c r="C227" s="71"/>
      <c r="D227" s="71"/>
      <c r="E227" s="71"/>
      <c r="F227" s="71"/>
      <c r="G227" s="71"/>
      <c r="H227" s="71"/>
      <c r="I227" s="71"/>
      <c r="J227" s="71"/>
      <c r="K227" s="71"/>
      <c r="L227" s="71"/>
      <c r="M227" s="71"/>
      <c r="N227" s="71"/>
      <c r="O227" s="71"/>
      <c r="P227" s="71"/>
      <c r="Q227" s="71"/>
      <c r="R227" s="71"/>
      <c r="S227" s="71"/>
      <c r="T227" s="71"/>
      <c r="U227" s="71"/>
      <c r="V227" s="71"/>
      <c r="W227" s="71"/>
      <c r="X227" s="71"/>
      <c r="Y227" s="71"/>
    </row>
    <row r="228" spans="3:25">
      <c r="C228" s="71"/>
      <c r="D228" s="71"/>
      <c r="E228" s="71"/>
      <c r="F228" s="71"/>
      <c r="G228" s="71"/>
      <c r="H228" s="71"/>
      <c r="I228" s="71"/>
      <c r="J228" s="71"/>
      <c r="K228" s="71"/>
      <c r="L228" s="71"/>
      <c r="M228" s="71"/>
      <c r="N228" s="71"/>
      <c r="O228" s="71"/>
      <c r="P228" s="71"/>
      <c r="Q228" s="71"/>
      <c r="R228" s="71"/>
      <c r="S228" s="71"/>
      <c r="T228" s="71"/>
      <c r="U228" s="71"/>
      <c r="V228" s="71"/>
      <c r="W228" s="71"/>
      <c r="X228" s="71"/>
      <c r="Y228" s="71"/>
    </row>
    <row r="229" spans="3:25">
      <c r="C229" s="71"/>
      <c r="D229" s="71"/>
      <c r="E229" s="71"/>
      <c r="F229" s="71"/>
      <c r="G229" s="71"/>
      <c r="H229" s="71"/>
      <c r="I229" s="71"/>
      <c r="J229" s="71"/>
      <c r="K229" s="71"/>
      <c r="L229" s="71"/>
      <c r="M229" s="71"/>
      <c r="N229" s="71"/>
      <c r="O229" s="71"/>
      <c r="P229" s="71"/>
      <c r="Q229" s="71"/>
      <c r="R229" s="71"/>
      <c r="S229" s="71"/>
      <c r="T229" s="71"/>
      <c r="U229" s="71"/>
      <c r="V229" s="71"/>
      <c r="W229" s="71"/>
      <c r="X229" s="71"/>
      <c r="Y229" s="71"/>
    </row>
    <row r="230" spans="3:25">
      <c r="C230" s="71"/>
      <c r="D230" s="71"/>
      <c r="E230" s="71"/>
      <c r="F230" s="71"/>
      <c r="G230" s="71"/>
      <c r="H230" s="71"/>
      <c r="I230" s="71"/>
      <c r="J230" s="71"/>
      <c r="K230" s="71"/>
      <c r="L230" s="71"/>
      <c r="M230" s="71"/>
      <c r="N230" s="71"/>
      <c r="O230" s="71"/>
      <c r="P230" s="71"/>
      <c r="Q230" s="71"/>
      <c r="R230" s="71"/>
      <c r="S230" s="71"/>
      <c r="T230" s="71"/>
      <c r="U230" s="71"/>
      <c r="V230" s="71"/>
      <c r="W230" s="71"/>
      <c r="X230" s="71"/>
      <c r="Y230" s="71"/>
    </row>
    <row r="231" spans="3:25">
      <c r="C231" s="71"/>
      <c r="D231" s="71"/>
      <c r="E231" s="71"/>
      <c r="F231" s="71"/>
      <c r="G231" s="71"/>
      <c r="H231" s="71"/>
      <c r="I231" s="71"/>
      <c r="J231" s="71"/>
      <c r="K231" s="71"/>
      <c r="L231" s="71"/>
      <c r="M231" s="71"/>
      <c r="N231" s="71"/>
      <c r="O231" s="71"/>
      <c r="P231" s="71"/>
      <c r="Q231" s="71"/>
      <c r="R231" s="71"/>
      <c r="S231" s="71"/>
      <c r="T231" s="71"/>
      <c r="U231" s="71"/>
      <c r="V231" s="71"/>
      <c r="W231" s="71"/>
      <c r="X231" s="71"/>
      <c r="Y231" s="71"/>
    </row>
    <row r="232" spans="3:25">
      <c r="C232" s="71"/>
      <c r="D232" s="71"/>
      <c r="E232" s="71"/>
      <c r="F232" s="71"/>
      <c r="G232" s="71"/>
      <c r="H232" s="71"/>
      <c r="I232" s="71"/>
      <c r="J232" s="71"/>
      <c r="K232" s="71"/>
      <c r="L232" s="71"/>
      <c r="M232" s="71"/>
      <c r="N232" s="71"/>
      <c r="O232" s="71"/>
      <c r="P232" s="71"/>
      <c r="Q232" s="71"/>
      <c r="R232" s="71"/>
      <c r="S232" s="71"/>
      <c r="T232" s="71"/>
      <c r="U232" s="71"/>
      <c r="V232" s="71"/>
      <c r="W232" s="71"/>
      <c r="X232" s="71"/>
      <c r="Y232" s="71"/>
    </row>
    <row r="233" spans="3:25">
      <c r="C233" s="71"/>
      <c r="D233" s="71"/>
      <c r="E233" s="71"/>
      <c r="F233" s="71"/>
      <c r="G233" s="71"/>
      <c r="H233" s="71"/>
      <c r="I233" s="71"/>
      <c r="J233" s="71"/>
      <c r="K233" s="71"/>
      <c r="L233" s="71"/>
      <c r="M233" s="71"/>
      <c r="N233" s="71"/>
      <c r="O233" s="71"/>
      <c r="P233" s="71"/>
      <c r="Q233" s="71"/>
      <c r="R233" s="71"/>
      <c r="S233" s="71"/>
      <c r="T233" s="71"/>
      <c r="U233" s="71"/>
      <c r="V233" s="71"/>
      <c r="W233" s="71"/>
      <c r="X233" s="71"/>
      <c r="Y233" s="71"/>
    </row>
    <row r="234" spans="3:25">
      <c r="C234" s="71"/>
      <c r="D234" s="71"/>
      <c r="E234" s="71"/>
      <c r="F234" s="71"/>
      <c r="G234" s="71"/>
      <c r="H234" s="71"/>
      <c r="I234" s="71"/>
      <c r="J234" s="71"/>
      <c r="K234" s="71"/>
      <c r="L234" s="71"/>
      <c r="M234" s="71"/>
      <c r="N234" s="71"/>
      <c r="O234" s="71"/>
      <c r="P234" s="71"/>
      <c r="Q234" s="71"/>
      <c r="R234" s="71"/>
      <c r="S234" s="71"/>
      <c r="T234" s="71"/>
      <c r="U234" s="71"/>
      <c r="V234" s="71"/>
      <c r="W234" s="71"/>
      <c r="X234" s="71"/>
      <c r="Y234" s="71"/>
    </row>
    <row r="235" spans="3:25">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3:25">
      <c r="C236" s="71"/>
      <c r="D236" s="71"/>
      <c r="E236" s="71"/>
      <c r="F236" s="71"/>
      <c r="G236" s="71"/>
      <c r="H236" s="71"/>
      <c r="I236" s="71"/>
      <c r="J236" s="71"/>
      <c r="K236" s="71"/>
      <c r="L236" s="71"/>
      <c r="M236" s="71"/>
      <c r="N236" s="71"/>
      <c r="O236" s="71"/>
      <c r="P236" s="71"/>
      <c r="Q236" s="71"/>
      <c r="R236" s="71"/>
      <c r="S236" s="71"/>
      <c r="T236" s="71"/>
      <c r="U236" s="71"/>
      <c r="V236" s="71"/>
      <c r="W236" s="71"/>
      <c r="X236" s="71"/>
      <c r="Y236" s="71"/>
    </row>
    <row r="237" spans="3:25">
      <c r="C237" s="71"/>
      <c r="D237" s="71"/>
      <c r="E237" s="71"/>
      <c r="F237" s="71"/>
      <c r="G237" s="71"/>
      <c r="H237" s="71"/>
      <c r="I237" s="71"/>
      <c r="J237" s="71"/>
      <c r="K237" s="71"/>
      <c r="L237" s="71"/>
      <c r="M237" s="71"/>
      <c r="N237" s="71"/>
      <c r="O237" s="71"/>
      <c r="P237" s="71"/>
      <c r="Q237" s="71"/>
      <c r="R237" s="71"/>
      <c r="S237" s="71"/>
      <c r="T237" s="71"/>
      <c r="U237" s="71"/>
      <c r="V237" s="71"/>
      <c r="W237" s="71"/>
      <c r="X237" s="71"/>
      <c r="Y237" s="71"/>
    </row>
    <row r="238" spans="3:25">
      <c r="C238" s="71"/>
      <c r="D238" s="71"/>
      <c r="E238" s="71"/>
      <c r="F238" s="71"/>
      <c r="G238" s="71"/>
      <c r="H238" s="71"/>
      <c r="I238" s="71"/>
      <c r="J238" s="71"/>
      <c r="K238" s="71"/>
      <c r="L238" s="71"/>
      <c r="M238" s="71"/>
      <c r="N238" s="71"/>
      <c r="O238" s="71"/>
      <c r="P238" s="71"/>
      <c r="Q238" s="71"/>
      <c r="R238" s="71"/>
      <c r="S238" s="71"/>
      <c r="T238" s="71"/>
      <c r="U238" s="71"/>
      <c r="V238" s="71"/>
      <c r="W238" s="71"/>
      <c r="X238" s="71"/>
      <c r="Y238" s="71"/>
    </row>
    <row r="239" spans="3:25">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3:25">
      <c r="C240" s="71"/>
      <c r="D240" s="71"/>
      <c r="E240" s="71"/>
      <c r="F240" s="71"/>
      <c r="G240" s="71"/>
      <c r="H240" s="71"/>
      <c r="I240" s="71"/>
      <c r="J240" s="71"/>
      <c r="K240" s="71"/>
      <c r="L240" s="71"/>
      <c r="M240" s="71"/>
      <c r="N240" s="71"/>
      <c r="O240" s="71"/>
      <c r="P240" s="71"/>
      <c r="Q240" s="71"/>
      <c r="R240" s="71"/>
      <c r="S240" s="71"/>
      <c r="T240" s="71"/>
      <c r="U240" s="71"/>
      <c r="V240" s="71"/>
      <c r="W240" s="71"/>
      <c r="X240" s="71"/>
      <c r="Y240" s="71"/>
    </row>
    <row r="241" spans="3:25">
      <c r="C241" s="71"/>
      <c r="D241" s="71"/>
      <c r="E241" s="71"/>
      <c r="F241" s="71"/>
      <c r="G241" s="71"/>
      <c r="H241" s="71"/>
      <c r="I241" s="71"/>
      <c r="J241" s="71"/>
      <c r="K241" s="71"/>
      <c r="L241" s="71"/>
      <c r="M241" s="71"/>
      <c r="N241" s="71"/>
      <c r="O241" s="71"/>
      <c r="P241" s="71"/>
      <c r="Q241" s="71"/>
      <c r="R241" s="71"/>
      <c r="S241" s="71"/>
      <c r="T241" s="71"/>
      <c r="U241" s="71"/>
      <c r="V241" s="71"/>
      <c r="W241" s="71"/>
      <c r="X241" s="71"/>
      <c r="Y241" s="71"/>
    </row>
    <row r="242" spans="3:25">
      <c r="C242" s="71"/>
      <c r="D242" s="71"/>
      <c r="E242" s="71"/>
      <c r="F242" s="71"/>
      <c r="G242" s="71"/>
      <c r="H242" s="71"/>
      <c r="I242" s="71"/>
      <c r="J242" s="71"/>
      <c r="K242" s="71"/>
      <c r="L242" s="71"/>
      <c r="M242" s="71"/>
      <c r="N242" s="71"/>
      <c r="O242" s="71"/>
      <c r="P242" s="71"/>
      <c r="Q242" s="71"/>
      <c r="R242" s="71"/>
      <c r="S242" s="71"/>
      <c r="T242" s="71"/>
      <c r="U242" s="71"/>
      <c r="V242" s="71"/>
      <c r="W242" s="71"/>
      <c r="X242" s="71"/>
      <c r="Y242" s="71"/>
    </row>
    <row r="243" spans="3:25">
      <c r="C243" s="71"/>
      <c r="D243" s="71"/>
      <c r="E243" s="71"/>
      <c r="F243" s="71"/>
      <c r="G243" s="71"/>
      <c r="H243" s="71"/>
      <c r="I243" s="71"/>
      <c r="J243" s="71"/>
      <c r="K243" s="71"/>
      <c r="L243" s="71"/>
      <c r="M243" s="71"/>
      <c r="N243" s="71"/>
      <c r="O243" s="71"/>
      <c r="P243" s="71"/>
      <c r="Q243" s="71"/>
      <c r="R243" s="71"/>
      <c r="S243" s="71"/>
      <c r="T243" s="71"/>
      <c r="U243" s="71"/>
      <c r="V243" s="71"/>
      <c r="W243" s="71"/>
      <c r="X243" s="71"/>
      <c r="Y243" s="71"/>
    </row>
    <row r="244" spans="3:25">
      <c r="C244" s="71"/>
      <c r="D244" s="71"/>
      <c r="E244" s="71"/>
      <c r="F244" s="71"/>
      <c r="G244" s="71"/>
      <c r="H244" s="71"/>
      <c r="I244" s="71"/>
      <c r="J244" s="71"/>
      <c r="K244" s="71"/>
      <c r="L244" s="71"/>
      <c r="M244" s="71"/>
      <c r="N244" s="71"/>
      <c r="O244" s="71"/>
      <c r="P244" s="71"/>
      <c r="Q244" s="71"/>
      <c r="R244" s="71"/>
      <c r="S244" s="71"/>
      <c r="T244" s="71"/>
      <c r="U244" s="71"/>
      <c r="V244" s="71"/>
      <c r="W244" s="71"/>
      <c r="X244" s="71"/>
      <c r="Y244" s="71"/>
    </row>
    <row r="245" spans="3:25">
      <c r="C245" s="71"/>
      <c r="D245" s="71"/>
      <c r="E245" s="71"/>
      <c r="F245" s="71"/>
      <c r="G245" s="71"/>
      <c r="H245" s="71"/>
      <c r="I245" s="71"/>
      <c r="J245" s="71"/>
      <c r="K245" s="71"/>
      <c r="L245" s="71"/>
      <c r="M245" s="71"/>
      <c r="N245" s="71"/>
      <c r="O245" s="71"/>
      <c r="P245" s="71"/>
      <c r="Q245" s="71"/>
      <c r="R245" s="71"/>
      <c r="S245" s="71"/>
      <c r="T245" s="71"/>
      <c r="U245" s="71"/>
      <c r="V245" s="71"/>
      <c r="W245" s="71"/>
      <c r="X245" s="71"/>
      <c r="Y245" s="71"/>
    </row>
    <row r="246" spans="3:25">
      <c r="C246" s="71"/>
      <c r="D246" s="71"/>
      <c r="E246" s="71"/>
      <c r="F246" s="71"/>
      <c r="G246" s="71"/>
      <c r="H246" s="71"/>
      <c r="I246" s="71"/>
      <c r="J246" s="71"/>
      <c r="K246" s="71"/>
      <c r="L246" s="71"/>
      <c r="M246" s="71"/>
      <c r="N246" s="71"/>
      <c r="O246" s="71"/>
      <c r="P246" s="71"/>
      <c r="Q246" s="71"/>
      <c r="R246" s="71"/>
      <c r="S246" s="71"/>
      <c r="T246" s="71"/>
      <c r="U246" s="71"/>
      <c r="V246" s="71"/>
      <c r="W246" s="71"/>
      <c r="X246" s="71"/>
      <c r="Y246" s="71"/>
    </row>
    <row r="247" spans="3:25">
      <c r="C247" s="71"/>
      <c r="D247" s="71"/>
      <c r="E247" s="71"/>
      <c r="F247" s="71"/>
      <c r="G247" s="71"/>
      <c r="H247" s="71"/>
      <c r="I247" s="71"/>
      <c r="J247" s="71"/>
      <c r="K247" s="71"/>
      <c r="L247" s="71"/>
      <c r="M247" s="71"/>
      <c r="N247" s="71"/>
      <c r="O247" s="71"/>
      <c r="P247" s="71"/>
      <c r="Q247" s="71"/>
      <c r="R247" s="71"/>
      <c r="S247" s="71"/>
      <c r="T247" s="71"/>
      <c r="U247" s="71"/>
      <c r="V247" s="71"/>
      <c r="W247" s="71"/>
      <c r="X247" s="71"/>
      <c r="Y247" s="71"/>
    </row>
    <row r="248" spans="3:25">
      <c r="C248" s="71"/>
      <c r="D248" s="71"/>
      <c r="E248" s="71"/>
      <c r="F248" s="71"/>
      <c r="G248" s="71"/>
      <c r="H248" s="71"/>
      <c r="I248" s="71"/>
      <c r="J248" s="71"/>
      <c r="K248" s="71"/>
      <c r="L248" s="71"/>
      <c r="M248" s="71"/>
      <c r="N248" s="71"/>
      <c r="O248" s="71"/>
      <c r="P248" s="71"/>
      <c r="Q248" s="71"/>
      <c r="R248" s="71"/>
      <c r="S248" s="71"/>
      <c r="T248" s="71"/>
      <c r="U248" s="71"/>
      <c r="V248" s="71"/>
      <c r="W248" s="71"/>
      <c r="X248" s="71"/>
      <c r="Y248" s="71"/>
    </row>
    <row r="249" spans="3:25">
      <c r="C249" s="71"/>
      <c r="D249" s="71"/>
      <c r="E249" s="71"/>
      <c r="F249" s="71"/>
      <c r="G249" s="71"/>
      <c r="H249" s="71"/>
      <c r="I249" s="71"/>
      <c r="J249" s="71"/>
      <c r="K249" s="71"/>
      <c r="L249" s="71"/>
      <c r="M249" s="71"/>
      <c r="N249" s="71"/>
      <c r="O249" s="71"/>
      <c r="P249" s="71"/>
      <c r="Q249" s="71"/>
      <c r="R249" s="71"/>
      <c r="S249" s="71"/>
      <c r="T249" s="71"/>
      <c r="U249" s="71"/>
      <c r="V249" s="71"/>
      <c r="W249" s="71"/>
      <c r="X249" s="71"/>
      <c r="Y249" s="71"/>
    </row>
    <row r="250" spans="3:25">
      <c r="C250" s="71"/>
      <c r="D250" s="71"/>
      <c r="E250" s="71"/>
      <c r="F250" s="71"/>
      <c r="G250" s="71"/>
      <c r="H250" s="71"/>
      <c r="I250" s="71"/>
      <c r="J250" s="71"/>
      <c r="K250" s="71"/>
      <c r="L250" s="71"/>
      <c r="M250" s="71"/>
      <c r="N250" s="71"/>
      <c r="O250" s="71"/>
      <c r="P250" s="71"/>
      <c r="Q250" s="71"/>
      <c r="R250" s="71"/>
      <c r="S250" s="71"/>
      <c r="T250" s="71"/>
      <c r="U250" s="71"/>
      <c r="V250" s="71"/>
      <c r="W250" s="71"/>
      <c r="X250" s="71"/>
      <c r="Y250" s="71"/>
    </row>
    <row r="251" spans="3:25">
      <c r="C251" s="71"/>
      <c r="D251" s="71"/>
      <c r="E251" s="71"/>
      <c r="F251" s="71"/>
      <c r="G251" s="71"/>
      <c r="H251" s="71"/>
      <c r="I251" s="71"/>
      <c r="J251" s="71"/>
      <c r="K251" s="71"/>
      <c r="L251" s="71"/>
      <c r="M251" s="71"/>
      <c r="N251" s="71"/>
      <c r="O251" s="71"/>
      <c r="P251" s="71"/>
      <c r="Q251" s="71"/>
      <c r="R251" s="71"/>
      <c r="S251" s="71"/>
      <c r="T251" s="71"/>
      <c r="U251" s="71"/>
      <c r="V251" s="71"/>
      <c r="W251" s="71"/>
      <c r="X251" s="71"/>
      <c r="Y251" s="71"/>
    </row>
    <row r="252" spans="3:25">
      <c r="C252" s="71"/>
      <c r="D252" s="71"/>
      <c r="E252" s="71"/>
      <c r="F252" s="71"/>
      <c r="G252" s="71"/>
      <c r="H252" s="71"/>
      <c r="I252" s="71"/>
      <c r="J252" s="71"/>
      <c r="K252" s="71"/>
      <c r="L252" s="71"/>
      <c r="M252" s="71"/>
      <c r="N252" s="71"/>
      <c r="O252" s="71"/>
      <c r="P252" s="71"/>
      <c r="Q252" s="71"/>
      <c r="R252" s="71"/>
      <c r="S252" s="71"/>
      <c r="T252" s="71"/>
      <c r="U252" s="71"/>
      <c r="V252" s="71"/>
      <c r="W252" s="71"/>
      <c r="X252" s="71"/>
      <c r="Y252" s="71"/>
    </row>
    <row r="253" spans="3:25">
      <c r="C253" s="71"/>
      <c r="D253" s="71"/>
      <c r="E253" s="71"/>
      <c r="F253" s="71"/>
      <c r="G253" s="71"/>
      <c r="H253" s="71"/>
      <c r="I253" s="71"/>
      <c r="J253" s="71"/>
      <c r="K253" s="71"/>
      <c r="L253" s="71"/>
      <c r="M253" s="71"/>
      <c r="N253" s="71"/>
      <c r="O253" s="71"/>
      <c r="P253" s="71"/>
      <c r="Q253" s="71"/>
      <c r="R253" s="71"/>
      <c r="S253" s="71"/>
      <c r="T253" s="71"/>
      <c r="U253" s="71"/>
      <c r="V253" s="71"/>
      <c r="W253" s="71"/>
      <c r="X253" s="71"/>
      <c r="Y253" s="71"/>
    </row>
    <row r="254" spans="3:25">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3:25">
      <c r="C255" s="71"/>
      <c r="D255" s="71"/>
      <c r="E255" s="71"/>
      <c r="F255" s="71"/>
      <c r="G255" s="71"/>
      <c r="H255" s="71"/>
      <c r="I255" s="71"/>
      <c r="J255" s="71"/>
      <c r="K255" s="71"/>
      <c r="L255" s="71"/>
      <c r="M255" s="71"/>
      <c r="N255" s="71"/>
      <c r="O255" s="71"/>
      <c r="P255" s="71"/>
      <c r="Q255" s="71"/>
      <c r="R255" s="71"/>
      <c r="S255" s="71"/>
      <c r="T255" s="71"/>
      <c r="U255" s="71"/>
      <c r="V255" s="71"/>
      <c r="W255" s="71"/>
      <c r="X255" s="71"/>
      <c r="Y255" s="71"/>
    </row>
    <row r="256" spans="3:25">
      <c r="C256" s="71"/>
      <c r="D256" s="71"/>
      <c r="E256" s="71"/>
      <c r="F256" s="71"/>
      <c r="G256" s="71"/>
      <c r="H256" s="71"/>
      <c r="I256" s="71"/>
      <c r="J256" s="71"/>
      <c r="K256" s="71"/>
      <c r="L256" s="71"/>
      <c r="M256" s="71"/>
      <c r="N256" s="71"/>
      <c r="O256" s="71"/>
      <c r="P256" s="71"/>
      <c r="Q256" s="71"/>
      <c r="R256" s="71"/>
      <c r="S256" s="71"/>
      <c r="T256" s="71"/>
      <c r="U256" s="71"/>
      <c r="V256" s="71"/>
      <c r="W256" s="71"/>
      <c r="X256" s="71"/>
      <c r="Y256" s="71"/>
    </row>
    <row r="257" spans="3:25">
      <c r="C257" s="71"/>
      <c r="D257" s="71"/>
      <c r="E257" s="71"/>
      <c r="F257" s="71"/>
      <c r="G257" s="71"/>
      <c r="H257" s="71"/>
      <c r="I257" s="71"/>
      <c r="J257" s="71"/>
      <c r="K257" s="71"/>
      <c r="L257" s="71"/>
      <c r="M257" s="71"/>
      <c r="N257" s="71"/>
      <c r="O257" s="71"/>
      <c r="P257" s="71"/>
      <c r="Q257" s="71"/>
      <c r="R257" s="71"/>
      <c r="S257" s="71"/>
      <c r="T257" s="71"/>
      <c r="U257" s="71"/>
      <c r="V257" s="71"/>
      <c r="W257" s="71"/>
      <c r="X257" s="71"/>
      <c r="Y257" s="71"/>
    </row>
    <row r="258" spans="3:25">
      <c r="C258" s="71"/>
      <c r="D258" s="71"/>
      <c r="E258" s="71"/>
      <c r="F258" s="71"/>
      <c r="G258" s="71"/>
      <c r="H258" s="71"/>
      <c r="I258" s="71"/>
      <c r="J258" s="71"/>
      <c r="K258" s="71"/>
      <c r="L258" s="71"/>
      <c r="M258" s="71"/>
      <c r="N258" s="71"/>
      <c r="O258" s="71"/>
      <c r="P258" s="71"/>
      <c r="Q258" s="71"/>
      <c r="R258" s="71"/>
      <c r="S258" s="71"/>
      <c r="T258" s="71"/>
      <c r="U258" s="71"/>
      <c r="V258" s="71"/>
      <c r="W258" s="71"/>
      <c r="X258" s="71"/>
      <c r="Y258" s="71"/>
    </row>
    <row r="259" spans="3:25">
      <c r="C259" s="71"/>
      <c r="D259" s="71"/>
      <c r="E259" s="71"/>
      <c r="F259" s="71"/>
      <c r="G259" s="71"/>
      <c r="H259" s="71"/>
      <c r="I259" s="71"/>
      <c r="J259" s="71"/>
      <c r="K259" s="71"/>
      <c r="L259" s="71"/>
      <c r="M259" s="71"/>
      <c r="N259" s="71"/>
      <c r="O259" s="71"/>
      <c r="P259" s="71"/>
      <c r="Q259" s="71"/>
      <c r="R259" s="71"/>
      <c r="S259" s="71"/>
      <c r="T259" s="71"/>
      <c r="U259" s="71"/>
      <c r="V259" s="71"/>
      <c r="W259" s="71"/>
      <c r="X259" s="71"/>
      <c r="Y259" s="71"/>
    </row>
    <row r="260" spans="3:25">
      <c r="C260" s="71"/>
      <c r="D260" s="71"/>
      <c r="E260" s="71"/>
      <c r="F260" s="71"/>
      <c r="G260" s="71"/>
      <c r="H260" s="71"/>
      <c r="I260" s="71"/>
      <c r="J260" s="71"/>
      <c r="K260" s="71"/>
      <c r="L260" s="71"/>
      <c r="M260" s="71"/>
      <c r="N260" s="71"/>
      <c r="O260" s="71"/>
      <c r="P260" s="71"/>
      <c r="Q260" s="71"/>
      <c r="R260" s="71"/>
      <c r="S260" s="71"/>
      <c r="T260" s="71"/>
      <c r="U260" s="71"/>
      <c r="V260" s="71"/>
      <c r="W260" s="71"/>
      <c r="X260" s="71"/>
      <c r="Y260" s="71"/>
    </row>
    <row r="261" spans="3:25">
      <c r="C261" s="71"/>
      <c r="D261" s="71"/>
      <c r="E261" s="71"/>
      <c r="F261" s="71"/>
      <c r="G261" s="71"/>
      <c r="H261" s="71"/>
      <c r="I261" s="71"/>
      <c r="J261" s="71"/>
      <c r="K261" s="71"/>
      <c r="L261" s="71"/>
      <c r="M261" s="71"/>
      <c r="N261" s="71"/>
      <c r="O261" s="71"/>
      <c r="P261" s="71"/>
      <c r="Q261" s="71"/>
      <c r="R261" s="71"/>
      <c r="S261" s="71"/>
      <c r="T261" s="71"/>
      <c r="U261" s="71"/>
      <c r="V261" s="71"/>
      <c r="W261" s="71"/>
      <c r="X261" s="71"/>
      <c r="Y261" s="71"/>
    </row>
    <row r="262" spans="3:25">
      <c r="C262" s="71"/>
      <c r="D262" s="71"/>
      <c r="E262" s="71"/>
      <c r="F262" s="71"/>
      <c r="G262" s="71"/>
      <c r="H262" s="71"/>
      <c r="I262" s="71"/>
      <c r="J262" s="71"/>
      <c r="K262" s="71"/>
      <c r="L262" s="71"/>
      <c r="M262" s="71"/>
      <c r="N262" s="71"/>
      <c r="O262" s="71"/>
      <c r="P262" s="71"/>
      <c r="Q262" s="71"/>
      <c r="R262" s="71"/>
      <c r="S262" s="71"/>
      <c r="T262" s="71"/>
      <c r="U262" s="71"/>
      <c r="V262" s="71"/>
      <c r="W262" s="71"/>
      <c r="X262" s="71"/>
      <c r="Y262" s="71"/>
    </row>
    <row r="263" spans="3:25">
      <c r="C263" s="71"/>
      <c r="D263" s="71"/>
      <c r="E263" s="71"/>
      <c r="F263" s="71"/>
      <c r="G263" s="71"/>
      <c r="H263" s="71"/>
      <c r="I263" s="71"/>
      <c r="J263" s="71"/>
      <c r="K263" s="71"/>
      <c r="L263" s="71"/>
      <c r="M263" s="71"/>
      <c r="N263" s="71"/>
      <c r="O263" s="71"/>
      <c r="P263" s="71"/>
      <c r="Q263" s="71"/>
      <c r="R263" s="71"/>
      <c r="S263" s="71"/>
      <c r="T263" s="71"/>
      <c r="U263" s="71"/>
      <c r="V263" s="71"/>
      <c r="W263" s="71"/>
      <c r="X263" s="71"/>
      <c r="Y263" s="71"/>
    </row>
    <row r="264" spans="3:25">
      <c r="C264" s="71"/>
      <c r="D264" s="71"/>
      <c r="E264" s="71"/>
      <c r="F264" s="71"/>
      <c r="G264" s="71"/>
      <c r="H264" s="71"/>
      <c r="I264" s="71"/>
      <c r="J264" s="71"/>
      <c r="K264" s="71"/>
      <c r="L264" s="71"/>
      <c r="M264" s="71"/>
      <c r="N264" s="71"/>
      <c r="O264" s="71"/>
      <c r="P264" s="71"/>
      <c r="Q264" s="71"/>
      <c r="R264" s="71"/>
      <c r="S264" s="71"/>
      <c r="T264" s="71"/>
      <c r="U264" s="71"/>
      <c r="V264" s="71"/>
      <c r="W264" s="71"/>
      <c r="X264" s="71"/>
      <c r="Y264" s="71"/>
    </row>
    <row r="265" spans="3:25">
      <c r="C265" s="71"/>
      <c r="D265" s="71"/>
      <c r="E265" s="71"/>
      <c r="F265" s="71"/>
      <c r="G265" s="71"/>
      <c r="H265" s="71"/>
      <c r="I265" s="71"/>
      <c r="J265" s="71"/>
      <c r="K265" s="71"/>
      <c r="L265" s="71"/>
      <c r="M265" s="71"/>
      <c r="N265" s="71"/>
      <c r="O265" s="71"/>
      <c r="P265" s="71"/>
      <c r="Q265" s="71"/>
      <c r="R265" s="71"/>
      <c r="S265" s="71"/>
      <c r="T265" s="71"/>
      <c r="U265" s="71"/>
      <c r="V265" s="71"/>
      <c r="W265" s="71"/>
      <c r="X265" s="71"/>
      <c r="Y265" s="71"/>
    </row>
    <row r="266" spans="3:25">
      <c r="C266" s="71"/>
      <c r="D266" s="71"/>
      <c r="E266" s="71"/>
      <c r="F266" s="71"/>
      <c r="G266" s="71"/>
      <c r="H266" s="71"/>
      <c r="I266" s="71"/>
      <c r="J266" s="71"/>
      <c r="K266" s="71"/>
      <c r="L266" s="71"/>
      <c r="M266" s="71"/>
      <c r="N266" s="71"/>
      <c r="O266" s="71"/>
      <c r="P266" s="71"/>
      <c r="Q266" s="71"/>
      <c r="R266" s="71"/>
      <c r="S266" s="71"/>
      <c r="T266" s="71"/>
      <c r="U266" s="71"/>
      <c r="V266" s="71"/>
      <c r="W266" s="71"/>
      <c r="X266" s="71"/>
      <c r="Y266" s="71"/>
    </row>
    <row r="267" spans="3:25">
      <c r="C267" s="71"/>
      <c r="D267" s="71"/>
      <c r="E267" s="71"/>
      <c r="F267" s="71"/>
      <c r="G267" s="71"/>
      <c r="H267" s="71"/>
      <c r="I267" s="71"/>
      <c r="J267" s="71"/>
      <c r="K267" s="71"/>
      <c r="L267" s="71"/>
      <c r="M267" s="71"/>
      <c r="N267" s="71"/>
      <c r="O267" s="71"/>
      <c r="P267" s="71"/>
      <c r="Q267" s="71"/>
      <c r="R267" s="71"/>
      <c r="S267" s="71"/>
      <c r="T267" s="71"/>
      <c r="U267" s="71"/>
      <c r="V267" s="71"/>
      <c r="W267" s="71"/>
      <c r="X267" s="71"/>
      <c r="Y267" s="71"/>
    </row>
    <row r="268" spans="3:25">
      <c r="C268" s="71"/>
      <c r="D268" s="71"/>
      <c r="E268" s="71"/>
      <c r="F268" s="71"/>
      <c r="G268" s="71"/>
      <c r="H268" s="71"/>
      <c r="I268" s="71"/>
      <c r="J268" s="71"/>
      <c r="K268" s="71"/>
      <c r="L268" s="71"/>
      <c r="M268" s="71"/>
      <c r="N268" s="71"/>
      <c r="O268" s="71"/>
      <c r="P268" s="71"/>
      <c r="Q268" s="71"/>
      <c r="R268" s="71"/>
      <c r="S268" s="71"/>
      <c r="T268" s="71"/>
      <c r="U268" s="71"/>
      <c r="V268" s="71"/>
      <c r="W268" s="71"/>
      <c r="X268" s="71"/>
      <c r="Y268" s="71"/>
    </row>
    <row r="269" spans="3:25">
      <c r="C269" s="71"/>
      <c r="D269" s="71"/>
      <c r="E269" s="71"/>
      <c r="F269" s="71"/>
      <c r="G269" s="71"/>
      <c r="H269" s="71"/>
      <c r="I269" s="71"/>
      <c r="J269" s="71"/>
      <c r="K269" s="71"/>
      <c r="L269" s="71"/>
      <c r="M269" s="71"/>
      <c r="N269" s="71"/>
      <c r="O269" s="71"/>
      <c r="P269" s="71"/>
      <c r="Q269" s="71"/>
      <c r="R269" s="71"/>
      <c r="S269" s="71"/>
      <c r="T269" s="71"/>
      <c r="U269" s="71"/>
      <c r="V269" s="71"/>
      <c r="W269" s="71"/>
      <c r="X269" s="71"/>
      <c r="Y269" s="71"/>
    </row>
    <row r="270" spans="3:25">
      <c r="C270" s="71"/>
      <c r="D270" s="71"/>
      <c r="E270" s="71"/>
      <c r="F270" s="71"/>
      <c r="G270" s="71"/>
      <c r="H270" s="71"/>
      <c r="I270" s="71"/>
      <c r="J270" s="71"/>
      <c r="K270" s="71"/>
      <c r="L270" s="71"/>
      <c r="M270" s="71"/>
      <c r="N270" s="71"/>
      <c r="O270" s="71"/>
      <c r="P270" s="71"/>
      <c r="Q270" s="71"/>
      <c r="R270" s="71"/>
      <c r="S270" s="71"/>
      <c r="T270" s="71"/>
      <c r="U270" s="71"/>
      <c r="V270" s="71"/>
      <c r="W270" s="71"/>
      <c r="X270" s="71"/>
      <c r="Y270" s="71"/>
    </row>
    <row r="271" spans="3:25">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3:25">
      <c r="C272" s="71"/>
      <c r="D272" s="71"/>
      <c r="E272" s="71"/>
      <c r="F272" s="71"/>
      <c r="G272" s="71"/>
      <c r="H272" s="71"/>
      <c r="I272" s="71"/>
      <c r="J272" s="71"/>
      <c r="K272" s="71"/>
      <c r="L272" s="71"/>
      <c r="M272" s="71"/>
      <c r="N272" s="71"/>
      <c r="O272" s="71"/>
      <c r="P272" s="71"/>
      <c r="Q272" s="71"/>
      <c r="R272" s="71"/>
      <c r="S272" s="71"/>
      <c r="T272" s="71"/>
      <c r="U272" s="71"/>
      <c r="V272" s="71"/>
      <c r="W272" s="71"/>
      <c r="X272" s="71"/>
      <c r="Y272" s="71"/>
    </row>
    <row r="273" spans="3:25">
      <c r="C273" s="71"/>
      <c r="D273" s="71"/>
      <c r="E273" s="71"/>
      <c r="F273" s="71"/>
      <c r="G273" s="71"/>
      <c r="H273" s="71"/>
      <c r="I273" s="71"/>
      <c r="J273" s="71"/>
      <c r="K273" s="71"/>
      <c r="L273" s="71"/>
      <c r="M273" s="71"/>
      <c r="N273" s="71"/>
      <c r="O273" s="71"/>
      <c r="P273" s="71"/>
      <c r="Q273" s="71"/>
      <c r="R273" s="71"/>
      <c r="S273" s="71"/>
      <c r="T273" s="71"/>
      <c r="U273" s="71"/>
      <c r="V273" s="71"/>
      <c r="W273" s="71"/>
      <c r="X273" s="71"/>
      <c r="Y273" s="71"/>
    </row>
    <row r="274" spans="3:25">
      <c r="C274" s="71"/>
      <c r="D274" s="71"/>
      <c r="E274" s="71"/>
      <c r="F274" s="71"/>
      <c r="G274" s="71"/>
      <c r="H274" s="71"/>
      <c r="I274" s="71"/>
      <c r="J274" s="71"/>
      <c r="K274" s="71"/>
      <c r="L274" s="71"/>
      <c r="M274" s="71"/>
      <c r="N274" s="71"/>
      <c r="O274" s="71"/>
      <c r="P274" s="71"/>
      <c r="Q274" s="71"/>
      <c r="R274" s="71"/>
      <c r="S274" s="71"/>
      <c r="T274" s="71"/>
      <c r="U274" s="71"/>
      <c r="V274" s="71"/>
      <c r="W274" s="71"/>
      <c r="X274" s="71"/>
      <c r="Y274" s="71"/>
    </row>
    <row r="275" spans="3:25">
      <c r="C275" s="71"/>
      <c r="D275" s="71"/>
      <c r="E275" s="71"/>
      <c r="F275" s="71"/>
      <c r="G275" s="71"/>
      <c r="H275" s="71"/>
      <c r="I275" s="71"/>
      <c r="J275" s="71"/>
      <c r="K275" s="71"/>
      <c r="L275" s="71"/>
      <c r="M275" s="71"/>
      <c r="N275" s="71"/>
      <c r="O275" s="71"/>
      <c r="P275" s="71"/>
      <c r="Q275" s="71"/>
      <c r="R275" s="71"/>
      <c r="S275" s="71"/>
      <c r="T275" s="71"/>
      <c r="U275" s="71"/>
      <c r="V275" s="71"/>
      <c r="W275" s="71"/>
      <c r="X275" s="71"/>
      <c r="Y275" s="71"/>
    </row>
    <row r="276" spans="3:25">
      <c r="C276" s="71"/>
      <c r="D276" s="71"/>
      <c r="E276" s="71"/>
      <c r="F276" s="71"/>
      <c r="G276" s="71"/>
      <c r="H276" s="71"/>
      <c r="I276" s="71"/>
      <c r="J276" s="71"/>
      <c r="K276" s="71"/>
      <c r="L276" s="71"/>
      <c r="M276" s="71"/>
      <c r="N276" s="71"/>
      <c r="O276" s="71"/>
      <c r="P276" s="71"/>
      <c r="Q276" s="71"/>
      <c r="R276" s="71"/>
      <c r="S276" s="71"/>
      <c r="T276" s="71"/>
      <c r="U276" s="71"/>
      <c r="V276" s="71"/>
      <c r="W276" s="71"/>
      <c r="X276" s="71"/>
      <c r="Y276" s="71"/>
    </row>
    <row r="277" spans="3:25">
      <c r="C277" s="71"/>
      <c r="D277" s="71"/>
      <c r="E277" s="71"/>
      <c r="F277" s="71"/>
      <c r="G277" s="71"/>
      <c r="H277" s="71"/>
      <c r="I277" s="71"/>
      <c r="J277" s="71"/>
      <c r="K277" s="71"/>
      <c r="L277" s="71"/>
      <c r="M277" s="71"/>
      <c r="N277" s="71"/>
      <c r="O277" s="71"/>
      <c r="P277" s="71"/>
      <c r="Q277" s="71"/>
      <c r="R277" s="71"/>
      <c r="S277" s="71"/>
      <c r="T277" s="71"/>
      <c r="U277" s="71"/>
      <c r="V277" s="71"/>
      <c r="W277" s="71"/>
      <c r="X277" s="71"/>
      <c r="Y277" s="71"/>
    </row>
    <row r="278" spans="3:25">
      <c r="C278" s="71"/>
      <c r="D278" s="71"/>
      <c r="E278" s="71"/>
      <c r="F278" s="71"/>
      <c r="G278" s="71"/>
      <c r="H278" s="71"/>
      <c r="I278" s="71"/>
      <c r="J278" s="71"/>
      <c r="K278" s="71"/>
      <c r="L278" s="71"/>
      <c r="M278" s="71"/>
      <c r="N278" s="71"/>
      <c r="O278" s="71"/>
      <c r="P278" s="71"/>
      <c r="Q278" s="71"/>
      <c r="R278" s="71"/>
      <c r="S278" s="71"/>
      <c r="T278" s="71"/>
      <c r="U278" s="71"/>
      <c r="V278" s="71"/>
      <c r="W278" s="71"/>
      <c r="X278" s="71"/>
      <c r="Y278" s="71"/>
    </row>
    <row r="279" spans="3:25">
      <c r="C279" s="71"/>
      <c r="D279" s="71"/>
      <c r="E279" s="71"/>
      <c r="F279" s="71"/>
      <c r="G279" s="71"/>
      <c r="H279" s="71"/>
      <c r="I279" s="71"/>
      <c r="J279" s="71"/>
      <c r="K279" s="71"/>
      <c r="L279" s="71"/>
      <c r="M279" s="71"/>
      <c r="N279" s="71"/>
      <c r="O279" s="71"/>
      <c r="P279" s="71"/>
      <c r="Q279" s="71"/>
      <c r="R279" s="71"/>
      <c r="S279" s="71"/>
      <c r="T279" s="71"/>
      <c r="U279" s="71"/>
      <c r="V279" s="71"/>
      <c r="W279" s="71"/>
      <c r="X279" s="71"/>
      <c r="Y279" s="71"/>
    </row>
    <row r="280" spans="3:25">
      <c r="C280" s="71"/>
      <c r="D280" s="71"/>
      <c r="E280" s="71"/>
      <c r="F280" s="71"/>
      <c r="G280" s="71"/>
      <c r="H280" s="71"/>
      <c r="I280" s="71"/>
      <c r="J280" s="71"/>
      <c r="K280" s="71"/>
      <c r="L280" s="71"/>
      <c r="M280" s="71"/>
      <c r="N280" s="71"/>
      <c r="O280" s="71"/>
      <c r="P280" s="71"/>
      <c r="Q280" s="71"/>
      <c r="R280" s="71"/>
      <c r="S280" s="71"/>
      <c r="T280" s="71"/>
      <c r="U280" s="71"/>
      <c r="V280" s="71"/>
      <c r="W280" s="71"/>
      <c r="X280" s="71"/>
      <c r="Y280" s="71"/>
    </row>
    <row r="281" spans="3:25">
      <c r="C281" s="71"/>
      <c r="D281" s="71"/>
      <c r="E281" s="71"/>
      <c r="F281" s="71"/>
      <c r="G281" s="71"/>
      <c r="H281" s="71"/>
      <c r="I281" s="71"/>
      <c r="J281" s="71"/>
      <c r="K281" s="71"/>
      <c r="L281" s="71"/>
      <c r="M281" s="71"/>
      <c r="N281" s="71"/>
      <c r="O281" s="71"/>
      <c r="P281" s="71"/>
      <c r="Q281" s="71"/>
      <c r="R281" s="71"/>
      <c r="S281" s="71"/>
      <c r="T281" s="71"/>
      <c r="U281" s="71"/>
      <c r="V281" s="71"/>
      <c r="W281" s="71"/>
      <c r="X281" s="71"/>
      <c r="Y281" s="71"/>
    </row>
    <row r="282" spans="3:25">
      <c r="C282" s="71"/>
      <c r="D282" s="71"/>
      <c r="E282" s="71"/>
      <c r="F282" s="71"/>
      <c r="G282" s="71"/>
      <c r="H282" s="71"/>
      <c r="I282" s="71"/>
      <c r="J282" s="71"/>
      <c r="K282" s="71"/>
      <c r="L282" s="71"/>
      <c r="M282" s="71"/>
      <c r="N282" s="71"/>
      <c r="O282" s="71"/>
      <c r="P282" s="71"/>
      <c r="Q282" s="71"/>
      <c r="R282" s="71"/>
      <c r="S282" s="71"/>
      <c r="T282" s="71"/>
      <c r="U282" s="71"/>
      <c r="V282" s="71"/>
      <c r="W282" s="71"/>
      <c r="X282" s="71"/>
      <c r="Y282" s="71"/>
    </row>
    <row r="283" spans="3:25">
      <c r="C283" s="71"/>
      <c r="D283" s="71"/>
      <c r="E283" s="71"/>
      <c r="F283" s="71"/>
      <c r="G283" s="71"/>
      <c r="H283" s="71"/>
      <c r="I283" s="71"/>
      <c r="J283" s="71"/>
      <c r="K283" s="71"/>
      <c r="L283" s="71"/>
      <c r="M283" s="71"/>
      <c r="N283" s="71"/>
      <c r="O283" s="71"/>
      <c r="P283" s="71"/>
      <c r="Q283" s="71"/>
      <c r="R283" s="71"/>
      <c r="S283" s="71"/>
      <c r="T283" s="71"/>
      <c r="U283" s="71"/>
      <c r="V283" s="71"/>
      <c r="W283" s="71"/>
      <c r="X283" s="71"/>
      <c r="Y283" s="71"/>
    </row>
    <row r="284" spans="3:25">
      <c r="C284" s="71"/>
      <c r="D284" s="71"/>
      <c r="E284" s="71"/>
      <c r="F284" s="71"/>
      <c r="G284" s="71"/>
      <c r="H284" s="71"/>
      <c r="I284" s="71"/>
      <c r="J284" s="71"/>
      <c r="K284" s="71"/>
      <c r="L284" s="71"/>
      <c r="M284" s="71"/>
      <c r="N284" s="71"/>
      <c r="O284" s="71"/>
      <c r="P284" s="71"/>
      <c r="Q284" s="71"/>
      <c r="R284" s="71"/>
      <c r="S284" s="71"/>
      <c r="T284" s="71"/>
      <c r="U284" s="71"/>
      <c r="V284" s="71"/>
      <c r="W284" s="71"/>
      <c r="X284" s="71"/>
      <c r="Y284" s="71"/>
    </row>
    <row r="285" spans="3:25">
      <c r="C285" s="71"/>
      <c r="D285" s="71"/>
      <c r="E285" s="71"/>
      <c r="F285" s="71"/>
      <c r="G285" s="71"/>
      <c r="H285" s="71"/>
      <c r="I285" s="71"/>
      <c r="J285" s="71"/>
      <c r="K285" s="71"/>
      <c r="L285" s="71"/>
      <c r="M285" s="71"/>
      <c r="N285" s="71"/>
      <c r="O285" s="71"/>
      <c r="P285" s="71"/>
      <c r="Q285" s="71"/>
      <c r="R285" s="71"/>
      <c r="S285" s="71"/>
      <c r="T285" s="71"/>
      <c r="U285" s="71"/>
      <c r="V285" s="71"/>
      <c r="W285" s="71"/>
      <c r="X285" s="71"/>
      <c r="Y285" s="71"/>
    </row>
    <row r="286" spans="3:25">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3:25">
      <c r="C287" s="71"/>
      <c r="D287" s="71"/>
      <c r="E287" s="71"/>
      <c r="F287" s="71"/>
      <c r="G287" s="71"/>
      <c r="H287" s="71"/>
      <c r="I287" s="71"/>
      <c r="J287" s="71"/>
      <c r="K287" s="71"/>
      <c r="L287" s="71"/>
      <c r="M287" s="71"/>
      <c r="N287" s="71"/>
      <c r="O287" s="71"/>
      <c r="P287" s="71"/>
      <c r="Q287" s="71"/>
      <c r="R287" s="71"/>
      <c r="S287" s="71"/>
      <c r="T287" s="71"/>
      <c r="U287" s="71"/>
      <c r="V287" s="71"/>
      <c r="W287" s="71"/>
      <c r="X287" s="71"/>
      <c r="Y287" s="71"/>
    </row>
    <row r="288" spans="3:25">
      <c r="C288" s="71"/>
      <c r="D288" s="71"/>
      <c r="E288" s="71"/>
      <c r="F288" s="71"/>
      <c r="G288" s="71"/>
      <c r="H288" s="71"/>
      <c r="I288" s="71"/>
      <c r="J288" s="71"/>
      <c r="K288" s="71"/>
      <c r="L288" s="71"/>
      <c r="M288" s="71"/>
      <c r="N288" s="71"/>
      <c r="O288" s="71"/>
      <c r="P288" s="71"/>
      <c r="Q288" s="71"/>
      <c r="R288" s="71"/>
      <c r="S288" s="71"/>
      <c r="T288" s="71"/>
      <c r="U288" s="71"/>
      <c r="V288" s="71"/>
      <c r="W288" s="71"/>
      <c r="X288" s="71"/>
      <c r="Y288" s="71"/>
    </row>
    <row r="289" spans="3:25">
      <c r="C289" s="71"/>
      <c r="D289" s="71"/>
      <c r="E289" s="71"/>
      <c r="F289" s="71"/>
      <c r="G289" s="71"/>
      <c r="H289" s="71"/>
      <c r="I289" s="71"/>
      <c r="J289" s="71"/>
      <c r="K289" s="71"/>
      <c r="L289" s="71"/>
      <c r="M289" s="71"/>
      <c r="N289" s="71"/>
      <c r="O289" s="71"/>
      <c r="P289" s="71"/>
      <c r="Q289" s="71"/>
      <c r="R289" s="71"/>
      <c r="S289" s="71"/>
      <c r="T289" s="71"/>
      <c r="U289" s="71"/>
      <c r="V289" s="71"/>
      <c r="W289" s="71"/>
      <c r="X289" s="71"/>
      <c r="Y289" s="71"/>
    </row>
    <row r="290" spans="3:25">
      <c r="C290" s="71"/>
      <c r="D290" s="71"/>
      <c r="E290" s="71"/>
      <c r="F290" s="71"/>
      <c r="G290" s="71"/>
      <c r="H290" s="71"/>
      <c r="I290" s="71"/>
      <c r="J290" s="71"/>
      <c r="K290" s="71"/>
      <c r="L290" s="71"/>
      <c r="M290" s="71"/>
      <c r="N290" s="71"/>
      <c r="O290" s="71"/>
      <c r="P290" s="71"/>
      <c r="Q290" s="71"/>
      <c r="R290" s="71"/>
      <c r="S290" s="71"/>
      <c r="T290" s="71"/>
      <c r="U290" s="71"/>
      <c r="V290" s="71"/>
      <c r="W290" s="71"/>
      <c r="X290" s="71"/>
      <c r="Y290" s="71"/>
    </row>
    <row r="291" spans="3:25">
      <c r="C291" s="71"/>
      <c r="D291" s="71"/>
      <c r="E291" s="71"/>
      <c r="F291" s="71"/>
      <c r="G291" s="71"/>
      <c r="H291" s="71"/>
      <c r="I291" s="71"/>
      <c r="J291" s="71"/>
      <c r="K291" s="71"/>
      <c r="L291" s="71"/>
      <c r="M291" s="71"/>
      <c r="N291" s="71"/>
      <c r="O291" s="71"/>
      <c r="P291" s="71"/>
      <c r="Q291" s="71"/>
      <c r="R291" s="71"/>
      <c r="S291" s="71"/>
      <c r="T291" s="71"/>
      <c r="U291" s="71"/>
      <c r="V291" s="71"/>
      <c r="W291" s="71"/>
      <c r="X291" s="71"/>
      <c r="Y291" s="71"/>
    </row>
    <row r="292" spans="3:25">
      <c r="C292" s="71"/>
      <c r="D292" s="71"/>
      <c r="E292" s="71"/>
      <c r="F292" s="71"/>
      <c r="G292" s="71"/>
      <c r="H292" s="71"/>
      <c r="I292" s="71"/>
      <c r="J292" s="71"/>
      <c r="K292" s="71"/>
      <c r="L292" s="71"/>
      <c r="M292" s="71"/>
      <c r="N292" s="71"/>
      <c r="O292" s="71"/>
      <c r="P292" s="71"/>
      <c r="Q292" s="71"/>
      <c r="R292" s="71"/>
      <c r="S292" s="71"/>
      <c r="T292" s="71"/>
      <c r="U292" s="71"/>
      <c r="V292" s="71"/>
      <c r="W292" s="71"/>
      <c r="X292" s="71"/>
      <c r="Y292" s="71"/>
    </row>
    <row r="293" spans="3:25">
      <c r="C293" s="71"/>
      <c r="D293" s="71"/>
      <c r="E293" s="71"/>
      <c r="F293" s="71"/>
      <c r="G293" s="71"/>
      <c r="H293" s="71"/>
      <c r="I293" s="71"/>
      <c r="J293" s="71"/>
      <c r="K293" s="71"/>
      <c r="L293" s="71"/>
      <c r="M293" s="71"/>
      <c r="N293" s="71"/>
      <c r="O293" s="71"/>
      <c r="P293" s="71"/>
      <c r="Q293" s="71"/>
      <c r="R293" s="71"/>
      <c r="S293" s="71"/>
      <c r="T293" s="71"/>
      <c r="U293" s="71"/>
      <c r="V293" s="71"/>
      <c r="W293" s="71"/>
      <c r="X293" s="71"/>
      <c r="Y293" s="71"/>
    </row>
    <row r="294" spans="3:25">
      <c r="C294" s="71"/>
      <c r="D294" s="71"/>
      <c r="E294" s="71"/>
      <c r="F294" s="71"/>
      <c r="G294" s="71"/>
      <c r="H294" s="71"/>
      <c r="I294" s="71"/>
      <c r="J294" s="71"/>
      <c r="K294" s="71"/>
      <c r="L294" s="71"/>
      <c r="M294" s="71"/>
      <c r="N294" s="71"/>
      <c r="O294" s="71"/>
      <c r="P294" s="71"/>
      <c r="Q294" s="71"/>
      <c r="R294" s="71"/>
      <c r="S294" s="71"/>
      <c r="T294" s="71"/>
      <c r="U294" s="71"/>
      <c r="V294" s="71"/>
      <c r="W294" s="71"/>
      <c r="X294" s="71"/>
      <c r="Y294" s="71"/>
    </row>
    <row r="295" spans="3:25">
      <c r="C295" s="71"/>
      <c r="D295" s="71"/>
      <c r="E295" s="71"/>
      <c r="F295" s="71"/>
      <c r="G295" s="71"/>
      <c r="H295" s="71"/>
      <c r="I295" s="71"/>
      <c r="J295" s="71"/>
      <c r="K295" s="71"/>
      <c r="L295" s="71"/>
      <c r="M295" s="71"/>
      <c r="N295" s="71"/>
      <c r="O295" s="71"/>
      <c r="P295" s="71"/>
      <c r="Q295" s="71"/>
      <c r="R295" s="71"/>
      <c r="S295" s="71"/>
      <c r="T295" s="71"/>
      <c r="U295" s="71"/>
      <c r="V295" s="71"/>
      <c r="W295" s="71"/>
      <c r="X295" s="71"/>
      <c r="Y295" s="71"/>
    </row>
    <row r="296" spans="3:25">
      <c r="C296" s="71"/>
      <c r="D296" s="71"/>
      <c r="E296" s="71"/>
      <c r="F296" s="71"/>
      <c r="G296" s="71"/>
      <c r="H296" s="71"/>
      <c r="I296" s="71"/>
      <c r="J296" s="71"/>
      <c r="K296" s="71"/>
      <c r="L296" s="71"/>
      <c r="M296" s="71"/>
      <c r="N296" s="71"/>
      <c r="O296" s="71"/>
      <c r="P296" s="71"/>
      <c r="Q296" s="71"/>
      <c r="R296" s="71"/>
      <c r="S296" s="71"/>
      <c r="T296" s="71"/>
      <c r="U296" s="71"/>
      <c r="V296" s="71"/>
      <c r="W296" s="71"/>
      <c r="X296" s="71"/>
      <c r="Y296" s="71"/>
    </row>
    <row r="297" spans="3:25">
      <c r="C297" s="71"/>
      <c r="D297" s="71"/>
      <c r="E297" s="71"/>
      <c r="F297" s="71"/>
      <c r="G297" s="71"/>
      <c r="H297" s="71"/>
      <c r="I297" s="71"/>
      <c r="J297" s="71"/>
      <c r="K297" s="71"/>
      <c r="L297" s="71"/>
      <c r="M297" s="71"/>
      <c r="N297" s="71"/>
      <c r="O297" s="71"/>
      <c r="P297" s="71"/>
      <c r="Q297" s="71"/>
      <c r="R297" s="71"/>
      <c r="S297" s="71"/>
      <c r="T297" s="71"/>
      <c r="U297" s="71"/>
      <c r="V297" s="71"/>
      <c r="W297" s="71"/>
      <c r="X297" s="71"/>
      <c r="Y297" s="71"/>
    </row>
    <row r="298" spans="3:25">
      <c r="C298" s="71"/>
      <c r="D298" s="71"/>
      <c r="E298" s="71"/>
      <c r="F298" s="71"/>
      <c r="G298" s="71"/>
      <c r="H298" s="71"/>
      <c r="I298" s="71"/>
      <c r="J298" s="71"/>
      <c r="K298" s="71"/>
      <c r="L298" s="71"/>
      <c r="M298" s="71"/>
      <c r="N298" s="71"/>
      <c r="O298" s="71"/>
      <c r="P298" s="71"/>
      <c r="Q298" s="71"/>
      <c r="R298" s="71"/>
      <c r="S298" s="71"/>
      <c r="T298" s="71"/>
      <c r="U298" s="71"/>
      <c r="V298" s="71"/>
      <c r="W298" s="71"/>
      <c r="X298" s="71"/>
      <c r="Y298" s="71"/>
    </row>
    <row r="299" spans="3:25">
      <c r="C299" s="71"/>
      <c r="D299" s="71"/>
      <c r="E299" s="71"/>
      <c r="F299" s="71"/>
      <c r="G299" s="71"/>
      <c r="H299" s="71"/>
      <c r="I299" s="71"/>
      <c r="J299" s="71"/>
      <c r="K299" s="71"/>
      <c r="L299" s="71"/>
      <c r="M299" s="71"/>
      <c r="N299" s="71"/>
      <c r="O299" s="71"/>
      <c r="P299" s="71"/>
      <c r="Q299" s="71"/>
      <c r="R299" s="71"/>
      <c r="S299" s="71"/>
      <c r="T299" s="71"/>
      <c r="U299" s="71"/>
      <c r="V299" s="71"/>
      <c r="W299" s="71"/>
      <c r="X299" s="71"/>
      <c r="Y299" s="71"/>
    </row>
    <row r="300" spans="3:25">
      <c r="C300" s="71"/>
      <c r="D300" s="71"/>
      <c r="E300" s="71"/>
      <c r="F300" s="71"/>
      <c r="G300" s="71"/>
      <c r="H300" s="71"/>
      <c r="I300" s="71"/>
      <c r="J300" s="71"/>
      <c r="K300" s="71"/>
      <c r="L300" s="71"/>
      <c r="M300" s="71"/>
      <c r="N300" s="71"/>
      <c r="O300" s="71"/>
      <c r="P300" s="71"/>
      <c r="Q300" s="71"/>
      <c r="R300" s="71"/>
      <c r="S300" s="71"/>
      <c r="T300" s="71"/>
      <c r="U300" s="71"/>
      <c r="V300" s="71"/>
      <c r="W300" s="71"/>
      <c r="X300" s="71"/>
      <c r="Y300" s="71"/>
    </row>
    <row r="301" spans="3:25">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3:25">
      <c r="C302" s="71"/>
      <c r="D302" s="71"/>
      <c r="E302" s="71"/>
      <c r="F302" s="71"/>
      <c r="G302" s="71"/>
      <c r="H302" s="71"/>
      <c r="I302" s="71"/>
      <c r="J302" s="71"/>
      <c r="K302" s="71"/>
      <c r="L302" s="71"/>
      <c r="M302" s="71"/>
      <c r="N302" s="71"/>
      <c r="O302" s="71"/>
      <c r="P302" s="71"/>
      <c r="Q302" s="71"/>
      <c r="R302" s="71"/>
      <c r="S302" s="71"/>
      <c r="T302" s="71"/>
      <c r="U302" s="71"/>
      <c r="V302" s="71"/>
      <c r="W302" s="71"/>
      <c r="X302" s="71"/>
      <c r="Y302" s="71"/>
    </row>
    <row r="303" spans="3:25">
      <c r="C303" s="71"/>
      <c r="D303" s="71"/>
      <c r="E303" s="71"/>
      <c r="F303" s="71"/>
      <c r="G303" s="71"/>
      <c r="H303" s="71"/>
      <c r="I303" s="71"/>
      <c r="J303" s="71"/>
      <c r="K303" s="71"/>
      <c r="L303" s="71"/>
      <c r="M303" s="71"/>
      <c r="N303" s="71"/>
      <c r="O303" s="71"/>
      <c r="P303" s="71"/>
      <c r="Q303" s="71"/>
      <c r="R303" s="71"/>
      <c r="S303" s="71"/>
      <c r="T303" s="71"/>
      <c r="U303" s="71"/>
      <c r="V303" s="71"/>
      <c r="W303" s="71"/>
      <c r="X303" s="71"/>
      <c r="Y303" s="71"/>
    </row>
    <row r="304" spans="3:25">
      <c r="C304" s="71"/>
      <c r="D304" s="71"/>
      <c r="E304" s="71"/>
      <c r="F304" s="71"/>
      <c r="G304" s="71"/>
      <c r="H304" s="71"/>
      <c r="I304" s="71"/>
      <c r="J304" s="71"/>
      <c r="K304" s="71"/>
      <c r="L304" s="71"/>
      <c r="M304" s="71"/>
      <c r="N304" s="71"/>
      <c r="O304" s="71"/>
      <c r="P304" s="71"/>
      <c r="Q304" s="71"/>
      <c r="R304" s="71"/>
      <c r="S304" s="71"/>
      <c r="T304" s="71"/>
      <c r="U304" s="71"/>
      <c r="V304" s="71"/>
      <c r="W304" s="71"/>
      <c r="X304" s="71"/>
      <c r="Y304" s="71"/>
    </row>
    <row r="305" spans="3:25">
      <c r="C305" s="71"/>
      <c r="D305" s="71"/>
      <c r="E305" s="71"/>
      <c r="F305" s="71"/>
      <c r="G305" s="71"/>
      <c r="H305" s="71"/>
      <c r="I305" s="71"/>
      <c r="J305" s="71"/>
      <c r="K305" s="71"/>
      <c r="L305" s="71"/>
      <c r="M305" s="71"/>
      <c r="N305" s="71"/>
      <c r="O305" s="71"/>
      <c r="P305" s="71"/>
      <c r="Q305" s="71"/>
      <c r="R305" s="71"/>
      <c r="S305" s="71"/>
      <c r="T305" s="71"/>
      <c r="U305" s="71"/>
      <c r="V305" s="71"/>
      <c r="W305" s="71"/>
      <c r="X305" s="71"/>
      <c r="Y305" s="71"/>
    </row>
    <row r="306" spans="3:25">
      <c r="C306" s="71"/>
      <c r="D306" s="71"/>
      <c r="E306" s="71"/>
      <c r="F306" s="71"/>
      <c r="G306" s="71"/>
      <c r="H306" s="71"/>
      <c r="I306" s="71"/>
      <c r="J306" s="71"/>
      <c r="K306" s="71"/>
      <c r="L306" s="71"/>
      <c r="M306" s="71"/>
      <c r="N306" s="71"/>
      <c r="O306" s="71"/>
      <c r="P306" s="71"/>
      <c r="Q306" s="71"/>
      <c r="R306" s="71"/>
      <c r="S306" s="71"/>
      <c r="T306" s="71"/>
      <c r="U306" s="71"/>
      <c r="V306" s="71"/>
      <c r="W306" s="71"/>
      <c r="X306" s="71"/>
      <c r="Y306" s="71"/>
    </row>
    <row r="307" spans="3:25">
      <c r="C307" s="71"/>
      <c r="D307" s="71"/>
      <c r="E307" s="71"/>
      <c r="F307" s="71"/>
      <c r="G307" s="71"/>
      <c r="H307" s="71"/>
      <c r="I307" s="71"/>
      <c r="J307" s="71"/>
      <c r="K307" s="71"/>
      <c r="L307" s="71"/>
      <c r="M307" s="71"/>
      <c r="N307" s="71"/>
      <c r="O307" s="71"/>
      <c r="P307" s="71"/>
      <c r="Q307" s="71"/>
      <c r="R307" s="71"/>
      <c r="S307" s="71"/>
      <c r="T307" s="71"/>
      <c r="U307" s="71"/>
      <c r="V307" s="71"/>
      <c r="W307" s="71"/>
      <c r="X307" s="71"/>
      <c r="Y307" s="71"/>
    </row>
    <row r="308" spans="3:25">
      <c r="C308" s="71"/>
      <c r="D308" s="71"/>
      <c r="E308" s="71"/>
      <c r="F308" s="71"/>
      <c r="G308" s="71"/>
      <c r="H308" s="71"/>
      <c r="I308" s="71"/>
      <c r="J308" s="71"/>
      <c r="K308" s="71"/>
      <c r="L308" s="71"/>
      <c r="M308" s="71"/>
      <c r="N308" s="71"/>
      <c r="O308" s="71"/>
      <c r="P308" s="71"/>
      <c r="Q308" s="71"/>
      <c r="R308" s="71"/>
      <c r="S308" s="71"/>
      <c r="T308" s="71"/>
      <c r="U308" s="71"/>
      <c r="V308" s="71"/>
      <c r="W308" s="71"/>
      <c r="X308" s="71"/>
      <c r="Y308" s="71"/>
    </row>
    <row r="309" spans="3:25">
      <c r="C309" s="71"/>
      <c r="D309" s="71"/>
      <c r="E309" s="71"/>
      <c r="F309" s="71"/>
      <c r="G309" s="71"/>
      <c r="H309" s="71"/>
      <c r="I309" s="71"/>
      <c r="J309" s="71"/>
      <c r="K309" s="71"/>
      <c r="L309" s="71"/>
      <c r="M309" s="71"/>
      <c r="N309" s="71"/>
      <c r="O309" s="71"/>
      <c r="P309" s="71"/>
      <c r="Q309" s="71"/>
      <c r="R309" s="71"/>
      <c r="S309" s="71"/>
    </row>
    <row r="310" spans="3:25">
      <c r="C310" s="71"/>
      <c r="D310" s="71"/>
      <c r="E310" s="71"/>
      <c r="F310" s="71"/>
      <c r="G310" s="71"/>
      <c r="H310" s="71"/>
      <c r="I310" s="71"/>
      <c r="J310" s="71"/>
      <c r="K310" s="71"/>
      <c r="L310" s="71"/>
      <c r="M310" s="71"/>
      <c r="N310" s="71"/>
      <c r="O310" s="71"/>
      <c r="P310" s="71"/>
      <c r="Q310" s="71"/>
      <c r="R310" s="71"/>
      <c r="S310" s="71"/>
    </row>
    <row r="311" spans="3:25">
      <c r="C311" s="71"/>
      <c r="D311" s="71"/>
      <c r="E311" s="71"/>
      <c r="F311" s="71"/>
      <c r="G311" s="71"/>
      <c r="H311" s="71"/>
      <c r="I311" s="71"/>
      <c r="J311" s="71"/>
      <c r="K311" s="71"/>
      <c r="L311" s="71"/>
      <c r="M311" s="71"/>
      <c r="N311" s="71"/>
      <c r="O311" s="71"/>
      <c r="P311" s="71"/>
      <c r="Q311" s="71"/>
      <c r="R311" s="71"/>
      <c r="S311" s="71"/>
    </row>
    <row r="312" spans="3:25">
      <c r="C312" s="71"/>
      <c r="D312" s="71"/>
      <c r="E312" s="71"/>
      <c r="F312" s="71"/>
      <c r="G312" s="71"/>
      <c r="H312" s="71"/>
      <c r="I312" s="71"/>
      <c r="J312" s="71"/>
      <c r="K312" s="71"/>
      <c r="L312" s="71"/>
      <c r="M312" s="71"/>
      <c r="N312" s="71"/>
      <c r="O312" s="71"/>
      <c r="P312" s="71"/>
      <c r="Q312" s="71"/>
      <c r="R312" s="71"/>
      <c r="S312" s="71"/>
    </row>
    <row r="313" spans="3:25">
      <c r="C313" s="71"/>
      <c r="D313" s="71"/>
      <c r="E313" s="71"/>
      <c r="F313" s="71"/>
      <c r="G313" s="71"/>
      <c r="H313" s="71"/>
      <c r="I313" s="71"/>
      <c r="J313" s="71"/>
      <c r="K313" s="71"/>
      <c r="L313" s="71"/>
      <c r="M313" s="71"/>
      <c r="N313" s="71"/>
      <c r="O313" s="71"/>
      <c r="P313" s="71"/>
      <c r="Q313" s="71"/>
      <c r="R313" s="71"/>
      <c r="S313" s="71"/>
    </row>
    <row r="314" spans="3:25">
      <c r="C314" s="71"/>
      <c r="D314" s="71"/>
      <c r="E314" s="71"/>
      <c r="F314" s="71"/>
      <c r="G314" s="71"/>
      <c r="H314" s="71"/>
      <c r="I314" s="71"/>
      <c r="J314" s="71"/>
      <c r="K314" s="71"/>
      <c r="L314" s="71"/>
      <c r="M314" s="71"/>
      <c r="N314" s="71"/>
      <c r="O314" s="71"/>
      <c r="P314" s="71"/>
      <c r="Q314" s="71"/>
      <c r="R314" s="71"/>
      <c r="S314" s="71"/>
    </row>
    <row r="315" spans="3:25">
      <c r="C315" s="71"/>
      <c r="D315" s="71"/>
      <c r="E315" s="71"/>
      <c r="F315" s="71"/>
      <c r="G315" s="71"/>
      <c r="H315" s="71"/>
      <c r="I315" s="71"/>
      <c r="J315" s="71"/>
      <c r="K315" s="71"/>
      <c r="L315" s="71"/>
      <c r="M315" s="71"/>
      <c r="N315" s="71"/>
      <c r="O315" s="71"/>
      <c r="P315" s="71"/>
      <c r="Q315" s="71"/>
      <c r="R315" s="71"/>
      <c r="S315" s="71"/>
    </row>
    <row r="316" spans="3:25">
      <c r="C316" s="71"/>
      <c r="D316" s="71"/>
      <c r="E316" s="71"/>
      <c r="F316" s="71"/>
      <c r="G316" s="71"/>
      <c r="H316" s="71"/>
      <c r="I316" s="71"/>
      <c r="J316" s="71"/>
      <c r="K316" s="71"/>
      <c r="L316" s="71"/>
      <c r="M316" s="71"/>
      <c r="N316" s="71"/>
      <c r="O316" s="71"/>
      <c r="P316" s="71"/>
      <c r="Q316" s="71"/>
      <c r="R316" s="71"/>
      <c r="S316" s="71"/>
    </row>
  </sheetData>
  <mergeCells count="9">
    <mergeCell ref="C109:R109"/>
    <mergeCell ref="C107:R107"/>
    <mergeCell ref="C103:R103"/>
    <mergeCell ref="C104:R104"/>
    <mergeCell ref="C101:R101"/>
    <mergeCell ref="C102:R102"/>
    <mergeCell ref="C105:R105"/>
    <mergeCell ref="C106:R106"/>
    <mergeCell ref="C108:R108"/>
  </mergeCells>
  <phoneticPr fontId="0" type="noConversion"/>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80" zoomScaleNormal="80" workbookViewId="0">
      <selection activeCell="C11" sqref="C11"/>
    </sheetView>
  </sheetViews>
  <sheetFormatPr defaultColWidth="8.88671875" defaultRowHeight="12.75"/>
  <cols>
    <col min="1" max="1" width="16.5546875" style="133" customWidth="1"/>
    <col min="2" max="2" width="25.5546875" style="133" customWidth="1"/>
    <col min="3" max="3" width="12.109375" style="133" bestFit="1" customWidth="1"/>
    <col min="4" max="4" width="11.21875" style="133" customWidth="1"/>
    <col min="5" max="8" width="14.44140625" style="133" customWidth="1"/>
    <col min="9" max="16384" width="8.88671875" style="133"/>
  </cols>
  <sheetData>
    <row r="1" spans="1:8" s="131" customFormat="1" ht="18">
      <c r="A1" s="130" t="s">
        <v>152</v>
      </c>
    </row>
    <row r="2" spans="1:8">
      <c r="A2" s="132"/>
    </row>
    <row r="3" spans="1:8">
      <c r="A3" s="187" t="s">
        <v>153</v>
      </c>
      <c r="B3" s="134">
        <v>2014</v>
      </c>
      <c r="C3" s="135"/>
    </row>
    <row r="4" spans="1:8">
      <c r="A4" s="132"/>
      <c r="B4" s="135"/>
      <c r="C4" s="135"/>
    </row>
    <row r="5" spans="1:8">
      <c r="A5" s="187" t="s">
        <v>154</v>
      </c>
      <c r="B5" s="188" t="s">
        <v>64</v>
      </c>
      <c r="C5" s="135"/>
    </row>
    <row r="6" spans="1:8">
      <c r="A6" s="187"/>
      <c r="B6" s="187"/>
      <c r="C6" s="135"/>
    </row>
    <row r="7" spans="1:8" ht="38.25">
      <c r="A7" s="132"/>
      <c r="B7" s="135"/>
      <c r="C7" s="136"/>
      <c r="D7" s="194"/>
      <c r="E7" s="205" t="s">
        <v>189</v>
      </c>
      <c r="F7" s="205" t="s">
        <v>190</v>
      </c>
      <c r="G7" s="206" t="s">
        <v>191</v>
      </c>
      <c r="H7" s="206" t="s">
        <v>192</v>
      </c>
    </row>
    <row r="8" spans="1:8">
      <c r="A8" s="137"/>
      <c r="B8" s="138" t="s">
        <v>155</v>
      </c>
      <c r="C8" s="177" t="s">
        <v>156</v>
      </c>
      <c r="D8" s="195"/>
      <c r="E8" s="207">
        <v>1203</v>
      </c>
      <c r="F8" s="207">
        <v>1203</v>
      </c>
      <c r="G8" s="207">
        <v>1203</v>
      </c>
      <c r="H8" s="207">
        <v>1203</v>
      </c>
    </row>
    <row r="9" spans="1:8">
      <c r="A9" s="137"/>
      <c r="B9" s="138" t="s">
        <v>157</v>
      </c>
      <c r="C9" s="176" t="s">
        <v>193</v>
      </c>
      <c r="D9" s="196"/>
      <c r="E9" s="139" t="s">
        <v>193</v>
      </c>
      <c r="F9" s="139" t="s">
        <v>193</v>
      </c>
      <c r="G9" s="139" t="s">
        <v>193</v>
      </c>
      <c r="H9" s="139" t="s">
        <v>193</v>
      </c>
    </row>
    <row r="10" spans="1:8">
      <c r="A10" s="137"/>
      <c r="B10" s="138" t="s">
        <v>158</v>
      </c>
      <c r="C10" s="176" t="s">
        <v>159</v>
      </c>
      <c r="D10" s="196"/>
      <c r="E10" s="176" t="s">
        <v>159</v>
      </c>
      <c r="F10" s="176" t="s">
        <v>159</v>
      </c>
      <c r="G10" s="176" t="s">
        <v>159</v>
      </c>
      <c r="H10" s="176" t="s">
        <v>159</v>
      </c>
    </row>
    <row r="11" spans="1:8">
      <c r="A11" s="140" t="s">
        <v>160</v>
      </c>
      <c r="B11" s="141" t="str">
        <f xml:space="preserve"> "December " &amp; B3-1</f>
        <v>December 2013</v>
      </c>
      <c r="C11" s="158">
        <f>E11-F11+G11-H11</f>
        <v>117909142.58</v>
      </c>
      <c r="D11" s="190"/>
      <c r="E11" s="208">
        <v>123609480.55</v>
      </c>
      <c r="F11" s="209">
        <v>5700337.9699999997</v>
      </c>
      <c r="G11" s="210">
        <v>0</v>
      </c>
      <c r="H11" s="211">
        <v>0</v>
      </c>
    </row>
    <row r="12" spans="1:8">
      <c r="A12" s="142" t="s">
        <v>161</v>
      </c>
      <c r="B12" s="143" t="str">
        <f xml:space="preserve"> "January " &amp; B3</f>
        <v>January 2014</v>
      </c>
      <c r="C12" s="189">
        <f t="shared" ref="C12:C23" si="0">E12-F12+G12-H12</f>
        <v>117909142.58</v>
      </c>
      <c r="D12" s="191"/>
      <c r="E12" s="208">
        <v>123609480.55</v>
      </c>
      <c r="F12" s="209">
        <v>5700337.9699999997</v>
      </c>
      <c r="G12" s="208">
        <v>0</v>
      </c>
      <c r="H12" s="212">
        <v>0</v>
      </c>
    </row>
    <row r="13" spans="1:8">
      <c r="A13" s="142"/>
      <c r="B13" s="144" t="s">
        <v>162</v>
      </c>
      <c r="C13" s="189">
        <f t="shared" si="0"/>
        <v>117909142.58</v>
      </c>
      <c r="D13" s="191"/>
      <c r="E13" s="208">
        <v>123609480.55</v>
      </c>
      <c r="F13" s="209">
        <v>5700337.9699999997</v>
      </c>
      <c r="G13" s="208">
        <v>0</v>
      </c>
      <c r="H13" s="212">
        <v>0</v>
      </c>
    </row>
    <row r="14" spans="1:8">
      <c r="A14" s="142"/>
      <c r="B14" s="144" t="s">
        <v>163</v>
      </c>
      <c r="C14" s="189">
        <f t="shared" si="0"/>
        <v>117909142.58</v>
      </c>
      <c r="D14" s="191"/>
      <c r="E14" s="208">
        <v>123609480.55</v>
      </c>
      <c r="F14" s="209">
        <v>5700337.9699999997</v>
      </c>
      <c r="G14" s="208">
        <v>0</v>
      </c>
      <c r="H14" s="212">
        <v>0</v>
      </c>
    </row>
    <row r="15" spans="1:8">
      <c r="A15" s="142"/>
      <c r="B15" s="144" t="s">
        <v>164</v>
      </c>
      <c r="C15" s="189">
        <f t="shared" si="0"/>
        <v>117909142.58</v>
      </c>
      <c r="D15" s="191"/>
      <c r="E15" s="208">
        <v>123609480.55</v>
      </c>
      <c r="F15" s="209">
        <v>5700337.9699999997</v>
      </c>
      <c r="G15" s="208">
        <v>0</v>
      </c>
      <c r="H15" s="212">
        <v>0</v>
      </c>
    </row>
    <row r="16" spans="1:8">
      <c r="A16" s="142"/>
      <c r="B16" s="144" t="s">
        <v>165</v>
      </c>
      <c r="C16" s="189">
        <f t="shared" si="0"/>
        <v>117909142.58</v>
      </c>
      <c r="D16" s="191"/>
      <c r="E16" s="208">
        <v>123609480.55</v>
      </c>
      <c r="F16" s="209">
        <v>5700337.9699999997</v>
      </c>
      <c r="G16" s="208">
        <v>0</v>
      </c>
      <c r="H16" s="212">
        <v>0</v>
      </c>
    </row>
    <row r="17" spans="1:8">
      <c r="A17" s="142"/>
      <c r="B17" s="144" t="s">
        <v>166</v>
      </c>
      <c r="C17" s="189">
        <f t="shared" si="0"/>
        <v>117909142.58</v>
      </c>
      <c r="D17" s="191"/>
      <c r="E17" s="208">
        <v>123609480.55</v>
      </c>
      <c r="F17" s="209">
        <v>5700337.9699999997</v>
      </c>
      <c r="G17" s="208">
        <v>0</v>
      </c>
      <c r="H17" s="212">
        <v>0</v>
      </c>
    </row>
    <row r="18" spans="1:8">
      <c r="A18" s="142"/>
      <c r="B18" s="144" t="s">
        <v>167</v>
      </c>
      <c r="C18" s="189">
        <f t="shared" si="0"/>
        <v>117909142.58</v>
      </c>
      <c r="D18" s="191"/>
      <c r="E18" s="208">
        <v>123609480.55</v>
      </c>
      <c r="F18" s="209">
        <v>5700337.9699999997</v>
      </c>
      <c r="G18" s="208">
        <v>0</v>
      </c>
      <c r="H18" s="212">
        <v>0</v>
      </c>
    </row>
    <row r="19" spans="1:8">
      <c r="A19" s="142"/>
      <c r="B19" s="144" t="s">
        <v>168</v>
      </c>
      <c r="C19" s="189">
        <f t="shared" si="0"/>
        <v>117909142.58</v>
      </c>
      <c r="D19" s="191"/>
      <c r="E19" s="208">
        <v>123609480.55</v>
      </c>
      <c r="F19" s="209">
        <v>5700337.9699999997</v>
      </c>
      <c r="G19" s="208">
        <v>0</v>
      </c>
      <c r="H19" s="212">
        <v>0</v>
      </c>
    </row>
    <row r="20" spans="1:8">
      <c r="A20" s="142"/>
      <c r="B20" s="144" t="s">
        <v>169</v>
      </c>
      <c r="C20" s="189">
        <f t="shared" si="0"/>
        <v>117909142.58</v>
      </c>
      <c r="D20" s="191"/>
      <c r="E20" s="208">
        <v>123609480.55</v>
      </c>
      <c r="F20" s="209">
        <v>5700337.9699999997</v>
      </c>
      <c r="G20" s="208">
        <v>0</v>
      </c>
      <c r="H20" s="212">
        <v>0</v>
      </c>
    </row>
    <row r="21" spans="1:8">
      <c r="A21" s="142"/>
      <c r="B21" s="144" t="s">
        <v>170</v>
      </c>
      <c r="C21" s="189">
        <f t="shared" si="0"/>
        <v>117909142.58</v>
      </c>
      <c r="D21" s="191"/>
      <c r="E21" s="208">
        <v>123609480.55</v>
      </c>
      <c r="F21" s="209">
        <v>5700337.9699999997</v>
      </c>
      <c r="G21" s="208">
        <v>0</v>
      </c>
      <c r="H21" s="212">
        <v>0</v>
      </c>
    </row>
    <row r="22" spans="1:8">
      <c r="A22" s="142"/>
      <c r="B22" s="144" t="s">
        <v>171</v>
      </c>
      <c r="C22" s="189">
        <f t="shared" si="0"/>
        <v>117909142.58</v>
      </c>
      <c r="D22" s="191"/>
      <c r="E22" s="208">
        <v>123609480.55</v>
      </c>
      <c r="F22" s="209">
        <v>5700337.9699999997</v>
      </c>
      <c r="G22" s="208">
        <v>0</v>
      </c>
      <c r="H22" s="212">
        <v>0</v>
      </c>
    </row>
    <row r="23" spans="1:8">
      <c r="A23" s="145"/>
      <c r="B23" s="146" t="str">
        <f xml:space="preserve"> "December " &amp; B3</f>
        <v>December 2014</v>
      </c>
      <c r="C23" s="189">
        <f t="shared" si="0"/>
        <v>117909142.58</v>
      </c>
      <c r="D23" s="191"/>
      <c r="E23" s="213">
        <v>123609480.55</v>
      </c>
      <c r="F23" s="209">
        <v>5700337.9699999997</v>
      </c>
      <c r="G23" s="208">
        <v>0</v>
      </c>
      <c r="H23" s="212">
        <v>0</v>
      </c>
    </row>
    <row r="24" spans="1:8">
      <c r="A24" s="147"/>
      <c r="B24" s="148" t="s">
        <v>172</v>
      </c>
      <c r="C24" s="180">
        <f>AVERAGE(C11:C23)</f>
        <v>117909142.58</v>
      </c>
      <c r="D24" s="192"/>
      <c r="E24" s="215">
        <f>AVERAGE(E11:E23)</f>
        <v>123609480.54999997</v>
      </c>
      <c r="F24" s="216">
        <f>AVERAGE(F11:F23)</f>
        <v>5700337.9699999997</v>
      </c>
      <c r="G24" s="215">
        <f t="shared" ref="G24" si="1">AVERAGE(G11:G23)</f>
        <v>0</v>
      </c>
      <c r="H24" s="217">
        <f>AVERAGE(H11:H23)</f>
        <v>0</v>
      </c>
    </row>
    <row r="25" spans="1:8">
      <c r="A25" s="147"/>
      <c r="B25" s="148"/>
      <c r="C25" s="184"/>
      <c r="D25" s="197"/>
      <c r="E25" s="178"/>
      <c r="F25" s="148"/>
    </row>
    <row r="26" spans="1:8" ht="51">
      <c r="A26" s="147"/>
      <c r="B26" s="148"/>
      <c r="C26" s="148"/>
      <c r="D26" s="197"/>
      <c r="E26" s="218" t="s">
        <v>194</v>
      </c>
      <c r="F26" s="218" t="s">
        <v>195</v>
      </c>
    </row>
    <row r="27" spans="1:8">
      <c r="A27" s="140" t="s">
        <v>173</v>
      </c>
      <c r="B27" s="141" t="str">
        <f>B11</f>
        <v>December 2013</v>
      </c>
      <c r="C27" s="158">
        <f>E27-F27</f>
        <v>3898706.54</v>
      </c>
      <c r="D27" s="190"/>
      <c r="E27" s="210">
        <v>4113259.57</v>
      </c>
      <c r="F27" s="211">
        <v>214553.03</v>
      </c>
    </row>
    <row r="28" spans="1:8">
      <c r="A28" s="142" t="s">
        <v>174</v>
      </c>
      <c r="B28" s="143" t="str">
        <f>B12</f>
        <v>January 2014</v>
      </c>
      <c r="C28" s="204">
        <f t="shared" ref="C28:C39" si="2">E28-F28</f>
        <v>4162738.9920000001</v>
      </c>
      <c r="D28" s="191"/>
      <c r="E28" s="208">
        <v>4389602.682</v>
      </c>
      <c r="F28" s="212">
        <v>226863.69</v>
      </c>
    </row>
    <row r="29" spans="1:8">
      <c r="A29" s="142" t="s">
        <v>175</v>
      </c>
      <c r="B29" s="149" t="s">
        <v>162</v>
      </c>
      <c r="C29" s="204">
        <f t="shared" si="2"/>
        <v>4426771.45</v>
      </c>
      <c r="D29" s="191"/>
      <c r="E29" s="208">
        <v>4665945.8</v>
      </c>
      <c r="F29" s="212">
        <v>239174.35</v>
      </c>
    </row>
    <row r="30" spans="1:8">
      <c r="A30" s="142"/>
      <c r="B30" s="149" t="s">
        <v>163</v>
      </c>
      <c r="C30" s="204">
        <f t="shared" si="2"/>
        <v>4690803.91</v>
      </c>
      <c r="D30" s="191"/>
      <c r="E30" s="208">
        <v>4942288.92</v>
      </c>
      <c r="F30" s="212">
        <v>251485.01</v>
      </c>
    </row>
    <row r="31" spans="1:8">
      <c r="A31" s="142"/>
      <c r="B31" s="149" t="s">
        <v>164</v>
      </c>
      <c r="C31" s="204">
        <f t="shared" si="2"/>
        <v>4954836.3600000003</v>
      </c>
      <c r="D31" s="191"/>
      <c r="E31" s="208">
        <v>5218632.03</v>
      </c>
      <c r="F31" s="212">
        <v>263795.67</v>
      </c>
    </row>
    <row r="32" spans="1:8">
      <c r="A32" s="142"/>
      <c r="B32" s="149" t="s">
        <v>165</v>
      </c>
      <c r="C32" s="204">
        <f t="shared" si="2"/>
        <v>5218868.82</v>
      </c>
      <c r="D32" s="191"/>
      <c r="E32" s="208">
        <v>5494975.1500000004</v>
      </c>
      <c r="F32" s="212">
        <v>276106.33</v>
      </c>
    </row>
    <row r="33" spans="1:6">
      <c r="A33" s="142"/>
      <c r="B33" s="149" t="s">
        <v>166</v>
      </c>
      <c r="C33" s="204">
        <f t="shared" si="2"/>
        <v>5482901.2799999993</v>
      </c>
      <c r="D33" s="191"/>
      <c r="E33" s="208">
        <v>5771318.2699999996</v>
      </c>
      <c r="F33" s="212">
        <v>288416.99</v>
      </c>
    </row>
    <row r="34" spans="1:6">
      <c r="A34" s="142"/>
      <c r="B34" s="149" t="s">
        <v>167</v>
      </c>
      <c r="C34" s="204">
        <f t="shared" si="2"/>
        <v>5746933.7399999993</v>
      </c>
      <c r="D34" s="191"/>
      <c r="E34" s="208">
        <v>6047661.3899999997</v>
      </c>
      <c r="F34" s="212">
        <v>300727.65000000002</v>
      </c>
    </row>
    <row r="35" spans="1:6">
      <c r="A35" s="142"/>
      <c r="B35" s="149" t="s">
        <v>168</v>
      </c>
      <c r="C35" s="204">
        <f t="shared" si="2"/>
        <v>6010966.1900000004</v>
      </c>
      <c r="D35" s="191"/>
      <c r="E35" s="208">
        <v>6324004.5</v>
      </c>
      <c r="F35" s="212">
        <v>313038.31</v>
      </c>
    </row>
    <row r="36" spans="1:6">
      <c r="A36" s="142"/>
      <c r="B36" s="149" t="s">
        <v>169</v>
      </c>
      <c r="C36" s="204">
        <f t="shared" si="2"/>
        <v>6274998.6500000004</v>
      </c>
      <c r="D36" s="191"/>
      <c r="E36" s="208">
        <v>6600347.6200000001</v>
      </c>
      <c r="F36" s="212">
        <v>325348.96999999997</v>
      </c>
    </row>
    <row r="37" spans="1:6">
      <c r="A37" s="142"/>
      <c r="B37" s="149" t="s">
        <v>170</v>
      </c>
      <c r="C37" s="204">
        <f t="shared" si="2"/>
        <v>6539031.1100000003</v>
      </c>
      <c r="D37" s="191"/>
      <c r="E37" s="208">
        <v>6876690.7400000002</v>
      </c>
      <c r="F37" s="212">
        <v>337659.63</v>
      </c>
    </row>
    <row r="38" spans="1:6">
      <c r="A38" s="142"/>
      <c r="B38" s="149" t="s">
        <v>171</v>
      </c>
      <c r="C38" s="204">
        <f t="shared" si="2"/>
        <v>6803063.5599999996</v>
      </c>
      <c r="D38" s="191"/>
      <c r="E38" s="208">
        <v>7153033.8499999996</v>
      </c>
      <c r="F38" s="212">
        <v>349970.29</v>
      </c>
    </row>
    <row r="39" spans="1:6">
      <c r="A39" s="145"/>
      <c r="B39" s="146" t="str">
        <f>+B23</f>
        <v>December 2014</v>
      </c>
      <c r="C39" s="204">
        <f t="shared" si="2"/>
        <v>7067096.0199999996</v>
      </c>
      <c r="D39" s="191"/>
      <c r="E39" s="213">
        <v>7429376.9699999997</v>
      </c>
      <c r="F39" s="214">
        <v>362280.95</v>
      </c>
    </row>
    <row r="40" spans="1:6">
      <c r="A40" s="147"/>
      <c r="B40" s="148" t="s">
        <v>172</v>
      </c>
      <c r="C40" s="180">
        <f t="shared" ref="C40" si="3">AVERAGE(C27:C39)</f>
        <v>5482901.2786153844</v>
      </c>
      <c r="D40" s="192"/>
      <c r="E40" s="215">
        <f t="shared" ref="E40" si="4">AVERAGE(E27:E39)</f>
        <v>5771318.2686153846</v>
      </c>
      <c r="F40" s="217">
        <f>AVERAGE(F27:F39)</f>
        <v>288416.99</v>
      </c>
    </row>
    <row r="41" spans="1:6" s="153" customFormat="1">
      <c r="A41" s="150"/>
      <c r="B41" s="151"/>
      <c r="C41" s="152"/>
      <c r="D41" s="152"/>
      <c r="E41" s="178"/>
    </row>
    <row r="42" spans="1:6">
      <c r="A42" s="147"/>
      <c r="B42" s="179"/>
      <c r="C42" s="154"/>
      <c r="D42" s="198"/>
      <c r="E42" s="199"/>
    </row>
    <row r="43" spans="1:6">
      <c r="A43" s="147"/>
      <c r="B43" s="155"/>
      <c r="C43" s="156"/>
      <c r="D43" s="200"/>
      <c r="E43" s="201"/>
    </row>
    <row r="44" spans="1:6">
      <c r="A44" s="140" t="s">
        <v>176</v>
      </c>
      <c r="B44" s="157" t="str">
        <f>B11</f>
        <v>December 2013</v>
      </c>
      <c r="C44" s="158">
        <f>C11-C27</f>
        <v>114010436.03999999</v>
      </c>
      <c r="D44" s="190"/>
      <c r="E44" s="190"/>
    </row>
    <row r="45" spans="1:6">
      <c r="A45" s="142" t="s">
        <v>177</v>
      </c>
      <c r="B45" s="159" t="str">
        <f>B12</f>
        <v>January 2014</v>
      </c>
      <c r="C45" s="189">
        <f t="shared" ref="C45:C56" si="5">C12-C28</f>
        <v>113746403.588</v>
      </c>
      <c r="D45" s="191"/>
      <c r="E45" s="191"/>
    </row>
    <row r="46" spans="1:6">
      <c r="A46" s="142"/>
      <c r="B46" s="149" t="s">
        <v>162</v>
      </c>
      <c r="C46" s="189">
        <f t="shared" si="5"/>
        <v>113482371.13</v>
      </c>
      <c r="D46" s="191"/>
      <c r="E46" s="191"/>
    </row>
    <row r="47" spans="1:6">
      <c r="A47" s="142"/>
      <c r="B47" s="149" t="s">
        <v>163</v>
      </c>
      <c r="C47" s="189">
        <f t="shared" si="5"/>
        <v>113218338.67</v>
      </c>
      <c r="D47" s="191"/>
      <c r="E47" s="191"/>
    </row>
    <row r="48" spans="1:6">
      <c r="A48" s="142"/>
      <c r="B48" s="149" t="s">
        <v>164</v>
      </c>
      <c r="C48" s="189">
        <f t="shared" si="5"/>
        <v>112954306.22</v>
      </c>
      <c r="D48" s="191"/>
      <c r="E48" s="191"/>
    </row>
    <row r="49" spans="1:7">
      <c r="A49" s="142"/>
      <c r="B49" s="149" t="s">
        <v>165</v>
      </c>
      <c r="C49" s="189">
        <f t="shared" si="5"/>
        <v>112690273.75999999</v>
      </c>
      <c r="D49" s="191"/>
      <c r="E49" s="191"/>
    </row>
    <row r="50" spans="1:7">
      <c r="A50" s="142"/>
      <c r="B50" s="149" t="s">
        <v>166</v>
      </c>
      <c r="C50" s="189">
        <f t="shared" si="5"/>
        <v>112426241.3</v>
      </c>
      <c r="D50" s="191"/>
      <c r="E50" s="191"/>
    </row>
    <row r="51" spans="1:7">
      <c r="A51" s="142"/>
      <c r="B51" s="149" t="s">
        <v>167</v>
      </c>
      <c r="C51" s="189">
        <f t="shared" si="5"/>
        <v>112162208.84</v>
      </c>
      <c r="D51" s="191"/>
      <c r="E51" s="191"/>
    </row>
    <row r="52" spans="1:7">
      <c r="A52" s="142"/>
      <c r="B52" s="149" t="s">
        <v>168</v>
      </c>
      <c r="C52" s="189">
        <f t="shared" si="5"/>
        <v>111898176.39</v>
      </c>
      <c r="D52" s="191"/>
      <c r="E52" s="191"/>
    </row>
    <row r="53" spans="1:7">
      <c r="A53" s="142"/>
      <c r="B53" s="149" t="s">
        <v>169</v>
      </c>
      <c r="C53" s="189">
        <f t="shared" si="5"/>
        <v>111634143.92999999</v>
      </c>
      <c r="D53" s="191"/>
      <c r="E53" s="191"/>
    </row>
    <row r="54" spans="1:7">
      <c r="A54" s="142"/>
      <c r="B54" s="149" t="s">
        <v>170</v>
      </c>
      <c r="C54" s="189">
        <f t="shared" si="5"/>
        <v>111370111.47</v>
      </c>
      <c r="D54" s="191"/>
      <c r="E54" s="191"/>
    </row>
    <row r="55" spans="1:7">
      <c r="A55" s="142"/>
      <c r="B55" s="149" t="s">
        <v>171</v>
      </c>
      <c r="C55" s="189">
        <f t="shared" si="5"/>
        <v>111106079.02</v>
      </c>
      <c r="D55" s="191"/>
      <c r="E55" s="191"/>
    </row>
    <row r="56" spans="1:7">
      <c r="A56" s="145"/>
      <c r="B56" s="160" t="str">
        <f>+B39</f>
        <v>December 2014</v>
      </c>
      <c r="C56" s="189">
        <f t="shared" si="5"/>
        <v>110842046.56</v>
      </c>
      <c r="D56" s="191"/>
      <c r="E56" s="191"/>
    </row>
    <row r="57" spans="1:7">
      <c r="A57" s="147"/>
      <c r="B57" s="148" t="s">
        <v>172</v>
      </c>
      <c r="C57" s="180">
        <f>AVERAGE(C44:C56)</f>
        <v>112426241.30138461</v>
      </c>
      <c r="D57" s="192"/>
      <c r="E57" s="192"/>
      <c r="G57" s="185"/>
    </row>
    <row r="58" spans="1:7">
      <c r="A58" s="147"/>
      <c r="B58" s="179"/>
      <c r="C58" s="161"/>
      <c r="D58" s="152"/>
      <c r="E58" s="178"/>
    </row>
    <row r="59" spans="1:7">
      <c r="A59" s="147"/>
      <c r="B59" s="162"/>
      <c r="C59" s="163"/>
      <c r="D59" s="193"/>
      <c r="E59" s="202"/>
    </row>
    <row r="60" spans="1:7">
      <c r="A60" s="164" t="s">
        <v>178</v>
      </c>
      <c r="B60" s="165" t="s">
        <v>34</v>
      </c>
      <c r="C60" s="181">
        <f>C39-C27</f>
        <v>3168389.4799999995</v>
      </c>
      <c r="D60" s="192"/>
      <c r="E60" s="192"/>
      <c r="F60" s="183"/>
    </row>
    <row r="61" spans="1:7">
      <c r="A61" s="145" t="s">
        <v>179</v>
      </c>
      <c r="B61" s="166" t="s">
        <v>180</v>
      </c>
      <c r="C61" s="182">
        <v>0</v>
      </c>
      <c r="D61" s="192"/>
      <c r="E61" s="192"/>
    </row>
    <row r="62" spans="1:7">
      <c r="A62" s="132"/>
      <c r="B62" s="148" t="s">
        <v>181</v>
      </c>
      <c r="C62" s="180">
        <f>+C60+C61</f>
        <v>3168389.4799999995</v>
      </c>
      <c r="D62" s="192"/>
      <c r="E62" s="192"/>
    </row>
    <row r="63" spans="1:7">
      <c r="D63" s="203"/>
      <c r="E63" s="203"/>
    </row>
    <row r="64" spans="1:7">
      <c r="C64" s="185"/>
      <c r="D64" s="203"/>
      <c r="E64" s="203"/>
    </row>
    <row r="65" spans="4:5">
      <c r="D65" s="203"/>
      <c r="E65" s="203"/>
    </row>
  </sheetData>
  <pageMargins left="0.25" right="0.25" top="0.51" bottom="0.34" header="0.28000000000000003" footer="0.17"/>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election activeCell="D16" sqref="D16"/>
    </sheetView>
  </sheetViews>
  <sheetFormatPr defaultColWidth="8.88671875" defaultRowHeight="12.75"/>
  <cols>
    <col min="1" max="2" width="8.88671875" style="168"/>
    <col min="3" max="3" width="8.77734375" style="168" bestFit="1" customWidth="1"/>
    <col min="4" max="4" width="87.44140625" style="168" customWidth="1"/>
    <col min="5" max="16384" width="8.88671875" style="168"/>
  </cols>
  <sheetData>
    <row r="1" spans="1:4">
      <c r="A1" s="167" t="s">
        <v>182</v>
      </c>
      <c r="B1" s="167"/>
    </row>
    <row r="3" spans="1:4" ht="25.5">
      <c r="A3" s="169" t="s">
        <v>155</v>
      </c>
      <c r="B3" s="170" t="s">
        <v>183</v>
      </c>
      <c r="C3" s="170" t="s">
        <v>188</v>
      </c>
      <c r="D3" s="169" t="s">
        <v>184</v>
      </c>
    </row>
    <row r="4" spans="1:4">
      <c r="A4" s="222">
        <v>1203</v>
      </c>
      <c r="B4" s="225" t="s">
        <v>187</v>
      </c>
      <c r="C4" s="174"/>
      <c r="D4" s="228" t="s">
        <v>185</v>
      </c>
    </row>
    <row r="5" spans="1:4">
      <c r="A5" s="223"/>
      <c r="B5" s="226"/>
      <c r="C5" s="171"/>
      <c r="D5" s="229"/>
    </row>
    <row r="6" spans="1:4">
      <c r="A6" s="223"/>
      <c r="B6" s="226"/>
      <c r="C6" s="171"/>
      <c r="D6" s="229"/>
    </row>
    <row r="7" spans="1:4" ht="36.75" customHeight="1">
      <c r="A7" s="224"/>
      <c r="B7" s="227"/>
      <c r="C7" s="173"/>
      <c r="D7" s="230"/>
    </row>
    <row r="8" spans="1:4">
      <c r="A8" s="171"/>
      <c r="B8" s="171"/>
      <c r="C8" s="172"/>
      <c r="D8" s="171"/>
    </row>
    <row r="9" spans="1:4">
      <c r="A9" s="171"/>
      <c r="B9" s="171"/>
      <c r="C9" s="171"/>
      <c r="D9" s="171"/>
    </row>
    <row r="10" spans="1:4">
      <c r="A10" s="171"/>
      <c r="B10" s="171"/>
      <c r="C10" s="171"/>
      <c r="D10" s="171"/>
    </row>
    <row r="11" spans="1:4">
      <c r="A11" s="171"/>
      <c r="B11" s="171"/>
      <c r="C11" s="171"/>
      <c r="D11" s="171"/>
    </row>
    <row r="12" spans="1:4">
      <c r="A12" s="171"/>
      <c r="B12" s="171"/>
      <c r="C12" s="171"/>
      <c r="D12" s="171"/>
    </row>
    <row r="13" spans="1:4">
      <c r="A13" s="171"/>
      <c r="B13" s="171"/>
      <c r="C13" s="171"/>
      <c r="D13" s="171"/>
    </row>
    <row r="14" spans="1:4">
      <c r="A14" s="171"/>
      <c r="B14" s="171"/>
      <c r="C14" s="171"/>
      <c r="D14" s="171"/>
    </row>
    <row r="15" spans="1:4">
      <c r="A15" s="171"/>
      <c r="B15" s="171"/>
      <c r="C15" s="171"/>
      <c r="D15" s="171"/>
    </row>
    <row r="16" spans="1:4">
      <c r="A16" s="171"/>
      <c r="B16" s="171"/>
      <c r="C16" s="171"/>
      <c r="D16" s="171"/>
    </row>
    <row r="17" spans="1:4">
      <c r="A17" s="171"/>
      <c r="B17" s="171"/>
      <c r="C17" s="171"/>
      <c r="D17" s="171"/>
    </row>
    <row r="18" spans="1:4">
      <c r="A18" s="171"/>
      <c r="B18" s="171"/>
      <c r="C18" s="171"/>
      <c r="D18" s="171"/>
    </row>
    <row r="19" spans="1:4">
      <c r="A19" s="171"/>
      <c r="B19" s="171"/>
      <c r="C19" s="171"/>
      <c r="D19" s="171"/>
    </row>
    <row r="20" spans="1:4">
      <c r="A20" s="171"/>
      <c r="B20" s="171"/>
      <c r="C20" s="171"/>
      <c r="D20" s="171"/>
    </row>
    <row r="21" spans="1:4">
      <c r="A21" s="171"/>
      <c r="B21" s="171"/>
      <c r="C21" s="171"/>
      <c r="D21" s="171"/>
    </row>
    <row r="22" spans="1:4">
      <c r="A22" s="171"/>
      <c r="B22" s="171"/>
      <c r="C22" s="171"/>
      <c r="D22" s="171"/>
    </row>
    <row r="23" spans="1:4">
      <c r="A23" s="171"/>
      <c r="B23" s="171"/>
      <c r="C23" s="171"/>
      <c r="D23" s="171"/>
    </row>
    <row r="24" spans="1:4">
      <c r="A24" s="171"/>
      <c r="B24" s="171"/>
      <c r="C24" s="171"/>
      <c r="D24" s="171"/>
    </row>
    <row r="25" spans="1:4">
      <c r="A25" s="171"/>
      <c r="B25" s="171"/>
      <c r="C25" s="171"/>
      <c r="D25" s="171"/>
    </row>
    <row r="26" spans="1:4">
      <c r="A26" s="171"/>
      <c r="B26" s="171"/>
      <c r="C26" s="171"/>
      <c r="D26" s="171"/>
    </row>
    <row r="27" spans="1:4">
      <c r="A27" s="171"/>
      <c r="B27" s="171"/>
      <c r="C27" s="171"/>
      <c r="D27" s="171"/>
    </row>
    <row r="28" spans="1:4">
      <c r="A28" s="171"/>
      <c r="B28" s="171"/>
      <c r="C28" s="171"/>
      <c r="D28" s="171"/>
    </row>
    <row r="29" spans="1:4">
      <c r="A29" s="171"/>
      <c r="B29" s="171"/>
      <c r="C29" s="171"/>
      <c r="D29" s="171"/>
    </row>
    <row r="30" spans="1:4">
      <c r="A30" s="171"/>
      <c r="B30" s="171"/>
      <c r="C30" s="171"/>
      <c r="D30" s="171"/>
    </row>
    <row r="31" spans="1:4">
      <c r="A31" s="171"/>
      <c r="B31" s="171"/>
      <c r="C31" s="171"/>
      <c r="D31" s="171"/>
    </row>
    <row r="32" spans="1:4">
      <c r="A32" s="171"/>
      <c r="B32" s="171"/>
      <c r="C32" s="171"/>
      <c r="D32" s="171"/>
    </row>
    <row r="33" spans="1:4">
      <c r="A33" s="171"/>
      <c r="B33" s="171"/>
      <c r="C33" s="171"/>
      <c r="D33" s="171"/>
    </row>
    <row r="34" spans="1:4">
      <c r="A34" s="171"/>
      <c r="B34" s="171"/>
      <c r="C34" s="171"/>
      <c r="D34" s="171"/>
    </row>
    <row r="35" spans="1:4">
      <c r="A35" s="171"/>
      <c r="B35" s="171"/>
      <c r="C35" s="171"/>
      <c r="D35" s="171"/>
    </row>
    <row r="36" spans="1:4">
      <c r="A36" s="171"/>
      <c r="B36" s="171"/>
      <c r="C36" s="171"/>
      <c r="D36" s="171"/>
    </row>
    <row r="37" spans="1:4">
      <c r="A37" s="171"/>
      <c r="B37" s="171"/>
      <c r="C37" s="171"/>
      <c r="D37" s="171"/>
    </row>
    <row r="38" spans="1:4">
      <c r="A38" s="171"/>
      <c r="B38" s="171"/>
      <c r="C38" s="171"/>
      <c r="D38" s="171"/>
    </row>
    <row r="39" spans="1:4">
      <c r="A39" s="171"/>
      <c r="B39" s="171"/>
      <c r="C39" s="171"/>
      <c r="D39" s="171"/>
    </row>
  </sheetData>
  <mergeCells count="3">
    <mergeCell ref="A4:A7"/>
    <mergeCell ref="B4:B7"/>
    <mergeCell ref="D4:D7"/>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GRE Attachment MM</vt:lpstr>
      <vt:lpstr>Forward Rate TO Support Data_MM</vt:lpstr>
      <vt:lpstr>Project Description</vt:lpstr>
      <vt:lpstr>'Forward Rate TO Support Data_MM'!Print_Area</vt:lpstr>
      <vt:lpstr>'GRE Attachment MM'!Print_Area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mcsaer</cp:lastModifiedBy>
  <cp:lastPrinted>2014-08-27T16:51:37Z</cp:lastPrinted>
  <dcterms:created xsi:type="dcterms:W3CDTF">2009-07-01T14:12:33Z</dcterms:created>
  <dcterms:modified xsi:type="dcterms:W3CDTF">2015-08-31T20:01:54Z</dcterms:modified>
</cp:coreProperties>
</file>