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externalLinks/externalLink9.xml" ContentType="application/vnd.openxmlformats-officedocument.spreadsheetml.externalLink+xml"/>
  <Override PartName="/xl/externalLinks/externalLink29.xml" ContentType="application/vnd.openxmlformats-officedocument.spreadsheetml.externalLink+xml"/>
  <Override PartName="/xl/externalLinks/externalLink3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externalLinks/externalLink27.xml" ContentType="application/vnd.openxmlformats-officedocument.spreadsheetml.externalLink+xml"/>
  <Override PartName="/xl/externalLinks/externalLink36.xml" ContentType="application/vnd.openxmlformats-officedocument.spreadsheetml.externalLink+xml"/>
  <Default Extension="rels" ContentType="application/vnd.openxmlformats-package.relationships+xml"/>
  <Default Extension="xml" ContentType="application/xml"/>
  <Override PartName="/xl/worksheets/sheet5.xml" ContentType="application/vnd.openxmlformats-officedocument.spreadsheetml.worksheet+xml"/>
  <Override PartName="/xl/externalLinks/externalLink5.xml" ContentType="application/vnd.openxmlformats-officedocument.spreadsheetml.externalLink+xml"/>
  <Override PartName="/xl/externalLinks/externalLink16.xml" ContentType="application/vnd.openxmlformats-officedocument.spreadsheetml.externalLink+xml"/>
  <Override PartName="/xl/externalLinks/externalLink25.xml" ContentType="application/vnd.openxmlformats-officedocument.spreadsheetml.externalLink+xml"/>
  <Override PartName="/xl/externalLinks/externalLink34.xml" ContentType="application/vnd.openxmlformats-officedocument.spreadsheetml.externalLink+xml"/>
  <Override PartName="/xl/drawings/drawing2.xml" ContentType="application/vnd.openxmlformats-officedocument.drawing+xml"/>
  <Override PartName="/xl/worksheets/sheet3.xml" ContentType="application/vnd.openxmlformats-officedocument.spreadsheetml.worksheet+xml"/>
  <Override PartName="/xl/externalLinks/externalLink3.xml" ContentType="application/vnd.openxmlformats-officedocument.spreadsheetml.externalLink+xml"/>
  <Override PartName="/xl/externalLinks/externalLink14.xml" ContentType="application/vnd.openxmlformats-officedocument.spreadsheetml.externalLink+xml"/>
  <Override PartName="/xl/externalLinks/externalLink23.xml" ContentType="application/vnd.openxmlformats-officedocument.spreadsheetml.externalLink+xml"/>
  <Override PartName="/xl/externalLinks/externalLink3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40.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externalLinks/externalLink39.xml" ContentType="application/vnd.openxmlformats-officedocument.spreadsheetml.externalLink+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externalLinks/externalLink28.xml" ContentType="application/vnd.openxmlformats-officedocument.spreadsheetml.externalLink+xml"/>
  <Override PartName="/xl/externalLinks/externalLink37.xml" ContentType="application/vnd.openxmlformats-officedocument.spreadsheetml.externalLink+xml"/>
  <Default Extension="emf" ContentType="image/x-emf"/>
  <Default Extension="jpe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xl/externalLinks/externalLink24.xml" ContentType="application/vnd.openxmlformats-officedocument.spreadsheetml.externalLink+xml"/>
  <Override PartName="/xl/externalLinks/externalLink26.xml" ContentType="application/vnd.openxmlformats-officedocument.spreadsheetml.externalLink+xml"/>
  <Override PartName="/xl/externalLinks/externalLink35.xml" ContentType="application/vnd.openxmlformats-officedocument.spreadsheetml.externalLink+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13.xml" ContentType="application/vnd.openxmlformats-officedocument.spreadsheetml.externalLink+xml"/>
  <Override PartName="/xl/externalLinks/externalLink22.xml" ContentType="application/vnd.openxmlformats-officedocument.spreadsheetml.externalLink+xml"/>
  <Override PartName="/xl/externalLinks/externalLink33.xml" ContentType="application/vnd.openxmlformats-officedocument.spreadsheetml.externalLink+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5700" windowWidth="19260" windowHeight="5745" tabRatio="975"/>
  </bookViews>
  <sheets>
    <sheet name=" 1 Cover" sheetId="134" r:id="rId1"/>
    <sheet name=" 2 Rate Development Explanation" sheetId="138" r:id="rId2"/>
    <sheet name=" 3 Divisor" sheetId="148" r:id="rId3"/>
    <sheet name=" 4 Plant" sheetId="150" r:id="rId4"/>
    <sheet name="5 CWIP" sheetId="159" r:id="rId5"/>
    <sheet name="6  ADJ to Rate Base" sheetId="153" r:id="rId6"/>
    <sheet name="7 Working Capital" sheetId="130" r:id="rId7"/>
    <sheet name="8 OM" sheetId="149" r:id="rId8"/>
    <sheet name="9 Depreciation Exp" sheetId="144" r:id="rId9"/>
    <sheet name="10 Taxes Other than Income" sheetId="145" r:id="rId10"/>
    <sheet name="11 Supporting Calculations" sheetId="151" r:id="rId11"/>
    <sheet name="12 Capital Structure" sheetId="132" r:id="rId12"/>
    <sheet name="13 Revenue Credits" sheetId="157" r:id="rId13"/>
    <sheet name="Sheet1" sheetId="155" r:id="rId14"/>
    <sheet name="Sheet2" sheetId="158"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s>
  <definedNames>
    <definedName name="\0" localSheetId="0">#REF!</definedName>
    <definedName name="\0">#REF!</definedName>
    <definedName name="\A" localSheetId="0">#REF!</definedName>
    <definedName name="\A">#REF!</definedName>
    <definedName name="\c" localSheetId="0">#REF!</definedName>
    <definedName name="\c">#REF!</definedName>
    <definedName name="\D" localSheetId="0">#REF!</definedName>
    <definedName name="\D">#REF!</definedName>
    <definedName name="\e" localSheetId="12">'[1]purch software &lt;25k'!#REF!</definedName>
    <definedName name="\e" localSheetId="4">'[1]purch software &lt;25k'!#REF!</definedName>
    <definedName name="\e">'[1]purch software &lt;25k'!#REF!</definedName>
    <definedName name="\f">#REF!</definedName>
    <definedName name="\n">'[2]14802'!$AA$15</definedName>
    <definedName name="\P" localSheetId="0">#REF!</definedName>
    <definedName name="\P">#REF!</definedName>
    <definedName name="\q">#REF!</definedName>
    <definedName name="\r" localSheetId="0">#REF!</definedName>
    <definedName name="\r">#REF!</definedName>
    <definedName name="\s" localSheetId="0">#REF!</definedName>
    <definedName name="\s" localSheetId="12">#REF!</definedName>
    <definedName name="\s" localSheetId="4">#REF!</definedName>
    <definedName name="\s">#REF!</definedName>
    <definedName name="\t">'[2]14802'!$Z$2</definedName>
    <definedName name="\v">#REF!</definedName>
    <definedName name="\z">#REF!</definedName>
    <definedName name="_10114000Dec" localSheetId="12">#REF!</definedName>
    <definedName name="_10114000Dec" localSheetId="4">#REF!</definedName>
    <definedName name="_10114000Dec">#REF!</definedName>
    <definedName name="_10114000Jan" localSheetId="12">#REF!</definedName>
    <definedName name="_10114000Jan" localSheetId="4">#REF!</definedName>
    <definedName name="_10114000Jan">#REF!</definedName>
    <definedName name="_10301000Apr">#REF!</definedName>
    <definedName name="_10301000Aug">#REF!</definedName>
    <definedName name="_10301000Dec">#REF!</definedName>
    <definedName name="_10301000Feb">#REF!</definedName>
    <definedName name="_10301000Jan">#REF!</definedName>
    <definedName name="_10301000Jul">#REF!</definedName>
    <definedName name="_10301000Jun">#REF!</definedName>
    <definedName name="_10301000Mar">#REF!</definedName>
    <definedName name="_10301000May">#REF!</definedName>
    <definedName name="_10301000Nov">#REF!</definedName>
    <definedName name="_10301000Oct">#REF!</definedName>
    <definedName name="_10301000Sep">#REF!</definedName>
    <definedName name="_10303000Apr">#REF!</definedName>
    <definedName name="_10303000Aug">#REF!</definedName>
    <definedName name="_10303000Dec">#REF!</definedName>
    <definedName name="_10303000Feb">#REF!</definedName>
    <definedName name="_10303000Jan">#REF!</definedName>
    <definedName name="_10303000Jul">#REF!</definedName>
    <definedName name="_10303000Jun">#REF!</definedName>
    <definedName name="_10303000Mar">#REF!</definedName>
    <definedName name="_10303000May">#REF!</definedName>
    <definedName name="_10303000Nov">#REF!</definedName>
    <definedName name="_10303000Oct">#REF!</definedName>
    <definedName name="_10303000Sep">#REF!</definedName>
    <definedName name="_10303004Apr">#REF!</definedName>
    <definedName name="_10303004Aug">#REF!</definedName>
    <definedName name="_10303004Dec">#REF!</definedName>
    <definedName name="_10303004Feb">#REF!</definedName>
    <definedName name="_10303004Jan">#REF!</definedName>
    <definedName name="_10303004Jul">#REF!</definedName>
    <definedName name="_10303004Jun">#REF!</definedName>
    <definedName name="_10303004Mar">#REF!</definedName>
    <definedName name="_10303004May">#REF!</definedName>
    <definedName name="_10303004Nov">#REF!</definedName>
    <definedName name="_10303004Oct">#REF!</definedName>
    <definedName name="_10303004Sep">#REF!</definedName>
    <definedName name="_10310001Apr">#REF!</definedName>
    <definedName name="_10310001Aug">#REF!</definedName>
    <definedName name="_10310001Dec">#REF!</definedName>
    <definedName name="_10310001Feb">#REF!</definedName>
    <definedName name="_10310001Jan">#REF!</definedName>
    <definedName name="_10310001Jul">#REF!</definedName>
    <definedName name="_10310001Jun">#REF!</definedName>
    <definedName name="_10310001Mar">#REF!</definedName>
    <definedName name="_10310001May">#REF!</definedName>
    <definedName name="_10310001Nov">#REF!</definedName>
    <definedName name="_10310001Oct">#REF!</definedName>
    <definedName name="_10310001Sep">#REF!</definedName>
    <definedName name="_10310002Apr">#REF!</definedName>
    <definedName name="_10310002Aug">#REF!</definedName>
    <definedName name="_10310002Dec">#REF!</definedName>
    <definedName name="_10310002Feb">#REF!</definedName>
    <definedName name="_10310002Jan">#REF!</definedName>
    <definedName name="_10310002Jul">#REF!</definedName>
    <definedName name="_10310002Jun">#REF!</definedName>
    <definedName name="_10310002Mar">#REF!</definedName>
    <definedName name="_10310002May">#REF!</definedName>
    <definedName name="_10310002Nov">#REF!</definedName>
    <definedName name="_10310002Oct">#REF!</definedName>
    <definedName name="_10310002Sep">#REF!</definedName>
    <definedName name="_10310003Apr">#REF!</definedName>
    <definedName name="_10310003Aug">#REF!</definedName>
    <definedName name="_10310003Dec">#REF!</definedName>
    <definedName name="_10310003Feb">#REF!</definedName>
    <definedName name="_10310003Jan">#REF!</definedName>
    <definedName name="_10310003Jul">#REF!</definedName>
    <definedName name="_10310003Jun">#REF!</definedName>
    <definedName name="_10310003Mar">#REF!</definedName>
    <definedName name="_10310003May">#REF!</definedName>
    <definedName name="_10310003Nov">#REF!</definedName>
    <definedName name="_10310003Oct">#REF!</definedName>
    <definedName name="_10310003Sep">#REF!</definedName>
    <definedName name="_10311000Apr">#REF!</definedName>
    <definedName name="_10311000Aug">#REF!</definedName>
    <definedName name="_10311000Dec">#REF!</definedName>
    <definedName name="_10311000Feb">#REF!</definedName>
    <definedName name="_10311000Jan">#REF!</definedName>
    <definedName name="_10311000Jul">#REF!</definedName>
    <definedName name="_10311000Jun">#REF!</definedName>
    <definedName name="_10311000Mar">#REF!</definedName>
    <definedName name="_10311000May">#REF!</definedName>
    <definedName name="_10311000Nov">#REF!</definedName>
    <definedName name="_10311000Oct">#REF!</definedName>
    <definedName name="_10311000Sep">#REF!</definedName>
    <definedName name="_10312000Apr">#REF!</definedName>
    <definedName name="_10312000Aug">#REF!</definedName>
    <definedName name="_10312000Dec">#REF!</definedName>
    <definedName name="_10312000Feb">#REF!</definedName>
    <definedName name="_10312000Jan">#REF!</definedName>
    <definedName name="_10312000Jul">#REF!</definedName>
    <definedName name="_10312000Jun">#REF!</definedName>
    <definedName name="_10312000Mar">#REF!</definedName>
    <definedName name="_10312000May">#REF!</definedName>
    <definedName name="_10312000Nov">#REF!</definedName>
    <definedName name="_10312000Oct">#REF!</definedName>
    <definedName name="_10312000Sep">#REF!</definedName>
    <definedName name="_10314000Apr">#REF!</definedName>
    <definedName name="_10314000Aug">#REF!</definedName>
    <definedName name="_10314000Dec">#REF!</definedName>
    <definedName name="_10314000Feb">#REF!</definedName>
    <definedName name="_10314000Jan">#REF!</definedName>
    <definedName name="_10314000Jul">#REF!</definedName>
    <definedName name="_10314000Jun">#REF!</definedName>
    <definedName name="_10314000Mar">#REF!</definedName>
    <definedName name="_10314000May">#REF!</definedName>
    <definedName name="_10314000Nov">#REF!</definedName>
    <definedName name="_10314000Oct">#REF!</definedName>
    <definedName name="_10314000Sep">#REF!</definedName>
    <definedName name="_10315000Apr">#REF!</definedName>
    <definedName name="_10315000Aug">#REF!</definedName>
    <definedName name="_10315000Dec">#REF!</definedName>
    <definedName name="_10315000Feb">#REF!</definedName>
    <definedName name="_10315000Jan">#REF!</definedName>
    <definedName name="_10315000Jul">#REF!</definedName>
    <definedName name="_10315000Jun">#REF!</definedName>
    <definedName name="_10315000Mar">#REF!</definedName>
    <definedName name="_10315000May">#REF!</definedName>
    <definedName name="_10315000Nov">#REF!</definedName>
    <definedName name="_10315000Oct">#REF!</definedName>
    <definedName name="_10315000Sep">#REF!</definedName>
    <definedName name="_10316000Apr">#REF!</definedName>
    <definedName name="_10316000Aug">#REF!</definedName>
    <definedName name="_10316000Dec">#REF!</definedName>
    <definedName name="_10316000Feb">#REF!</definedName>
    <definedName name="_10316000Jan">#REF!</definedName>
    <definedName name="_10316000Jul">#REF!</definedName>
    <definedName name="_10316000Jun">#REF!</definedName>
    <definedName name="_10316000Mar">#REF!</definedName>
    <definedName name="_10316000May">#REF!</definedName>
    <definedName name="_10316000Nov">#REF!</definedName>
    <definedName name="_10316000Oct">#REF!</definedName>
    <definedName name="_10316000Sep">#REF!</definedName>
    <definedName name="_10340001Apr">#REF!</definedName>
    <definedName name="_10340001Aug">#REF!</definedName>
    <definedName name="_10340001Dec">#REF!</definedName>
    <definedName name="_10340001Feb">#REF!</definedName>
    <definedName name="_10340001Jan">#REF!</definedName>
    <definedName name="_10340001Jul">#REF!</definedName>
    <definedName name="_10340001Jun">#REF!</definedName>
    <definedName name="_10340001Mar">#REF!</definedName>
    <definedName name="_10340001May">#REF!</definedName>
    <definedName name="_10340001Nov">#REF!</definedName>
    <definedName name="_10340001Oct">#REF!</definedName>
    <definedName name="_10340001Sep">#REF!</definedName>
    <definedName name="_10340002Apr">#REF!</definedName>
    <definedName name="_10340002Aug">#REF!</definedName>
    <definedName name="_10340002Dec">#REF!</definedName>
    <definedName name="_10340002Feb">#REF!</definedName>
    <definedName name="_10340002Jan">#REF!</definedName>
    <definedName name="_10340002Jul">#REF!</definedName>
    <definedName name="_10340002Jun">#REF!</definedName>
    <definedName name="_10340002Mar">#REF!</definedName>
    <definedName name="_10340002May">#REF!</definedName>
    <definedName name="_10340002Nov">#REF!</definedName>
    <definedName name="_10340002Oct">#REF!</definedName>
    <definedName name="_10340002Sep">#REF!</definedName>
    <definedName name="_10341000Apr">#REF!</definedName>
    <definedName name="_10341000Aug">#REF!</definedName>
    <definedName name="_10341000Dec">#REF!</definedName>
    <definedName name="_10341000Feb">#REF!</definedName>
    <definedName name="_10341000Jan">#REF!</definedName>
    <definedName name="_10341000Jul">#REF!</definedName>
    <definedName name="_10341000Jun">#REF!</definedName>
    <definedName name="_10341000Mar">#REF!</definedName>
    <definedName name="_10341000May">#REF!</definedName>
    <definedName name="_10341000Nov">#REF!</definedName>
    <definedName name="_10341000Oct">#REF!</definedName>
    <definedName name="_10341000Sep">#REF!</definedName>
    <definedName name="_10342000Apr">#REF!</definedName>
    <definedName name="_10342000Aug">#REF!</definedName>
    <definedName name="_10342000Dec">#REF!</definedName>
    <definedName name="_10342000Feb">#REF!</definedName>
    <definedName name="_10342000Jan">#REF!</definedName>
    <definedName name="_10342000Jul">#REF!</definedName>
    <definedName name="_10342000Jun">#REF!</definedName>
    <definedName name="_10342000Mar">#REF!</definedName>
    <definedName name="_10342000May">#REF!</definedName>
    <definedName name="_10342000Nov">#REF!</definedName>
    <definedName name="_10342000Oct">#REF!</definedName>
    <definedName name="_10342000Sep">#REF!</definedName>
    <definedName name="_10343000Apr">#REF!</definedName>
    <definedName name="_10343000Aug">#REF!</definedName>
    <definedName name="_10343000Dec">#REF!</definedName>
    <definedName name="_10343000Feb">#REF!</definedName>
    <definedName name="_10343000Jan">#REF!</definedName>
    <definedName name="_10343000Jul">#REF!</definedName>
    <definedName name="_10343000Jun">#REF!</definedName>
    <definedName name="_10343000Mar">#REF!</definedName>
    <definedName name="_10343000May">#REF!</definedName>
    <definedName name="_10343000Nov">#REF!</definedName>
    <definedName name="_10343000Oct">#REF!</definedName>
    <definedName name="_10343000Sep">#REF!</definedName>
    <definedName name="_10344000Apr">#REF!</definedName>
    <definedName name="_10344000Aug">#REF!</definedName>
    <definedName name="_10344000Dec">#REF!</definedName>
    <definedName name="_10344000Feb">#REF!</definedName>
    <definedName name="_10344000Jan">#REF!</definedName>
    <definedName name="_10344000Jul">#REF!</definedName>
    <definedName name="_10344000Jun">#REF!</definedName>
    <definedName name="_10344000Mar">#REF!</definedName>
    <definedName name="_10344000May">#REF!</definedName>
    <definedName name="_10344000Nov">#REF!</definedName>
    <definedName name="_10344000Oct">#REF!</definedName>
    <definedName name="_10344000Sep">#REF!</definedName>
    <definedName name="_10345000Apr">#REF!</definedName>
    <definedName name="_10345000Aug">#REF!</definedName>
    <definedName name="_10345000Dec">#REF!</definedName>
    <definedName name="_10345000Feb">#REF!</definedName>
    <definedName name="_10345000Jan">#REF!</definedName>
    <definedName name="_10345000Jul">#REF!</definedName>
    <definedName name="_10345000Jun">#REF!</definedName>
    <definedName name="_10345000Mar">#REF!</definedName>
    <definedName name="_10345000May">#REF!</definedName>
    <definedName name="_10345000Nov">#REF!</definedName>
    <definedName name="_10345000Oct">#REF!</definedName>
    <definedName name="_10345000Sep">#REF!</definedName>
    <definedName name="_10346000Apr">#REF!</definedName>
    <definedName name="_10346000Aug">#REF!</definedName>
    <definedName name="_10346000Dec">#REF!</definedName>
    <definedName name="_10346000Feb">#REF!</definedName>
    <definedName name="_10346000Jan">#REF!</definedName>
    <definedName name="_10346000Jul">#REF!</definedName>
    <definedName name="_10346000Jun">#REF!</definedName>
    <definedName name="_10346000Mar">#REF!</definedName>
    <definedName name="_10346000May">#REF!</definedName>
    <definedName name="_10346000Nov">#REF!</definedName>
    <definedName name="_10346000Oct">#REF!</definedName>
    <definedName name="_10346000Sep">#REF!</definedName>
    <definedName name="_10350001Apr">#REF!</definedName>
    <definedName name="_10350001Aug">#REF!</definedName>
    <definedName name="_10350001Dec">#REF!</definedName>
    <definedName name="_10350001Feb">#REF!</definedName>
    <definedName name="_10350001Jan">#REF!</definedName>
    <definedName name="_10350001Jul">#REF!</definedName>
    <definedName name="_10350001Jun">#REF!</definedName>
    <definedName name="_10350001Mar">#REF!</definedName>
    <definedName name="_10350001May">#REF!</definedName>
    <definedName name="_10350001Nov">#REF!</definedName>
    <definedName name="_10350001Oct">#REF!</definedName>
    <definedName name="_10350001Sep">#REF!</definedName>
    <definedName name="_10350002Apr">#REF!</definedName>
    <definedName name="_10350002Aug">#REF!</definedName>
    <definedName name="_10350002Dec">#REF!</definedName>
    <definedName name="_10350002Feb">#REF!</definedName>
    <definedName name="_10350002Jan">#REF!</definedName>
    <definedName name="_10350002Jul">#REF!</definedName>
    <definedName name="_10350002Jun">#REF!</definedName>
    <definedName name="_10350002Mar">#REF!</definedName>
    <definedName name="_10350002May">#REF!</definedName>
    <definedName name="_10350002Nov">#REF!</definedName>
    <definedName name="_10350002Oct">#REF!</definedName>
    <definedName name="_10350002Sep">#REF!</definedName>
    <definedName name="_10352000Apr">#REF!</definedName>
    <definedName name="_10352000Aug">#REF!</definedName>
    <definedName name="_10352000Dec">#REF!</definedName>
    <definedName name="_10352000Feb">#REF!</definedName>
    <definedName name="_10352000Jan">#REF!</definedName>
    <definedName name="_10352000Jul">#REF!</definedName>
    <definedName name="_10352000Jun">#REF!</definedName>
    <definedName name="_10352000Mar">#REF!</definedName>
    <definedName name="_10352000May">#REF!</definedName>
    <definedName name="_10352000Nov">#REF!</definedName>
    <definedName name="_10352000Oct">#REF!</definedName>
    <definedName name="_10352000Sep">#REF!</definedName>
    <definedName name="_10353000Apr">#REF!</definedName>
    <definedName name="_10353000Aug">#REF!</definedName>
    <definedName name="_10353000Dec">#REF!</definedName>
    <definedName name="_10353000Feb">#REF!</definedName>
    <definedName name="_10353000Jan">#REF!</definedName>
    <definedName name="_10353000Jul">#REF!</definedName>
    <definedName name="_10353000Jun">#REF!</definedName>
    <definedName name="_10353000Mar">#REF!</definedName>
    <definedName name="_10353000May">#REF!</definedName>
    <definedName name="_10353000Nov">#REF!</definedName>
    <definedName name="_10353000Oct">#REF!</definedName>
    <definedName name="_10353000Sep">#REF!</definedName>
    <definedName name="_10354000Apr">#REF!</definedName>
    <definedName name="_10354000Aug">#REF!</definedName>
    <definedName name="_10354000Dec">#REF!</definedName>
    <definedName name="_10354000Feb">#REF!</definedName>
    <definedName name="_10354000Jan">#REF!</definedName>
    <definedName name="_10354000Jul">#REF!</definedName>
    <definedName name="_10354000Jun">#REF!</definedName>
    <definedName name="_10354000Mar">#REF!</definedName>
    <definedName name="_10354000May">#REF!</definedName>
    <definedName name="_10354000Nov">#REF!</definedName>
    <definedName name="_10354000Oct">#REF!</definedName>
    <definedName name="_10354000Sep">#REF!</definedName>
    <definedName name="_10355000Apr">#REF!</definedName>
    <definedName name="_10355000Aug">#REF!</definedName>
    <definedName name="_10355000Dec">#REF!</definedName>
    <definedName name="_10355000Feb">#REF!</definedName>
    <definedName name="_10355000Jan">#REF!</definedName>
    <definedName name="_10355000Jul">#REF!</definedName>
    <definedName name="_10355000Jun">#REF!</definedName>
    <definedName name="_10355000Mar">#REF!</definedName>
    <definedName name="_10355000May">#REF!</definedName>
    <definedName name="_10355000Nov">#REF!</definedName>
    <definedName name="_10355000Oct">#REF!</definedName>
    <definedName name="_10355000Sep">#REF!</definedName>
    <definedName name="_10356000Apr">#REF!</definedName>
    <definedName name="_10356000Aug">#REF!</definedName>
    <definedName name="_10356000Dec">#REF!</definedName>
    <definedName name="_10356000Feb">#REF!</definedName>
    <definedName name="_10356000Jan">#REF!</definedName>
    <definedName name="_10356000Jul">#REF!</definedName>
    <definedName name="_10356000Jun">#REF!</definedName>
    <definedName name="_10356000Mar">#REF!</definedName>
    <definedName name="_10356000May">#REF!</definedName>
    <definedName name="_10356000Nov">#REF!</definedName>
    <definedName name="_10356000Oct">#REF!</definedName>
    <definedName name="_10356000Sep">#REF!</definedName>
    <definedName name="_10357000Apr">#REF!</definedName>
    <definedName name="_10357000Aug">#REF!</definedName>
    <definedName name="_10357000Dec">#REF!</definedName>
    <definedName name="_10357000Feb">#REF!</definedName>
    <definedName name="_10357000Jan">#REF!</definedName>
    <definedName name="_10357000Jul">#REF!</definedName>
    <definedName name="_10357000Jun">#REF!</definedName>
    <definedName name="_10357000Mar">#REF!</definedName>
    <definedName name="_10357000May">#REF!</definedName>
    <definedName name="_10357000Nov">#REF!</definedName>
    <definedName name="_10357000Oct">#REF!</definedName>
    <definedName name="_10357000Sep">#REF!</definedName>
    <definedName name="_10358000Apr">#REF!</definedName>
    <definedName name="_10358000Aug">#REF!</definedName>
    <definedName name="_10358000Dec">#REF!</definedName>
    <definedName name="_10358000Feb">#REF!</definedName>
    <definedName name="_10358000Jan">#REF!</definedName>
    <definedName name="_10358000Jul">#REF!</definedName>
    <definedName name="_10358000Jun">#REF!</definedName>
    <definedName name="_10358000Mar">#REF!</definedName>
    <definedName name="_10358000May">#REF!</definedName>
    <definedName name="_10358000Nov">#REF!</definedName>
    <definedName name="_10358000Oct">#REF!</definedName>
    <definedName name="_10358000Sep">#REF!</definedName>
    <definedName name="_10360001Apr">#REF!</definedName>
    <definedName name="_10360001Aug">#REF!</definedName>
    <definedName name="_10360001Dec">#REF!</definedName>
    <definedName name="_10360001Feb">#REF!</definedName>
    <definedName name="_10360001Jan">#REF!</definedName>
    <definedName name="_10360001Jul">#REF!</definedName>
    <definedName name="_10360001Jun">#REF!</definedName>
    <definedName name="_10360001Mar">#REF!</definedName>
    <definedName name="_10360001May">#REF!</definedName>
    <definedName name="_10360001Nov">#REF!</definedName>
    <definedName name="_10360001Oct">#REF!</definedName>
    <definedName name="_10360001Sep">#REF!</definedName>
    <definedName name="_10360002Apr">#REF!</definedName>
    <definedName name="_10360002Aug">#REF!</definedName>
    <definedName name="_10360002Dec">#REF!</definedName>
    <definedName name="_10360002Feb">#REF!</definedName>
    <definedName name="_10360002Jan">#REF!</definedName>
    <definedName name="_10360002Jul">#REF!</definedName>
    <definedName name="_10360002Jun">#REF!</definedName>
    <definedName name="_10360002Mar">#REF!</definedName>
    <definedName name="_10360002May">#REF!</definedName>
    <definedName name="_10360002Nov">#REF!</definedName>
    <definedName name="_10360002Oct">#REF!</definedName>
    <definedName name="_10360002Sep">#REF!</definedName>
    <definedName name="_10361000Apr">#REF!</definedName>
    <definedName name="_10361000Aug">#REF!</definedName>
    <definedName name="_10361000Dec">#REF!</definedName>
    <definedName name="_10361000Feb">#REF!</definedName>
    <definedName name="_10361000Jan">#REF!</definedName>
    <definedName name="_10361000Jul">#REF!</definedName>
    <definedName name="_10361000Jun">#REF!</definedName>
    <definedName name="_10361000Mar">#REF!</definedName>
    <definedName name="_10361000May">#REF!</definedName>
    <definedName name="_10361000Nov">#REF!</definedName>
    <definedName name="_10361000Oct">#REF!</definedName>
    <definedName name="_10361000Sep">#REF!</definedName>
    <definedName name="_10362000Apr">#REF!</definedName>
    <definedName name="_10362000Aug">#REF!</definedName>
    <definedName name="_10362000Dec">#REF!</definedName>
    <definedName name="_10362000Feb">#REF!</definedName>
    <definedName name="_10362000Jan">#REF!</definedName>
    <definedName name="_10362000Jul">#REF!</definedName>
    <definedName name="_10362000Jun">#REF!</definedName>
    <definedName name="_10362000Mar">#REF!</definedName>
    <definedName name="_10362000May">#REF!</definedName>
    <definedName name="_10362000Nov">#REF!</definedName>
    <definedName name="_10362000Oct">#REF!</definedName>
    <definedName name="_10362000Sep">#REF!</definedName>
    <definedName name="_10364000Apr">#REF!</definedName>
    <definedName name="_10364000Aug">#REF!</definedName>
    <definedName name="_10364000Dec">#REF!</definedName>
    <definedName name="_10364000Feb">#REF!</definedName>
    <definedName name="_10364000Jan">#REF!</definedName>
    <definedName name="_10364000Jul">#REF!</definedName>
    <definedName name="_10364000Jun">#REF!</definedName>
    <definedName name="_10364000Mar">#REF!</definedName>
    <definedName name="_10364000May">#REF!</definedName>
    <definedName name="_10364000Nov">#REF!</definedName>
    <definedName name="_10364000Oct">#REF!</definedName>
    <definedName name="_10364000Sep">#REF!</definedName>
    <definedName name="_10365000Apr">#REF!</definedName>
    <definedName name="_10365000Aug">#REF!</definedName>
    <definedName name="_10365000Dec">#REF!</definedName>
    <definedName name="_10365000Feb">#REF!</definedName>
    <definedName name="_10365000Jan">#REF!</definedName>
    <definedName name="_10365000Jul">#REF!</definedName>
    <definedName name="_10365000Jun">#REF!</definedName>
    <definedName name="_10365000Mar">#REF!</definedName>
    <definedName name="_10365000May">#REF!</definedName>
    <definedName name="_10365000Nov">#REF!</definedName>
    <definedName name="_10365000Oct">#REF!</definedName>
    <definedName name="_10365000Sep">#REF!</definedName>
    <definedName name="_10366000Apr">#REF!</definedName>
    <definedName name="_10366000Aug">#REF!</definedName>
    <definedName name="_10366000Dec">#REF!</definedName>
    <definedName name="_10366000Feb">#REF!</definedName>
    <definedName name="_10366000Jan">#REF!</definedName>
    <definedName name="_10366000Jul">#REF!</definedName>
    <definedName name="_10366000Jun">#REF!</definedName>
    <definedName name="_10366000Mar">#REF!</definedName>
    <definedName name="_10366000May">#REF!</definedName>
    <definedName name="_10366000Nov">#REF!</definedName>
    <definedName name="_10366000Oct">#REF!</definedName>
    <definedName name="_10366000Sep">#REF!</definedName>
    <definedName name="_10367000Apr">#REF!</definedName>
    <definedName name="_10367000Aug">#REF!</definedName>
    <definedName name="_10367000Dec">#REF!</definedName>
    <definedName name="_10367000Feb">#REF!</definedName>
    <definedName name="_10367000Jan">#REF!</definedName>
    <definedName name="_10367000Jul">#REF!</definedName>
    <definedName name="_10367000Jun">#REF!</definedName>
    <definedName name="_10367000Mar">#REF!</definedName>
    <definedName name="_10367000May">#REF!</definedName>
    <definedName name="_10367000Nov">#REF!</definedName>
    <definedName name="_10367000Oct">#REF!</definedName>
    <definedName name="_10367000Sep">#REF!</definedName>
    <definedName name="_10368000Apr">#REF!</definedName>
    <definedName name="_10368000Aug">#REF!</definedName>
    <definedName name="_10368000Dec">#REF!</definedName>
    <definedName name="_10368000Feb">#REF!</definedName>
    <definedName name="_10368000Jan">#REF!</definedName>
    <definedName name="_10368000Jul">#REF!</definedName>
    <definedName name="_10368000Jun">#REF!</definedName>
    <definedName name="_10368000Mar">#REF!</definedName>
    <definedName name="_10368000May">#REF!</definedName>
    <definedName name="_10368000Nov">#REF!</definedName>
    <definedName name="_10368000Oct">#REF!</definedName>
    <definedName name="_10368000Sep">#REF!</definedName>
    <definedName name="_10369000Apr">#REF!</definedName>
    <definedName name="_10369000Aug">#REF!</definedName>
    <definedName name="_10369000Dec">#REF!</definedName>
    <definedName name="_10369000Feb">#REF!</definedName>
    <definedName name="_10369000Jan">#REF!</definedName>
    <definedName name="_10369000Jul">#REF!</definedName>
    <definedName name="_10369000Jun">#REF!</definedName>
    <definedName name="_10369000Mar">#REF!</definedName>
    <definedName name="_10369000May">#REF!</definedName>
    <definedName name="_10369000Nov">#REF!</definedName>
    <definedName name="_10369000Oct">#REF!</definedName>
    <definedName name="_10369000Sep">#REF!</definedName>
    <definedName name="_10369010Apr">#REF!</definedName>
    <definedName name="_10369010Aug">#REF!</definedName>
    <definedName name="_10369010Dec">#REF!</definedName>
    <definedName name="_10369010Feb">#REF!</definedName>
    <definedName name="_10369010Jan">#REF!</definedName>
    <definedName name="_10369010Jul">#REF!</definedName>
    <definedName name="_10369010Jun">#REF!</definedName>
    <definedName name="_10369010Mar">#REF!</definedName>
    <definedName name="_10369010May">#REF!</definedName>
    <definedName name="_10369010Nov">#REF!</definedName>
    <definedName name="_10369010Oct">#REF!</definedName>
    <definedName name="_10369010Sep">#REF!</definedName>
    <definedName name="_10369020Apr">#REF!</definedName>
    <definedName name="_10369020Aug">#REF!</definedName>
    <definedName name="_10369020Dec">#REF!</definedName>
    <definedName name="_10369020Feb">#REF!</definedName>
    <definedName name="_10369020Jan">#REF!</definedName>
    <definedName name="_10369020Jul">#REF!</definedName>
    <definedName name="_10369020Jun">#REF!</definedName>
    <definedName name="_10369020Mar">#REF!</definedName>
    <definedName name="_10369020May">#REF!</definedName>
    <definedName name="_10369020Nov">#REF!</definedName>
    <definedName name="_10369020Oct">#REF!</definedName>
    <definedName name="_10369020Sep">#REF!</definedName>
    <definedName name="_10370000Apr">#REF!</definedName>
    <definedName name="_10370000Aug">#REF!</definedName>
    <definedName name="_10370000Dec">#REF!</definedName>
    <definedName name="_10370000Feb">#REF!</definedName>
    <definedName name="_10370000Jan">#REF!</definedName>
    <definedName name="_10370000Jul">#REF!</definedName>
    <definedName name="_10370000Jun">#REF!</definedName>
    <definedName name="_10370000Mar">#REF!</definedName>
    <definedName name="_10370000May">#REF!</definedName>
    <definedName name="_10370000Nov">#REF!</definedName>
    <definedName name="_10370000Oct">#REF!</definedName>
    <definedName name="_10370000Sep">#REF!</definedName>
    <definedName name="_10371000Apr">#REF!</definedName>
    <definedName name="_10371000Aug">#REF!</definedName>
    <definedName name="_10371000Dec">#REF!</definedName>
    <definedName name="_10371000Feb">#REF!</definedName>
    <definedName name="_10371000Jan">#REF!</definedName>
    <definedName name="_10371000Jul">#REF!</definedName>
    <definedName name="_10371000Jun">#REF!</definedName>
    <definedName name="_10371000Mar">#REF!</definedName>
    <definedName name="_10371000May">#REF!</definedName>
    <definedName name="_10371000Nov">#REF!</definedName>
    <definedName name="_10371000Oct">#REF!</definedName>
    <definedName name="_10371000Sep">#REF!</definedName>
    <definedName name="_10373000Apr">#REF!</definedName>
    <definedName name="_10373000Aug">#REF!</definedName>
    <definedName name="_10373000Dec">#REF!</definedName>
    <definedName name="_10373000Feb">#REF!</definedName>
    <definedName name="_10373000Jan">#REF!</definedName>
    <definedName name="_10373000Jul">#REF!</definedName>
    <definedName name="_10373000Jun">#REF!</definedName>
    <definedName name="_10373000Mar">#REF!</definedName>
    <definedName name="_10373000May">#REF!</definedName>
    <definedName name="_10373000Nov">#REF!</definedName>
    <definedName name="_10373000Oct">#REF!</definedName>
    <definedName name="_10373000Sep">#REF!</definedName>
    <definedName name="_10389001Apr">#REF!</definedName>
    <definedName name="_10389001Aug">#REF!</definedName>
    <definedName name="_10389001Dec">#REF!</definedName>
    <definedName name="_10389001Feb">#REF!</definedName>
    <definedName name="_10389001Jan">#REF!</definedName>
    <definedName name="_10389001Jul">#REF!</definedName>
    <definedName name="_10389001Jun">#REF!</definedName>
    <definedName name="_10389001Mar">#REF!</definedName>
    <definedName name="_10389001May">#REF!</definedName>
    <definedName name="_10389001Nov">#REF!</definedName>
    <definedName name="_10389001Oct">#REF!</definedName>
    <definedName name="_10389001Sep">#REF!</definedName>
    <definedName name="_10389002Apr">#REF!</definedName>
    <definedName name="_10389002Aug">#REF!</definedName>
    <definedName name="_10389002Dec">#REF!</definedName>
    <definedName name="_10389002Feb">#REF!</definedName>
    <definedName name="_10389002Jan">#REF!</definedName>
    <definedName name="_10389002Jul">#REF!</definedName>
    <definedName name="_10389002Jun">#REF!</definedName>
    <definedName name="_10389002Mar">#REF!</definedName>
    <definedName name="_10389002May">#REF!</definedName>
    <definedName name="_10389002Nov">#REF!</definedName>
    <definedName name="_10389002Oct">#REF!</definedName>
    <definedName name="_10389002Sep">#REF!</definedName>
    <definedName name="_10390000Apr">#REF!</definedName>
    <definedName name="_10390000Aug">#REF!</definedName>
    <definedName name="_10390000Dec">#REF!</definedName>
    <definedName name="_10390000Feb">#REF!</definedName>
    <definedName name="_10390000Jan">#REF!</definedName>
    <definedName name="_10390000Jul">#REF!</definedName>
    <definedName name="_10390000Jun">#REF!</definedName>
    <definedName name="_10390000Mar">#REF!</definedName>
    <definedName name="_10390000May">#REF!</definedName>
    <definedName name="_10390000Nov">#REF!</definedName>
    <definedName name="_10390000Oct">#REF!</definedName>
    <definedName name="_10390000Sep">#REF!</definedName>
    <definedName name="_10390007Apr">#REF!</definedName>
    <definedName name="_10390007Aug">#REF!</definedName>
    <definedName name="_10390007Dec">#REF!</definedName>
    <definedName name="_10390007Feb">#REF!</definedName>
    <definedName name="_10390007Jan">#REF!</definedName>
    <definedName name="_10390007Jul">#REF!</definedName>
    <definedName name="_10390007Jun">#REF!</definedName>
    <definedName name="_10390007Mar">#REF!</definedName>
    <definedName name="_10390007May">#REF!</definedName>
    <definedName name="_10390007Nov">#REF!</definedName>
    <definedName name="_10390007Oct">#REF!</definedName>
    <definedName name="_10390007Sep">#REF!</definedName>
    <definedName name="_10391000Apr">#REF!</definedName>
    <definedName name="_10391000Aug">#REF!</definedName>
    <definedName name="_10391000Dec">#REF!</definedName>
    <definedName name="_10391000Feb">#REF!</definedName>
    <definedName name="_10391000Jan">#REF!</definedName>
    <definedName name="_10391000Jul">#REF!</definedName>
    <definedName name="_10391000Jun">#REF!</definedName>
    <definedName name="_10391000Mar">#REF!</definedName>
    <definedName name="_10391000May">#REF!</definedName>
    <definedName name="_10391000Nov">#REF!</definedName>
    <definedName name="_10391000Oct">#REF!</definedName>
    <definedName name="_10391000Sep">#REF!</definedName>
    <definedName name="_10391004Apr">#REF!</definedName>
    <definedName name="_10391004Aug">#REF!</definedName>
    <definedName name="_10391004Dec">#REF!</definedName>
    <definedName name="_10391004Feb">#REF!</definedName>
    <definedName name="_10391004Jan">#REF!</definedName>
    <definedName name="_10391004Jul">#REF!</definedName>
    <definedName name="_10391004Jun">#REF!</definedName>
    <definedName name="_10391004Mar">#REF!</definedName>
    <definedName name="_10391004May">#REF!</definedName>
    <definedName name="_10391004Nov">#REF!</definedName>
    <definedName name="_10391004Oct">#REF!</definedName>
    <definedName name="_10391004Sep">#REF!</definedName>
    <definedName name="_10391005Apr">#REF!</definedName>
    <definedName name="_10391005Aug">#REF!</definedName>
    <definedName name="_10391005Dec">#REF!</definedName>
    <definedName name="_10391005Feb">#REF!</definedName>
    <definedName name="_10391005Jan">#REF!</definedName>
    <definedName name="_10391005Jul">#REF!</definedName>
    <definedName name="_10391005Jun">#REF!</definedName>
    <definedName name="_10391005Mar">#REF!</definedName>
    <definedName name="_10391005May">#REF!</definedName>
    <definedName name="_10391005Nov">#REF!</definedName>
    <definedName name="_10391005Oct">#REF!</definedName>
    <definedName name="_10391005Sep">#REF!</definedName>
    <definedName name="_10392000Apr">#REF!</definedName>
    <definedName name="_10392000Aug">#REF!</definedName>
    <definedName name="_10392000Dec">#REF!</definedName>
    <definedName name="_10392000Feb">#REF!</definedName>
    <definedName name="_10392000Jan">#REF!</definedName>
    <definedName name="_10392000Jul">#REF!</definedName>
    <definedName name="_10392000Jun">#REF!</definedName>
    <definedName name="_10392000Mar">#REF!</definedName>
    <definedName name="_10392000May">#REF!</definedName>
    <definedName name="_10392000Nov">#REF!</definedName>
    <definedName name="_10392000Oct">#REF!</definedName>
    <definedName name="_10392000Sep">#REF!</definedName>
    <definedName name="_10393000Apr">#REF!</definedName>
    <definedName name="_10393000Aug">#REF!</definedName>
    <definedName name="_10393000Dec">#REF!</definedName>
    <definedName name="_10393000Feb">#REF!</definedName>
    <definedName name="_10393000Jan">#REF!</definedName>
    <definedName name="_10393000Jul">#REF!</definedName>
    <definedName name="_10393000Jun">#REF!</definedName>
    <definedName name="_10393000Mar">#REF!</definedName>
    <definedName name="_10393000May">#REF!</definedName>
    <definedName name="_10393000Nov">#REF!</definedName>
    <definedName name="_10393000Oct">#REF!</definedName>
    <definedName name="_10393000Sep">#REF!</definedName>
    <definedName name="_10394000Apr">#REF!</definedName>
    <definedName name="_10394000Aug">#REF!</definedName>
    <definedName name="_10394000Dec">#REF!</definedName>
    <definedName name="_10394000Feb">#REF!</definedName>
    <definedName name="_10394000Jan">#REF!</definedName>
    <definedName name="_10394000Jul">#REF!</definedName>
    <definedName name="_10394000Jun">#REF!</definedName>
    <definedName name="_10394000Mar">#REF!</definedName>
    <definedName name="_10394000May">#REF!</definedName>
    <definedName name="_10394000Nov">#REF!</definedName>
    <definedName name="_10394000Oct">#REF!</definedName>
    <definedName name="_10394000Sep">#REF!</definedName>
    <definedName name="_10395000Apr">#REF!</definedName>
    <definedName name="_10395000Aug">#REF!</definedName>
    <definedName name="_10395000Dec">#REF!</definedName>
    <definedName name="_10395000Feb">#REF!</definedName>
    <definedName name="_10395000Jan">#REF!</definedName>
    <definedName name="_10395000Jul">#REF!</definedName>
    <definedName name="_10395000Jun">#REF!</definedName>
    <definedName name="_10395000Mar">#REF!</definedName>
    <definedName name="_10395000May">#REF!</definedName>
    <definedName name="_10395000Nov">#REF!</definedName>
    <definedName name="_10395000Oct">#REF!</definedName>
    <definedName name="_10395000Sep">#REF!</definedName>
    <definedName name="_10396000Apr">#REF!</definedName>
    <definedName name="_10396000Aug">#REF!</definedName>
    <definedName name="_10396000Dec">#REF!</definedName>
    <definedName name="_10396000Feb">#REF!</definedName>
    <definedName name="_10396000Jan">#REF!</definedName>
    <definedName name="_10396000Jul">#REF!</definedName>
    <definedName name="_10396000Jun">#REF!</definedName>
    <definedName name="_10396000Mar">#REF!</definedName>
    <definedName name="_10396000May">#REF!</definedName>
    <definedName name="_10396000Nov">#REF!</definedName>
    <definedName name="_10396000Oct">#REF!</definedName>
    <definedName name="_10396000Sep">#REF!</definedName>
    <definedName name="_10397000Apr">#REF!</definedName>
    <definedName name="_10397000Aug">#REF!</definedName>
    <definedName name="_10397000Dec">#REF!</definedName>
    <definedName name="_10397000Feb">#REF!</definedName>
    <definedName name="_10397000Jan">#REF!</definedName>
    <definedName name="_10397000Jul">#REF!</definedName>
    <definedName name="_10397000Jun">#REF!</definedName>
    <definedName name="_10397000Mar">#REF!</definedName>
    <definedName name="_10397000May">#REF!</definedName>
    <definedName name="_10397000Nov">#REF!</definedName>
    <definedName name="_10397000Oct">#REF!</definedName>
    <definedName name="_10397000Sep">#REF!</definedName>
    <definedName name="_10398000Apr">#REF!</definedName>
    <definedName name="_10398000Aug">#REF!</definedName>
    <definedName name="_10398000Dec">#REF!</definedName>
    <definedName name="_10398000Feb">#REF!</definedName>
    <definedName name="_10398000Jan">#REF!</definedName>
    <definedName name="_10398000Jul">#REF!</definedName>
    <definedName name="_10398000Jun">#REF!</definedName>
    <definedName name="_10398000Mar">#REF!</definedName>
    <definedName name="_10398000May">#REF!</definedName>
    <definedName name="_10398000Nov">#REF!</definedName>
    <definedName name="_10398000Oct">#REF!</definedName>
    <definedName name="_10398000Sep">#REF!</definedName>
    <definedName name="_60389001Jan" localSheetId="12">#REF!</definedName>
    <definedName name="_60389001Jan" localSheetId="4">#REF!</definedName>
    <definedName name="_60389001Jan">#REF!</definedName>
    <definedName name="_60390000Jan" localSheetId="12">#REF!</definedName>
    <definedName name="_60390000Jan" localSheetId="4">#REF!</definedName>
    <definedName name="_60390000Jan">#REF!</definedName>
    <definedName name="_AST0121" localSheetId="0">#REF!</definedName>
    <definedName name="_AST0121">#REF!</definedName>
    <definedName name="_AST012110" localSheetId="0">#REF!</definedName>
    <definedName name="_AST012110">#REF!</definedName>
    <definedName name="_AST012120" localSheetId="0">#REF!</definedName>
    <definedName name="_AST012120">#REF!</definedName>
    <definedName name="_AST0122" localSheetId="0">#REF!</definedName>
    <definedName name="_AST0122">#REF!</definedName>
    <definedName name="_AST012211" localSheetId="0">#REF!</definedName>
    <definedName name="_AST012211">#REF!</definedName>
    <definedName name="_AST012215" localSheetId="0">#REF!</definedName>
    <definedName name="_AST012215">#REF!</definedName>
    <definedName name="_AST012221" localSheetId="0">#REF!</definedName>
    <definedName name="_AST012221">#REF!</definedName>
    <definedName name="_AST012290" localSheetId="0">#REF!</definedName>
    <definedName name="_AST012290">#REF!</definedName>
    <definedName name="_AST0123" localSheetId="0">#REF!</definedName>
    <definedName name="_AST0123">#REF!</definedName>
    <definedName name="_AST012301" localSheetId="0">#REF!</definedName>
    <definedName name="_AST012301">#REF!</definedName>
    <definedName name="_AST012310" localSheetId="0">#REF!</definedName>
    <definedName name="_AST012310">#REF!</definedName>
    <definedName name="_AST012311" localSheetId="0">#REF!</definedName>
    <definedName name="_AST012311">#REF!</definedName>
    <definedName name="_AST012312" localSheetId="0">#REF!</definedName>
    <definedName name="_AST012312">#REF!</definedName>
    <definedName name="_AST012314" localSheetId="0">#REF!</definedName>
    <definedName name="_AST012314">#REF!</definedName>
    <definedName name="_AST012315" localSheetId="0">#REF!</definedName>
    <definedName name="_AST012315">#REF!</definedName>
    <definedName name="_AST012316" localSheetId="0">#REF!</definedName>
    <definedName name="_AST012316">#REF!</definedName>
    <definedName name="_AST012317" localSheetId="0">#REF!</definedName>
    <definedName name="_AST012317">#REF!</definedName>
    <definedName name="_AST012319" localSheetId="0">#REF!</definedName>
    <definedName name="_AST012319">#REF!</definedName>
    <definedName name="_AST012320" localSheetId="0">#REF!</definedName>
    <definedName name="_AST012320">#REF!</definedName>
    <definedName name="_AST012322" localSheetId="0">#REF!</definedName>
    <definedName name="_AST012322">#REF!</definedName>
    <definedName name="_AST012323" localSheetId="0">#REF!</definedName>
    <definedName name="_AST012323">#REF!</definedName>
    <definedName name="_AST012324" localSheetId="0">#REF!</definedName>
    <definedName name="_AST012324">#REF!</definedName>
    <definedName name="_AST0124" localSheetId="0">#REF!</definedName>
    <definedName name="_AST0124">#REF!</definedName>
    <definedName name="_AST012400" localSheetId="0">#REF!</definedName>
    <definedName name="_AST012400">#REF!</definedName>
    <definedName name="_AST012411" localSheetId="0">#REF!</definedName>
    <definedName name="_AST012411">#REF!</definedName>
    <definedName name="_AST012412" localSheetId="0">#REF!</definedName>
    <definedName name="_AST012412">#REF!</definedName>
    <definedName name="_AST012414" localSheetId="0">#REF!</definedName>
    <definedName name="_AST012414">#REF!</definedName>
    <definedName name="_AST012415" localSheetId="0">#REF!</definedName>
    <definedName name="_AST012415">#REF!</definedName>
    <definedName name="_AST012450" localSheetId="0">#REF!</definedName>
    <definedName name="_AST012450">#REF!</definedName>
    <definedName name="_AST0126" localSheetId="0">#REF!</definedName>
    <definedName name="_AST0126">#REF!</definedName>
    <definedName name="_AST012611" localSheetId="0">#REF!</definedName>
    <definedName name="_AST012611">#REF!</definedName>
    <definedName name="_AST012612" localSheetId="0">#REF!</definedName>
    <definedName name="_AST012612">#REF!</definedName>
    <definedName name="_AST012613" localSheetId="0">#REF!</definedName>
    <definedName name="_AST012613">#REF!</definedName>
    <definedName name="_AST012614" localSheetId="0">#REF!</definedName>
    <definedName name="_AST012614">#REF!</definedName>
    <definedName name="_AST012615" localSheetId="0">#REF!</definedName>
    <definedName name="_AST012615">#REF!</definedName>
    <definedName name="_AST0128" localSheetId="0">#REF!</definedName>
    <definedName name="_AST0128">#REF!</definedName>
    <definedName name="_AST012811" localSheetId="0">#REF!</definedName>
    <definedName name="_AST012811">#REF!</definedName>
    <definedName name="_AST012815" localSheetId="0">#REF!</definedName>
    <definedName name="_AST012815">#REF!</definedName>
    <definedName name="_AST012816" localSheetId="0">#REF!</definedName>
    <definedName name="_AST012816">#REF!</definedName>
    <definedName name="_AST012840" localSheetId="0">#REF!</definedName>
    <definedName name="_AST012840">#REF!</definedName>
    <definedName name="_AST016590" localSheetId="0">#REF!</definedName>
    <definedName name="_AST016590">#REF!</definedName>
    <definedName name="_AST018201" localSheetId="0">#REF!</definedName>
    <definedName name="_AST018201">#REF!</definedName>
    <definedName name="_AST018202" localSheetId="0">#REF!</definedName>
    <definedName name="_AST018202">#REF!</definedName>
    <definedName name="_AST018203" localSheetId="0">#REF!</definedName>
    <definedName name="_AST018203">#REF!</definedName>
    <definedName name="_AST018204" localSheetId="0">#REF!</definedName>
    <definedName name="_AST018204">#REF!</definedName>
    <definedName name="_AST018221" localSheetId="0">#REF!</definedName>
    <definedName name="_AST018221">#REF!</definedName>
    <definedName name="_AST018230" localSheetId="0">#REF!</definedName>
    <definedName name="_AST018230">#REF!</definedName>
    <definedName name="_AST018231" localSheetId="0">#REF!</definedName>
    <definedName name="_AST018231">#REF!</definedName>
    <definedName name="_AST018232" localSheetId="0">#REF!</definedName>
    <definedName name="_AST018232">#REF!</definedName>
    <definedName name="_AST018233" localSheetId="0">#REF!</definedName>
    <definedName name="_AST018233">#REF!</definedName>
    <definedName name="_AST018234" localSheetId="0">#REF!</definedName>
    <definedName name="_AST018234">#REF!</definedName>
    <definedName name="_AST018235" localSheetId="0">#REF!</definedName>
    <definedName name="_AST018235">#REF!</definedName>
    <definedName name="_AST018236" localSheetId="0">#REF!</definedName>
    <definedName name="_AST018236">#REF!</definedName>
    <definedName name="_AST018237" localSheetId="0">#REF!</definedName>
    <definedName name="_AST018237">#REF!</definedName>
    <definedName name="_AST018238" localSheetId="0">#REF!</definedName>
    <definedName name="_AST018238">#REF!</definedName>
    <definedName name="_AST018288" localSheetId="0">#REF!</definedName>
    <definedName name="_AST018288">#REF!</definedName>
    <definedName name="_AST018289" localSheetId="0">#REF!</definedName>
    <definedName name="_AST018289">#REF!</definedName>
    <definedName name="_AST018611" localSheetId="0">#REF!</definedName>
    <definedName name="_AST018611">#REF!</definedName>
    <definedName name="_AST018614" localSheetId="0">#REF!</definedName>
    <definedName name="_AST018614">#REF!</definedName>
    <definedName name="_AST018617" localSheetId="0">#REF!</definedName>
    <definedName name="_AST018617">#REF!</definedName>
    <definedName name="_AST018619" localSheetId="0">#REF!</definedName>
    <definedName name="_AST018619">#REF!</definedName>
    <definedName name="_AST018620" localSheetId="0">#REF!</definedName>
    <definedName name="_AST018620">#REF!</definedName>
    <definedName name="_AST018621" localSheetId="0">#REF!</definedName>
    <definedName name="_AST018621">#REF!</definedName>
    <definedName name="_AST018622" localSheetId="0">#REF!</definedName>
    <definedName name="_AST018622">#REF!</definedName>
    <definedName name="_AST018625" localSheetId="0">#REF!</definedName>
    <definedName name="_AST018625">#REF!</definedName>
    <definedName name="_AST018627" localSheetId="0">#REF!</definedName>
    <definedName name="_AST018627">#REF!</definedName>
    <definedName name="_AST018631" localSheetId="0">#REF!</definedName>
    <definedName name="_AST018631">#REF!</definedName>
    <definedName name="_AST018632" localSheetId="0">#REF!</definedName>
    <definedName name="_AST018632">#REF!</definedName>
    <definedName name="_AST018633" localSheetId="0">#REF!</definedName>
    <definedName name="_AST018633">#REF!</definedName>
    <definedName name="_AST018634" localSheetId="0">#REF!</definedName>
    <definedName name="_AST018634">#REF!</definedName>
    <definedName name="_AST018635" localSheetId="0">#REF!</definedName>
    <definedName name="_AST018635">#REF!</definedName>
    <definedName name="_AST018636" localSheetId="0">#REF!</definedName>
    <definedName name="_AST018636">#REF!</definedName>
    <definedName name="_AST018637" localSheetId="0">#REF!</definedName>
    <definedName name="_AST018637">#REF!</definedName>
    <definedName name="_AST018638" localSheetId="0">#REF!</definedName>
    <definedName name="_AST018638">#REF!</definedName>
    <definedName name="_AST018639" localSheetId="0">#REF!</definedName>
    <definedName name="_AST018639">#REF!</definedName>
    <definedName name="_AST018640" localSheetId="0">#REF!</definedName>
    <definedName name="_AST018640">#REF!</definedName>
    <definedName name="_AST018641" localSheetId="0">#REF!</definedName>
    <definedName name="_AST018641">#REF!</definedName>
    <definedName name="_AST018650" localSheetId="0">#REF!</definedName>
    <definedName name="_AST018650">#REF!</definedName>
    <definedName name="_AST018651" localSheetId="0">#REF!</definedName>
    <definedName name="_AST018651">#REF!</definedName>
    <definedName name="_AST018655" localSheetId="0">#REF!</definedName>
    <definedName name="_AST018655">#REF!</definedName>
    <definedName name="_AST018657" localSheetId="0">#REF!</definedName>
    <definedName name="_AST018657">#REF!</definedName>
    <definedName name="_AST018664" localSheetId="0">#REF!</definedName>
    <definedName name="_AST018664">#REF!</definedName>
    <definedName name="_AST018668" localSheetId="0">#REF!</definedName>
    <definedName name="_AST018668">#REF!</definedName>
    <definedName name="_AST018669" localSheetId="0">#REF!</definedName>
    <definedName name="_AST018669">#REF!</definedName>
    <definedName name="_AST018670" localSheetId="0">#REF!</definedName>
    <definedName name="_AST018670">#REF!</definedName>
    <definedName name="_AST018672" localSheetId="0">#REF!</definedName>
    <definedName name="_AST018672">#REF!</definedName>
    <definedName name="_AST018674" localSheetId="0">#REF!</definedName>
    <definedName name="_AST018674">#REF!</definedName>
    <definedName name="_AST018675" localSheetId="0">#REF!</definedName>
    <definedName name="_AST018675">#REF!</definedName>
    <definedName name="_AST018677" localSheetId="0">#REF!</definedName>
    <definedName name="_AST018677">#REF!</definedName>
    <definedName name="_AST018678" localSheetId="0">#REF!</definedName>
    <definedName name="_AST018678">#REF!</definedName>
    <definedName name="_AST018680" localSheetId="0">#REF!</definedName>
    <definedName name="_AST018680">#REF!</definedName>
    <definedName name="_AST0190" localSheetId="0">#REF!</definedName>
    <definedName name="_AST0190">#REF!</definedName>
    <definedName name="_AST019010" localSheetId="0">#REF!</definedName>
    <definedName name="_AST019010">#REF!</definedName>
    <definedName name="_AST019011" localSheetId="0">#REF!</definedName>
    <definedName name="_AST019011">#REF!</definedName>
    <definedName name="_AST019012" localSheetId="0">#REF!</definedName>
    <definedName name="_AST019012">#REF!</definedName>
    <definedName name="_AST019013" localSheetId="0">#REF!</definedName>
    <definedName name="_AST019013">#REF!</definedName>
    <definedName name="_AST019014" localSheetId="0">#REF!</definedName>
    <definedName name="_AST019014">#REF!</definedName>
    <definedName name="_AST019015" localSheetId="0">#REF!</definedName>
    <definedName name="_AST019015">#REF!</definedName>
    <definedName name="_AST019017" localSheetId="0">#REF!</definedName>
    <definedName name="_AST019017">#REF!</definedName>
    <definedName name="_AST019018" localSheetId="0">#REF!</definedName>
    <definedName name="_AST019018">#REF!</definedName>
    <definedName name="_AST019019" localSheetId="0">#REF!</definedName>
    <definedName name="_AST019019">#REF!</definedName>
    <definedName name="_AST019020" localSheetId="0">#REF!</definedName>
    <definedName name="_AST019020">#REF!</definedName>
    <definedName name="_AST019021" localSheetId="0">#REF!</definedName>
    <definedName name="_AST019021">#REF!</definedName>
    <definedName name="_AST019022" localSheetId="0">#REF!</definedName>
    <definedName name="_AST019022">#REF!</definedName>
    <definedName name="_AST019023" localSheetId="0">#REF!</definedName>
    <definedName name="_AST019023">#REF!</definedName>
    <definedName name="_AST019024" localSheetId="0">#REF!</definedName>
    <definedName name="_AST019024">#REF!</definedName>
    <definedName name="_AST019025" localSheetId="0">#REF!</definedName>
    <definedName name="_AST019025">#REF!</definedName>
    <definedName name="_AST019026" localSheetId="0">#REF!</definedName>
    <definedName name="_AST019026">#REF!</definedName>
    <definedName name="_AST019027" localSheetId="0">#REF!</definedName>
    <definedName name="_AST019027">#REF!</definedName>
    <definedName name="_AST019028" localSheetId="0">#REF!</definedName>
    <definedName name="_AST019028">#REF!</definedName>
    <definedName name="_AST019040" localSheetId="0">#REF!</definedName>
    <definedName name="_AST019040">#REF!</definedName>
    <definedName name="_AST019050" localSheetId="0">#REF!</definedName>
    <definedName name="_AST019050">#REF!</definedName>
    <definedName name="_AST019052" localSheetId="0">#REF!</definedName>
    <definedName name="_AST019052">#REF!</definedName>
    <definedName name="_AST019072" localSheetId="0">#REF!</definedName>
    <definedName name="_AST019072">#REF!</definedName>
    <definedName name="_AST019080" localSheetId="0">#REF!</definedName>
    <definedName name="_AST019080">#REF!</definedName>
    <definedName name="_AST019090" localSheetId="0">#REF!</definedName>
    <definedName name="_AST019090">#REF!</definedName>
    <definedName name="_AST019091" localSheetId="0">#REF!</definedName>
    <definedName name="_AST019091">#REF!</definedName>
    <definedName name="_AST019092" localSheetId="0">#REF!</definedName>
    <definedName name="_AST019092">#REF!</definedName>
    <definedName name="_AST019098" localSheetId="0">#REF!</definedName>
    <definedName name="_AST019098">#REF!</definedName>
    <definedName name="_AST019099" localSheetId="0">#REF!</definedName>
    <definedName name="_AST019099">#REF!</definedName>
    <definedName name="_AST023221" localSheetId="0">#REF!</definedName>
    <definedName name="_AST023221">#REF!</definedName>
    <definedName name="_AST024211" localSheetId="0">#REF!</definedName>
    <definedName name="_AST024211">#REF!</definedName>
    <definedName name="_AST025312" localSheetId="0">#REF!</definedName>
    <definedName name="_AST025312">#REF!</definedName>
    <definedName name="_AST025360" localSheetId="0">#REF!</definedName>
    <definedName name="_AST025360">#REF!</definedName>
    <definedName name="_CCC018611" localSheetId="0">#REF!</definedName>
    <definedName name="_CCC018611">#REF!</definedName>
    <definedName name="_CCG018611" localSheetId="0">#REF!</definedName>
    <definedName name="_CCG018611">#REF!</definedName>
    <definedName name="_CCI018203" localSheetId="0">#REF!</definedName>
    <definedName name="_CCI018203">#REF!</definedName>
    <definedName name="_CCI018233" localSheetId="0">#REF!</definedName>
    <definedName name="_CCI018233">#REF!</definedName>
    <definedName name="_CCI018611" localSheetId="0">#REF!</definedName>
    <definedName name="_CCI018611">#REF!</definedName>
    <definedName name="_CEC018611" localSheetId="0">#REF!</definedName>
    <definedName name="_CEC018611">#REF!</definedName>
    <definedName name="_CED018611" localSheetId="0">#REF!</definedName>
    <definedName name="_CED018611">#REF!</definedName>
    <definedName name="_CEG018611" localSheetId="0">#REF!</definedName>
    <definedName name="_CEG018611">#REF!</definedName>
    <definedName name="_CEH018611" localSheetId="0">#REF!</definedName>
    <definedName name="_CEH018611">#REF!</definedName>
    <definedName name="_CEI018201" localSheetId="0">#REF!</definedName>
    <definedName name="_CEI018201">#REF!</definedName>
    <definedName name="_CEI018202" localSheetId="0">#REF!</definedName>
    <definedName name="_CEI018202">#REF!</definedName>
    <definedName name="_CEI018231" localSheetId="0">#REF!</definedName>
    <definedName name="_CEI018231">#REF!</definedName>
    <definedName name="_CEI018232" localSheetId="0">#REF!</definedName>
    <definedName name="_CEI018232">#REF!</definedName>
    <definedName name="_CEI018611" localSheetId="0">#REF!</definedName>
    <definedName name="_CEI018611">#REF!</definedName>
    <definedName name="_CEK018611" localSheetId="0">#REF!</definedName>
    <definedName name="_CEK018611">#REF!</definedName>
    <definedName name="_CEN018611" localSheetId="0">#REF!</definedName>
    <definedName name="_CEN018611">#REF!</definedName>
    <definedName name="_CEN025301" localSheetId="0">#REF!</definedName>
    <definedName name="_CEN025301">#REF!</definedName>
    <definedName name="_CES018611" localSheetId="0">#REF!</definedName>
    <definedName name="_CES018611">#REF!</definedName>
    <definedName name="_CET018611" localSheetId="0">#REF!</definedName>
    <definedName name="_CET018611">#REF!</definedName>
    <definedName name="_CEV018611" localSheetId="0">#REF!</definedName>
    <definedName name="_CEV018611">#REF!</definedName>
    <definedName name="_CGD018611" localSheetId="0">#REF!</definedName>
    <definedName name="_CGD018611">#REF!</definedName>
    <definedName name="_CGI018203" localSheetId="0">#REF!</definedName>
    <definedName name="_CGI018203">#REF!</definedName>
    <definedName name="_CGI018611" localSheetId="0">#REF!</definedName>
    <definedName name="_CGI018611">#REF!</definedName>
    <definedName name="_CGN018611" localSheetId="0">#REF!</definedName>
    <definedName name="_CGN018611">#REF!</definedName>
    <definedName name="_CGP018611" localSheetId="0">#REF!</definedName>
    <definedName name="_CGP018611">#REF!</definedName>
    <definedName name="_CGT018611" localSheetId="0">#REF!</definedName>
    <definedName name="_CGT018611">#REF!</definedName>
    <definedName name="_CGU018611" localSheetId="0">#REF!</definedName>
    <definedName name="_CGU018611">#REF!</definedName>
    <definedName name="_CML018655" localSheetId="0">#REF!</definedName>
    <definedName name="_CML018655">#REF!</definedName>
    <definedName name="_CML018656" localSheetId="0">#REF!</definedName>
    <definedName name="_CML018656">#REF!</definedName>
    <definedName name="_CNU0121" localSheetId="0">#REF!</definedName>
    <definedName name="_CNU0121">#REF!</definedName>
    <definedName name="_CNU012110" localSheetId="0">#REF!</definedName>
    <definedName name="_CNU012110">#REF!</definedName>
    <definedName name="_CNU012120" localSheetId="0">#REF!</definedName>
    <definedName name="_CNU012120">#REF!</definedName>
    <definedName name="_CNU0122" localSheetId="0">#REF!</definedName>
    <definedName name="_CNU0122">#REF!</definedName>
    <definedName name="_CNU012211" localSheetId="0">#REF!</definedName>
    <definedName name="_CNU012211">#REF!</definedName>
    <definedName name="_CNU018610" localSheetId="0">#REF!</definedName>
    <definedName name="_CNU018610">#REF!</definedName>
    <definedName name="_CNU018611" localSheetId="0">#REF!</definedName>
    <definedName name="_CNU018611">#REF!</definedName>
    <definedName name="_CTD018610" localSheetId="0">#REF!</definedName>
    <definedName name="_CTD018610">#REF!</definedName>
    <definedName name="_DTR109" localSheetId="0">'[3]data entry'!#REF!</definedName>
    <definedName name="_DTR109" localSheetId="11">'[4]data entry'!#REF!</definedName>
    <definedName name="_DTR109" localSheetId="12">'[5]data entry'!#REF!</definedName>
    <definedName name="_DTR109" localSheetId="4">'[5]data entry'!#REF!</definedName>
    <definedName name="_DTR109" localSheetId="6">'[4]data entry'!#REF!</definedName>
    <definedName name="_DTR109">'[5]data entry'!#REF!</definedName>
    <definedName name="_Fill" localSheetId="0" hidden="1">#REF!</definedName>
    <definedName name="_Fill" hidden="1">#REF!</definedName>
    <definedName name="_Key1" hidden="1">#REF!</definedName>
    <definedName name="_Key2" hidden="1">#REF!</definedName>
    <definedName name="_LIA0201" localSheetId="0">#REF!</definedName>
    <definedName name="_LIA0201">#REF!</definedName>
    <definedName name="_LIA0204" localSheetId="0">#REF!</definedName>
    <definedName name="_LIA0204">#REF!</definedName>
    <definedName name="_LIA020411" localSheetId="0">#REF!</definedName>
    <definedName name="_LIA020411">#REF!</definedName>
    <definedName name="_LIA020412" localSheetId="0">#REF!</definedName>
    <definedName name="_LIA020412">#REF!</definedName>
    <definedName name="_LIA020413" localSheetId="0">#REF!</definedName>
    <definedName name="_LIA020413">#REF!</definedName>
    <definedName name="_LIA020414" localSheetId="0">#REF!</definedName>
    <definedName name="_LIA020414">#REF!</definedName>
    <definedName name="_LIA020415" localSheetId="0">#REF!</definedName>
    <definedName name="_LIA020415">#REF!</definedName>
    <definedName name="_LIA020416" localSheetId="0">#REF!</definedName>
    <definedName name="_LIA020416">#REF!</definedName>
    <definedName name="_LIA020417" localSheetId="0">#REF!</definedName>
    <definedName name="_LIA020417">#REF!</definedName>
    <definedName name="_LIA020418" localSheetId="0">#REF!</definedName>
    <definedName name="_LIA020418">#REF!</definedName>
    <definedName name="_LIA020419" localSheetId="0">#REF!</definedName>
    <definedName name="_LIA020419">#REF!</definedName>
    <definedName name="_LIA020420" localSheetId="0">#REF!</definedName>
    <definedName name="_LIA020420">#REF!</definedName>
    <definedName name="_LIA020711" localSheetId="0">#REF!</definedName>
    <definedName name="_LIA020711">#REF!</definedName>
    <definedName name="_LIA020712" localSheetId="0">#REF!</definedName>
    <definedName name="_LIA020712">#REF!</definedName>
    <definedName name="_LIA0216" localSheetId="0">#REF!</definedName>
    <definedName name="_LIA0216">#REF!</definedName>
    <definedName name="_LIA021601" localSheetId="0">#REF!</definedName>
    <definedName name="_LIA021601">#REF!</definedName>
    <definedName name="_LIA021610" localSheetId="0">#REF!</definedName>
    <definedName name="_LIA021610">#REF!</definedName>
    <definedName name="_LIA021615" localSheetId="0">#REF!</definedName>
    <definedName name="_LIA021615">#REF!</definedName>
    <definedName name="_LIA021616" localSheetId="0">#REF!</definedName>
    <definedName name="_LIA021616">#REF!</definedName>
    <definedName name="_LIA021620" localSheetId="0">#REF!</definedName>
    <definedName name="_LIA021620">#REF!</definedName>
    <definedName name="_LIA021622" localSheetId="0">#REF!</definedName>
    <definedName name="_LIA021622">#REF!</definedName>
    <definedName name="_LIA021623" localSheetId="0">#REF!</definedName>
    <definedName name="_LIA021623">#REF!</definedName>
    <definedName name="_LIA021624" localSheetId="0">#REF!</definedName>
    <definedName name="_LIA021624">#REF!</definedName>
    <definedName name="_LIA021626" localSheetId="0">#REF!</definedName>
    <definedName name="_LIA021626">#REF!</definedName>
    <definedName name="_LIA021629" localSheetId="0">#REF!</definedName>
    <definedName name="_LIA021629">#REF!</definedName>
    <definedName name="_LIA021630" localSheetId="0">#REF!</definedName>
    <definedName name="_LIA021630">#REF!</definedName>
    <definedName name="_LIA021631" localSheetId="0">#REF!</definedName>
    <definedName name="_LIA021631">#REF!</definedName>
    <definedName name="_LIA021632" localSheetId="0">#REF!</definedName>
    <definedName name="_LIA021632">#REF!</definedName>
    <definedName name="_LIA0221" localSheetId="0">#REF!</definedName>
    <definedName name="_LIA0221">#REF!</definedName>
    <definedName name="_LIA022101" localSheetId="0">#REF!</definedName>
    <definedName name="_LIA022101">#REF!</definedName>
    <definedName name="_LIA022102" localSheetId="0">#REF!</definedName>
    <definedName name="_LIA022102">#REF!</definedName>
    <definedName name="_LIA022103" localSheetId="0">#REF!</definedName>
    <definedName name="_LIA022103">#REF!</definedName>
    <definedName name="_LIA022104" localSheetId="0">#REF!</definedName>
    <definedName name="_LIA022104">#REF!</definedName>
    <definedName name="_LIA022105" localSheetId="0">#REF!</definedName>
    <definedName name="_LIA022105">#REF!</definedName>
    <definedName name="_LIA022106" localSheetId="0">#REF!</definedName>
    <definedName name="_LIA022106">#REF!</definedName>
    <definedName name="_LIA022119" localSheetId="0">#REF!</definedName>
    <definedName name="_LIA022119">#REF!</definedName>
    <definedName name="_LIA022120" localSheetId="0">#REF!</definedName>
    <definedName name="_LIA022120">#REF!</definedName>
    <definedName name="_LIA022121" localSheetId="0">#REF!</definedName>
    <definedName name="_LIA022121">#REF!</definedName>
    <definedName name="_LIA022122" localSheetId="0">#REF!</definedName>
    <definedName name="_LIA022122">#REF!</definedName>
    <definedName name="_LIA022123" localSheetId="0">#REF!</definedName>
    <definedName name="_LIA022123">#REF!</definedName>
    <definedName name="_LIA022124" localSheetId="0">#REF!</definedName>
    <definedName name="_LIA022124">#REF!</definedName>
    <definedName name="_LIA022125" localSheetId="0">#REF!</definedName>
    <definedName name="_LIA022125">#REF!</definedName>
    <definedName name="_LIA022126" localSheetId="0">#REF!</definedName>
    <definedName name="_LIA022126">#REF!</definedName>
    <definedName name="_LIA022127" localSheetId="0">#REF!</definedName>
    <definedName name="_LIA022127">#REF!</definedName>
    <definedName name="_LIA022131" localSheetId="0">#REF!</definedName>
    <definedName name="_LIA022131">#REF!</definedName>
    <definedName name="_LIA022132" localSheetId="0">#REF!</definedName>
    <definedName name="_LIA022132">#REF!</definedName>
    <definedName name="_LIA022134" localSheetId="0">#REF!</definedName>
    <definedName name="_LIA022134">#REF!</definedName>
    <definedName name="_LIA022135" localSheetId="0">#REF!</definedName>
    <definedName name="_LIA022135">#REF!</definedName>
    <definedName name="_LIA022136" localSheetId="0">#REF!</definedName>
    <definedName name="_LIA022136">#REF!</definedName>
    <definedName name="_LIA022137" localSheetId="0">#REF!</definedName>
    <definedName name="_LIA022137">#REF!</definedName>
    <definedName name="_LIA022138" localSheetId="0">#REF!</definedName>
    <definedName name="_LIA022138">#REF!</definedName>
    <definedName name="_LIA022139" localSheetId="0">#REF!</definedName>
    <definedName name="_LIA022139">#REF!</definedName>
    <definedName name="_LIA022140" localSheetId="0">#REF!</definedName>
    <definedName name="_LIA022140">#REF!</definedName>
    <definedName name="_LIA022141" localSheetId="0">#REF!</definedName>
    <definedName name="_LIA022141">#REF!</definedName>
    <definedName name="_LIA022142" localSheetId="0">#REF!</definedName>
    <definedName name="_LIA022142">#REF!</definedName>
    <definedName name="_LIA022143" localSheetId="0">#REF!</definedName>
    <definedName name="_LIA022143">#REF!</definedName>
    <definedName name="_LIA022144" localSheetId="0">#REF!</definedName>
    <definedName name="_LIA022144">#REF!</definedName>
    <definedName name="_LIA022148" localSheetId="0">#REF!</definedName>
    <definedName name="_LIA022148">#REF!</definedName>
    <definedName name="_LIA022150" localSheetId="0">#REF!</definedName>
    <definedName name="_LIA022150">#REF!</definedName>
    <definedName name="_LIA022152" localSheetId="0">#REF!</definedName>
    <definedName name="_LIA022152">#REF!</definedName>
    <definedName name="_LIA022168" localSheetId="0">#REF!</definedName>
    <definedName name="_LIA022168">#REF!</definedName>
    <definedName name="_LIA022410" localSheetId="0">#REF!</definedName>
    <definedName name="_LIA022410">#REF!</definedName>
    <definedName name="_LIA022413" localSheetId="0">#REF!</definedName>
    <definedName name="_LIA022413">#REF!</definedName>
    <definedName name="_LIA022414" localSheetId="0">#REF!</definedName>
    <definedName name="_LIA022414">#REF!</definedName>
    <definedName name="_LIA022415" localSheetId="0">#REF!</definedName>
    <definedName name="_LIA022415">#REF!</definedName>
    <definedName name="_LIA022418" localSheetId="0">#REF!</definedName>
    <definedName name="_LIA022418">#REF!</definedName>
    <definedName name="_LIA022419" localSheetId="0">#REF!</definedName>
    <definedName name="_LIA022419">#REF!</definedName>
    <definedName name="_LIA022434" localSheetId="0">#REF!</definedName>
    <definedName name="_LIA022434">#REF!</definedName>
    <definedName name="_LIA022445" localSheetId="0">#REF!</definedName>
    <definedName name="_LIA022445">#REF!</definedName>
    <definedName name="_LIA022446" localSheetId="0">#REF!</definedName>
    <definedName name="_LIA022446">#REF!</definedName>
    <definedName name="_LIA022447" localSheetId="0">#REF!</definedName>
    <definedName name="_LIA022447">#REF!</definedName>
    <definedName name="_LIA022460" localSheetId="0">#REF!</definedName>
    <definedName name="_LIA022460">#REF!</definedName>
    <definedName name="_LIA022461" localSheetId="0">#REF!</definedName>
    <definedName name="_LIA022461">#REF!</definedName>
    <definedName name="_LIA022462" localSheetId="0">#REF!</definedName>
    <definedName name="_LIA022462">#REF!</definedName>
    <definedName name="_LIA022463" localSheetId="0">#REF!</definedName>
    <definedName name="_LIA022463">#REF!</definedName>
    <definedName name="_LIA022470" localSheetId="0">#REF!</definedName>
    <definedName name="_LIA022470">#REF!</definedName>
    <definedName name="_LIA022471" localSheetId="0">#REF!</definedName>
    <definedName name="_LIA022471">#REF!</definedName>
    <definedName name="_LIA022472" localSheetId="0">#REF!</definedName>
    <definedName name="_LIA022472">#REF!</definedName>
    <definedName name="_LIA022473" localSheetId="0">#REF!</definedName>
    <definedName name="_LIA022473">#REF!</definedName>
    <definedName name="_LIA022474" localSheetId="0">#REF!</definedName>
    <definedName name="_LIA022474">#REF!</definedName>
    <definedName name="_LIA022475" localSheetId="0">#REF!</definedName>
    <definedName name="_LIA022475">#REF!</definedName>
    <definedName name="_LIA022478" localSheetId="0">#REF!</definedName>
    <definedName name="_LIA022478">#REF!</definedName>
    <definedName name="_LIA022479" localSheetId="0">#REF!</definedName>
    <definedName name="_LIA022479">#REF!</definedName>
    <definedName name="_LIA022480" localSheetId="0">#REF!</definedName>
    <definedName name="_LIA022480">#REF!</definedName>
    <definedName name="_LIA022481" localSheetId="0">#REF!</definedName>
    <definedName name="_LIA022481">#REF!</definedName>
    <definedName name="_LIA022483" localSheetId="0">#REF!</definedName>
    <definedName name="_LIA022483">#REF!</definedName>
    <definedName name="_LIA022484" localSheetId="0">#REF!</definedName>
    <definedName name="_LIA022484">#REF!</definedName>
    <definedName name="_LIA022485" localSheetId="0">#REF!</definedName>
    <definedName name="_LIA022485">#REF!</definedName>
    <definedName name="_LIA022486" localSheetId="0">#REF!</definedName>
    <definedName name="_LIA022486">#REF!</definedName>
    <definedName name="_LIA022487" localSheetId="0">#REF!</definedName>
    <definedName name="_LIA022487">#REF!</definedName>
    <definedName name="_LIA022488" localSheetId="0">#REF!</definedName>
    <definedName name="_LIA022488">#REF!</definedName>
    <definedName name="_LIA022489" localSheetId="0">#REF!</definedName>
    <definedName name="_LIA022489">#REF!</definedName>
    <definedName name="_LIA022491" localSheetId="0">#REF!</definedName>
    <definedName name="_LIA022491">#REF!</definedName>
    <definedName name="_LIA022492" localSheetId="0">#REF!</definedName>
    <definedName name="_LIA022492">#REF!</definedName>
    <definedName name="_LIA022493" localSheetId="0">#REF!</definedName>
    <definedName name="_LIA022493">#REF!</definedName>
    <definedName name="_LIA022494" localSheetId="0">#REF!</definedName>
    <definedName name="_LIA022494">#REF!</definedName>
    <definedName name="_LIA022495" localSheetId="0">#REF!</definedName>
    <definedName name="_LIA022495">#REF!</definedName>
    <definedName name="_LIA022496" localSheetId="0">#REF!</definedName>
    <definedName name="_LIA022496">#REF!</definedName>
    <definedName name="_LIA023221" localSheetId="0">#REF!</definedName>
    <definedName name="_LIA023221">#REF!</definedName>
    <definedName name="_LIA023320" localSheetId="0">#REF!</definedName>
    <definedName name="_LIA023320">#REF!</definedName>
    <definedName name="_LIA023360" localSheetId="0">#REF!</definedName>
    <definedName name="_LIA023360">#REF!</definedName>
    <definedName name="_LIA023511" localSheetId="0">#REF!</definedName>
    <definedName name="_LIA023511">#REF!</definedName>
    <definedName name="_LIA023514" localSheetId="0">#REF!</definedName>
    <definedName name="_LIA023514">#REF!</definedName>
    <definedName name="_LIA023524" localSheetId="0">#REF!</definedName>
    <definedName name="_LIA023524">#REF!</definedName>
    <definedName name="_LIA023535" localSheetId="0">#REF!</definedName>
    <definedName name="_LIA023535">#REF!</definedName>
    <definedName name="_LIA023540" localSheetId="0">#REF!</definedName>
    <definedName name="_LIA023540">#REF!</definedName>
    <definedName name="_LIA023541" localSheetId="0">#REF!</definedName>
    <definedName name="_LIA023541">#REF!</definedName>
    <definedName name="_LIA024201" localSheetId="0">#REF!</definedName>
    <definedName name="_LIA024201">#REF!</definedName>
    <definedName name="_LIA024202" localSheetId="0">#REF!</definedName>
    <definedName name="_LIA024202">#REF!</definedName>
    <definedName name="_LIA024203" localSheetId="0">#REF!</definedName>
    <definedName name="_LIA024203">#REF!</definedName>
    <definedName name="_LIA024205" localSheetId="0">#REF!</definedName>
    <definedName name="_LIA024205">#REF!</definedName>
    <definedName name="_LIA024206" localSheetId="0">#REF!</definedName>
    <definedName name="_LIA024206">#REF!</definedName>
    <definedName name="_LIA024207" localSheetId="0">#REF!</definedName>
    <definedName name="_LIA024207">#REF!</definedName>
    <definedName name="_LIA024209" localSheetId="0">#REF!</definedName>
    <definedName name="_LIA024209">#REF!</definedName>
    <definedName name="_LIA024210" localSheetId="0">#REF!</definedName>
    <definedName name="_LIA024210">#REF!</definedName>
    <definedName name="_LIA024211" localSheetId="0">#REF!</definedName>
    <definedName name="_LIA024211">#REF!</definedName>
    <definedName name="_LIA024212" localSheetId="0">#REF!</definedName>
    <definedName name="_LIA024212">#REF!</definedName>
    <definedName name="_LIA024213" localSheetId="0">#REF!</definedName>
    <definedName name="_LIA024213">#REF!</definedName>
    <definedName name="_LIA024214" localSheetId="0">#REF!</definedName>
    <definedName name="_LIA024214">#REF!</definedName>
    <definedName name="_LIA024215" localSheetId="0">#REF!</definedName>
    <definedName name="_LIA024215">#REF!</definedName>
    <definedName name="_LIA024216" localSheetId="0">#REF!</definedName>
    <definedName name="_LIA024216">#REF!</definedName>
    <definedName name="_LIA024217" localSheetId="0">#REF!</definedName>
    <definedName name="_LIA024217">#REF!</definedName>
    <definedName name="_LIA024219" localSheetId="0">#REF!</definedName>
    <definedName name="_LIA024219">#REF!</definedName>
    <definedName name="_LIA024220" localSheetId="0">#REF!</definedName>
    <definedName name="_LIA024220">#REF!</definedName>
    <definedName name="_LIA024221" localSheetId="0">#REF!</definedName>
    <definedName name="_LIA024221">#REF!</definedName>
    <definedName name="_LIA024222" localSheetId="0">#REF!</definedName>
    <definedName name="_LIA024222">#REF!</definedName>
    <definedName name="_LIA024223" localSheetId="0">#REF!</definedName>
    <definedName name="_LIA024223">#REF!</definedName>
    <definedName name="_LIA024225" localSheetId="0">#REF!</definedName>
    <definedName name="_LIA024225">#REF!</definedName>
    <definedName name="_LIA024227" localSheetId="0">#REF!</definedName>
    <definedName name="_LIA024227">#REF!</definedName>
    <definedName name="_LIA024232" localSheetId="0">#REF!</definedName>
    <definedName name="_LIA024232">#REF!</definedName>
    <definedName name="_LIA024237" localSheetId="0">#REF!</definedName>
    <definedName name="_LIA024237">#REF!</definedName>
    <definedName name="_LIA024239" localSheetId="0">#REF!</definedName>
    <definedName name="_LIA024239">#REF!</definedName>
    <definedName name="_LIA024250" localSheetId="0">#REF!</definedName>
    <definedName name="_LIA024250">#REF!</definedName>
    <definedName name="_LIA024251" localSheetId="0">#REF!</definedName>
    <definedName name="_LIA024251">#REF!</definedName>
    <definedName name="_LIA024252" localSheetId="0">#REF!</definedName>
    <definedName name="_LIA024252">#REF!</definedName>
    <definedName name="_LIA024255" localSheetId="0">#REF!</definedName>
    <definedName name="_LIA024255">#REF!</definedName>
    <definedName name="_LIA024256" localSheetId="0">#REF!</definedName>
    <definedName name="_LIA024256">#REF!</definedName>
    <definedName name="_LIA024260" localSheetId="0">#REF!</definedName>
    <definedName name="_LIA024260">#REF!</definedName>
    <definedName name="_LIA024262" localSheetId="0">#REF!</definedName>
    <definedName name="_LIA024262">#REF!</definedName>
    <definedName name="_LIA024264" localSheetId="0">#REF!</definedName>
    <definedName name="_LIA024264">#REF!</definedName>
    <definedName name="_LIA024265" localSheetId="0">#REF!</definedName>
    <definedName name="_LIA024265">#REF!</definedName>
    <definedName name="_LIA024267" localSheetId="0">#REF!</definedName>
    <definedName name="_LIA024267">#REF!</definedName>
    <definedName name="_LIA024268" localSheetId="0">#REF!</definedName>
    <definedName name="_LIA024268">#REF!</definedName>
    <definedName name="_LIA024269" localSheetId="0">#REF!</definedName>
    <definedName name="_LIA024269">#REF!</definedName>
    <definedName name="_LIA024270" localSheetId="0">#REF!</definedName>
    <definedName name="_LIA024270">#REF!</definedName>
    <definedName name="_LIA024271" localSheetId="0">#REF!</definedName>
    <definedName name="_LIA024271">#REF!</definedName>
    <definedName name="_LIA024272" localSheetId="0">#REF!</definedName>
    <definedName name="_LIA024272">#REF!</definedName>
    <definedName name="_LIA024274" localSheetId="0">#REF!</definedName>
    <definedName name="_LIA024274">#REF!</definedName>
    <definedName name="_LIA024275" localSheetId="0">#REF!</definedName>
    <definedName name="_LIA024275">#REF!</definedName>
    <definedName name="_LIA024277" localSheetId="0">#REF!</definedName>
    <definedName name="_LIA024277">#REF!</definedName>
    <definedName name="_LIA024278" localSheetId="0">#REF!</definedName>
    <definedName name="_LIA024278">#REF!</definedName>
    <definedName name="_LIA024281" localSheetId="0">#REF!</definedName>
    <definedName name="_LIA024281">#REF!</definedName>
    <definedName name="_LIA024283" localSheetId="0">#REF!</definedName>
    <definedName name="_LIA024283">#REF!</definedName>
    <definedName name="_LIA024284" localSheetId="0">#REF!</definedName>
    <definedName name="_LIA024284">#REF!</definedName>
    <definedName name="_LIA024285" localSheetId="0">#REF!</definedName>
    <definedName name="_LIA024285">#REF!</definedName>
    <definedName name="_LIA024287" localSheetId="0">#REF!</definedName>
    <definedName name="_LIA024287">#REF!</definedName>
    <definedName name="_LIA024288" localSheetId="0">#REF!</definedName>
    <definedName name="_LIA024288">#REF!</definedName>
    <definedName name="_LIA024289" localSheetId="0">#REF!</definedName>
    <definedName name="_LIA024289">#REF!</definedName>
    <definedName name="_LIA024290" localSheetId="0">#REF!</definedName>
    <definedName name="_LIA024290">#REF!</definedName>
    <definedName name="_LIA024291" localSheetId="0">#REF!</definedName>
    <definedName name="_LIA024291">#REF!</definedName>
    <definedName name="_LIA024292" localSheetId="0">#REF!</definedName>
    <definedName name="_LIA024292">#REF!</definedName>
    <definedName name="_LIA024293" localSheetId="0">#REF!</definedName>
    <definedName name="_LIA024293">#REF!</definedName>
    <definedName name="_LIA024294" localSheetId="0">#REF!</definedName>
    <definedName name="_LIA024294">#REF!</definedName>
    <definedName name="_LIA024295" localSheetId="0">#REF!</definedName>
    <definedName name="_LIA024295">#REF!</definedName>
    <definedName name="_LIA024296" localSheetId="0">#REF!</definedName>
    <definedName name="_LIA024296">#REF!</definedName>
    <definedName name="_LIA024298" localSheetId="0">#REF!</definedName>
    <definedName name="_LIA024298">#REF!</definedName>
    <definedName name="_LIA025211" localSheetId="0">#REF!</definedName>
    <definedName name="_LIA025211">#REF!</definedName>
    <definedName name="_LIA025212" localSheetId="0">#REF!</definedName>
    <definedName name="_LIA025212">#REF!</definedName>
    <definedName name="_LIA025221" localSheetId="0">#REF!</definedName>
    <definedName name="_LIA025221">#REF!</definedName>
    <definedName name="_LIA025222" localSheetId="0">#REF!</definedName>
    <definedName name="_LIA025222">#REF!</definedName>
    <definedName name="_LIA025301" localSheetId="0">#REF!</definedName>
    <definedName name="_LIA025301">#REF!</definedName>
    <definedName name="_LIA025303" localSheetId="0">#REF!</definedName>
    <definedName name="_LIA025303">#REF!</definedName>
    <definedName name="_LIA025304" localSheetId="0">#REF!</definedName>
    <definedName name="_LIA025304">#REF!</definedName>
    <definedName name="_LIA025305" localSheetId="0">#REF!</definedName>
    <definedName name="_LIA025305">#REF!</definedName>
    <definedName name="_LIA025306" localSheetId="0">#REF!</definedName>
    <definedName name="_LIA025306">#REF!</definedName>
    <definedName name="_LIA025308" localSheetId="0">#REF!</definedName>
    <definedName name="_LIA025308">#REF!</definedName>
    <definedName name="_LIA025309" localSheetId="0">#REF!</definedName>
    <definedName name="_LIA025309">#REF!</definedName>
    <definedName name="_LIA025310" localSheetId="0">#REF!</definedName>
    <definedName name="_LIA025310">#REF!</definedName>
    <definedName name="_LIA025311" localSheetId="0">#REF!</definedName>
    <definedName name="_LIA025311">#REF!</definedName>
    <definedName name="_LIA025312" localSheetId="0">#REF!</definedName>
    <definedName name="_LIA025312">#REF!</definedName>
    <definedName name="_LIA025313" localSheetId="0">#REF!</definedName>
    <definedName name="_LIA025313">#REF!</definedName>
    <definedName name="_LIA025314" localSheetId="0">#REF!</definedName>
    <definedName name="_LIA025314">#REF!</definedName>
    <definedName name="_LIA025315" localSheetId="0">#REF!</definedName>
    <definedName name="_LIA025315">#REF!</definedName>
    <definedName name="_LIA025317" localSheetId="0">#REF!</definedName>
    <definedName name="_LIA025317">#REF!</definedName>
    <definedName name="_LIA025318" localSheetId="0">#REF!</definedName>
    <definedName name="_LIA025318">#REF!</definedName>
    <definedName name="_LIA025319" localSheetId="0">#REF!</definedName>
    <definedName name="_LIA025319">#REF!</definedName>
    <definedName name="_LIA025321" localSheetId="0">#REF!</definedName>
    <definedName name="_LIA025321">#REF!</definedName>
    <definedName name="_LIA025322" localSheetId="0">#REF!</definedName>
    <definedName name="_LIA025322">#REF!</definedName>
    <definedName name="_LIA025323" localSheetId="0">#REF!</definedName>
    <definedName name="_LIA025323">#REF!</definedName>
    <definedName name="_LIA025324" localSheetId="0">#REF!</definedName>
    <definedName name="_LIA025324">#REF!</definedName>
    <definedName name="_LIA025325" localSheetId="0">#REF!</definedName>
    <definedName name="_LIA025325">#REF!</definedName>
    <definedName name="_LIA025330" localSheetId="0">#REF!</definedName>
    <definedName name="_LIA025330">#REF!</definedName>
    <definedName name="_LIA025334" localSheetId="0">#REF!</definedName>
    <definedName name="_LIA025334">#REF!</definedName>
    <definedName name="_LIA025340" localSheetId="0">#REF!</definedName>
    <definedName name="_LIA025340">#REF!</definedName>
    <definedName name="_LIA025351" localSheetId="0">#REF!</definedName>
    <definedName name="_LIA025351">#REF!</definedName>
    <definedName name="_LIA025353" localSheetId="0">#REF!</definedName>
    <definedName name="_LIA025353">#REF!</definedName>
    <definedName name="_LIA025354" localSheetId="0">#REF!</definedName>
    <definedName name="_LIA025354">#REF!</definedName>
    <definedName name="_LIA025360" localSheetId="0">#REF!</definedName>
    <definedName name="_LIA025360">#REF!</definedName>
    <definedName name="_LIA025370" localSheetId="0">#REF!</definedName>
    <definedName name="_LIA025370">#REF!</definedName>
    <definedName name="_LIA025379" localSheetId="0">#REF!</definedName>
    <definedName name="_LIA025379">#REF!</definedName>
    <definedName name="_LIA025380" localSheetId="0">#REF!</definedName>
    <definedName name="_LIA025380">#REF!</definedName>
    <definedName name="_LIA025391" localSheetId="0">#REF!</definedName>
    <definedName name="_LIA025391">#REF!</definedName>
    <definedName name="_LIA025396" localSheetId="0">#REF!</definedName>
    <definedName name="_LIA025396">#REF!</definedName>
    <definedName name="_LIA025399" localSheetId="0">#REF!</definedName>
    <definedName name="_LIA025399">#REF!</definedName>
    <definedName name="_LIA025410" localSheetId="0">#REF!</definedName>
    <definedName name="_LIA025410">#REF!</definedName>
    <definedName name="_LIA025412" localSheetId="0">#REF!</definedName>
    <definedName name="_LIA025412">#REF!</definedName>
    <definedName name="_LIA025430" localSheetId="0">#REF!</definedName>
    <definedName name="_LIA025430">#REF!</definedName>
    <definedName name="_LIA0281" localSheetId="0">#REF!</definedName>
    <definedName name="_LIA0281">#REF!</definedName>
    <definedName name="_LIA028110" localSheetId="0">#REF!</definedName>
    <definedName name="_LIA028110">#REF!</definedName>
    <definedName name="_LIA028112" localSheetId="0">#REF!</definedName>
    <definedName name="_LIA028112">#REF!</definedName>
    <definedName name="_LIA028121" localSheetId="0">#REF!</definedName>
    <definedName name="_LIA028121">#REF!</definedName>
    <definedName name="_LIA0282" localSheetId="0">#REF!</definedName>
    <definedName name="_LIA0282">#REF!</definedName>
    <definedName name="_LIA028210" localSheetId="0">#REF!</definedName>
    <definedName name="_LIA028210">#REF!</definedName>
    <definedName name="_LIA028212" localSheetId="0">#REF!</definedName>
    <definedName name="_LIA028212">#REF!</definedName>
    <definedName name="_LIA028213" localSheetId="0">#REF!</definedName>
    <definedName name="_LIA028213">#REF!</definedName>
    <definedName name="_LIA028221" localSheetId="0">#REF!</definedName>
    <definedName name="_LIA028221">#REF!</definedName>
    <definedName name="_LIA028222" localSheetId="0">#REF!</definedName>
    <definedName name="_LIA028222">#REF!</definedName>
    <definedName name="_LIA028250" localSheetId="0">#REF!</definedName>
    <definedName name="_LIA028250">#REF!</definedName>
    <definedName name="_LIA028270" localSheetId="0">#REF!</definedName>
    <definedName name="_LIA028270">#REF!</definedName>
    <definedName name="_LIA028280" localSheetId="0">#REF!</definedName>
    <definedName name="_LIA028280">#REF!</definedName>
    <definedName name="_LIA028290" localSheetId="0">#REF!</definedName>
    <definedName name="_LIA028290">#REF!</definedName>
    <definedName name="_LIA028291" localSheetId="0">#REF!</definedName>
    <definedName name="_LIA028291">#REF!</definedName>
    <definedName name="_LIA0283" localSheetId="0">#REF!</definedName>
    <definedName name="_LIA0283">#REF!</definedName>
    <definedName name="_LIA028310" localSheetId="0">#REF!</definedName>
    <definedName name="_LIA028310">#REF!</definedName>
    <definedName name="_LIA028311" localSheetId="0">#REF!</definedName>
    <definedName name="_LIA028311">#REF!</definedName>
    <definedName name="_LIA028312" localSheetId="0">#REF!</definedName>
    <definedName name="_LIA028312">#REF!</definedName>
    <definedName name="_LIA028314" localSheetId="0">#REF!</definedName>
    <definedName name="_LIA028314">#REF!</definedName>
    <definedName name="_LIA028315" localSheetId="0">#REF!</definedName>
    <definedName name="_LIA028315">#REF!</definedName>
    <definedName name="_LIA028316" localSheetId="0">#REF!</definedName>
    <definedName name="_LIA028316">#REF!</definedName>
    <definedName name="_LIA028317" localSheetId="0">#REF!</definedName>
    <definedName name="_LIA028317">#REF!</definedName>
    <definedName name="_LIA028318" localSheetId="0">#REF!</definedName>
    <definedName name="_LIA028318">#REF!</definedName>
    <definedName name="_LIA028322" localSheetId="0">#REF!</definedName>
    <definedName name="_LIA028322">#REF!</definedName>
    <definedName name="_LIA028350" localSheetId="0">#REF!</definedName>
    <definedName name="_LIA028350">#REF!</definedName>
    <definedName name="_LIA028351" localSheetId="0">#REF!</definedName>
    <definedName name="_LIA028351">#REF!</definedName>
    <definedName name="_LIA028370" localSheetId="0">#REF!</definedName>
    <definedName name="_LIA028370">#REF!</definedName>
    <definedName name="_LIA028371" localSheetId="0">#REF!</definedName>
    <definedName name="_LIA028371">#REF!</definedName>
    <definedName name="_LIA028380" localSheetId="0">#REF!</definedName>
    <definedName name="_LIA028380">#REF!</definedName>
    <definedName name="_LIA028381" localSheetId="0">#REF!</definedName>
    <definedName name="_LIA028381">#REF!</definedName>
    <definedName name="_LIA028386" localSheetId="0">#REF!</definedName>
    <definedName name="_LIA028386">#REF!</definedName>
    <definedName name="_LIA028390" localSheetId="0">#REF!</definedName>
    <definedName name="_LIA028390">#REF!</definedName>
    <definedName name="_LIA028391" localSheetId="0">#REF!</definedName>
    <definedName name="_LIA028391">#REF!</definedName>
    <definedName name="_LIA028392" localSheetId="0">#REF!</definedName>
    <definedName name="_LIA028392">#REF!</definedName>
    <definedName name="_LIA028399" localSheetId="0">#REF!</definedName>
    <definedName name="_LIA028399">#REF!</definedName>
    <definedName name="_MAT1" localSheetId="0">'[6]AL - Page 1 - 2, CWC (MISO)'!#REF!</definedName>
    <definedName name="_mat2" localSheetId="0">'[6]AL - Page 1 - 2, CWC (MISO)'!#REF!</definedName>
    <definedName name="_MIR16">#REF!</definedName>
    <definedName name="_MIR17" localSheetId="0">#REF!</definedName>
    <definedName name="_MIR17">#REF!</definedName>
    <definedName name="_MIR18" localSheetId="0">#REF!</definedName>
    <definedName name="_MIR18">#REF!</definedName>
    <definedName name="_MIR19" localSheetId="0">#REF!</definedName>
    <definedName name="_MIR19">#REF!</definedName>
    <definedName name="_MIR43" localSheetId="0">#REF!</definedName>
    <definedName name="_MIR43">#REF!</definedName>
    <definedName name="_Order1" hidden="1">255</definedName>
    <definedName name="_Order2" hidden="1">255</definedName>
    <definedName name="_Parse_Out" localSheetId="0" hidden="1">#REF!</definedName>
    <definedName name="_Parse_Out" localSheetId="12" hidden="1">#REF!</definedName>
    <definedName name="_Parse_Out" localSheetId="4" hidden="1">#REF!</definedName>
    <definedName name="_Parse_Out" hidden="1">#REF!</definedName>
    <definedName name="_REE0447" localSheetId="0">#REF!</definedName>
    <definedName name="_REE0447">#REF!</definedName>
    <definedName name="_Regression_Out" localSheetId="0"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_REV1488" localSheetId="0">'[3]data entry'!#REF!</definedName>
    <definedName name="_REV1488" localSheetId="11">'[4]data entry'!#REF!</definedName>
    <definedName name="_REV1488" localSheetId="12">'[5]data entry'!#REF!</definedName>
    <definedName name="_REV1488" localSheetId="4">'[5]data entry'!#REF!</definedName>
    <definedName name="_REV1488" localSheetId="6">'[4]data entry'!#REF!</definedName>
    <definedName name="_REV1488">'[5]data entry'!#REF!</definedName>
    <definedName name="_RGE1489" localSheetId="0">#REF!</definedName>
    <definedName name="_RGE1489">#REF!</definedName>
    <definedName name="_RGO1489" localSheetId="0">#REF!</definedName>
    <definedName name="_RGO1489">#REF!</definedName>
    <definedName name="_Sort" localSheetId="11" hidden="1">#REF!</definedName>
    <definedName name="_Sort" localSheetId="6" hidden="1">#REF!</definedName>
    <definedName name="_Sort" hidden="1">#REF!</definedName>
    <definedName name="A">#REF!</definedName>
    <definedName name="ACCT410" localSheetId="0">'[7]AR-FIT'!#REF!</definedName>
    <definedName name="ACCT410" localSheetId="11">'[8]AR-FIT'!#REF!</definedName>
    <definedName name="ACCT410" localSheetId="12">'[9]AR-FIT'!#REF!</definedName>
    <definedName name="ACCT410" localSheetId="4">'[9]AR-FIT'!#REF!</definedName>
    <definedName name="ACCT410">'[9]AR-FIT'!#REF!</definedName>
    <definedName name="ACCT411" localSheetId="0">'[6]AR-FIT'!#REF!</definedName>
    <definedName name="ACCT411" localSheetId="12">'[10]AR-FIT'!#REF!</definedName>
    <definedName name="ACCT411" localSheetId="4">'[10]AR-FIT'!#REF!</definedName>
    <definedName name="ACCT411">'[10]AR-FIT'!#REF!</definedName>
    <definedName name="ACCTPAY00" localSheetId="0">#REF!</definedName>
    <definedName name="ACCTPAY00">#REF!</definedName>
    <definedName name="ACCTPAY98" localSheetId="0">#REF!</definedName>
    <definedName name="ACCTPAY98">#REF!</definedName>
    <definedName name="ACCTPAY99" localSheetId="0">#REF!</definedName>
    <definedName name="ACCTPAY99">#REF!</definedName>
    <definedName name="ACwvu.DATABASE." localSheetId="12" hidden="1">[11]DATABASE!#REF!</definedName>
    <definedName name="ACwvu.DATABASE." localSheetId="4" hidden="1">[11]DATABASE!#REF!</definedName>
    <definedName name="ACwvu.DATABASE." hidden="1">[11]DATABASE!#REF!</definedName>
    <definedName name="ACwvu.Distplt." localSheetId="6" hidden="1">'7 Working Capital'!#REF!</definedName>
    <definedName name="ACwvu.OP." hidden="1">#REF!</definedName>
    <definedName name="ACwvu.Plant." localSheetId="6" hidden="1">'7 Working Capital'!#REF!</definedName>
    <definedName name="ad">#REF!</definedName>
    <definedName name="adadf">#REF!</definedName>
    <definedName name="adf">'[12]METERS_&amp;_TRANSFORMERS'!$AB$324:$AH$354</definedName>
    <definedName name="adsfadf">#REF!</definedName>
    <definedName name="AFUDC" localSheetId="0">#REF!</definedName>
    <definedName name="AFUDC">#REF!</definedName>
    <definedName name="AGADJ" localSheetId="0">#REF!</definedName>
    <definedName name="AGADJ">#REF!</definedName>
    <definedName name="alloc">#REF!</definedName>
    <definedName name="alloc2">#REF!</definedName>
    <definedName name="allocIndv">[13]allocIndv!$D$12:$U$22</definedName>
    <definedName name="amttable">[14]JAN!$H$46:$O$59</definedName>
    <definedName name="AP00" localSheetId="0">#REF!</definedName>
    <definedName name="AP00">#REF!</definedName>
    <definedName name="aprilAMT" localSheetId="0">[0]!amttable</definedName>
    <definedName name="aprilAMT" localSheetId="2">[0]!amttable</definedName>
    <definedName name="aprilAMT" localSheetId="11">[0]!amttable</definedName>
    <definedName name="aprilAMT" localSheetId="6">[0]!amttable</definedName>
    <definedName name="aprilAMT">[0]!amttable</definedName>
    <definedName name="aprilDT" localSheetId="0">[0]!dttable</definedName>
    <definedName name="aprilDT" localSheetId="2">[0]!dttable</definedName>
    <definedName name="aprilDT" localSheetId="11">[0]!dttable</definedName>
    <definedName name="aprilDT" localSheetId="6">[0]!dttable</definedName>
    <definedName name="aprilDT">[0]!dttable</definedName>
    <definedName name="ARPSCINT" localSheetId="0">'[3]data entry'!#REF!</definedName>
    <definedName name="ARPSCINT" localSheetId="11">'[4]data entry'!#REF!</definedName>
    <definedName name="ARPSCINT" localSheetId="12">'[5]data entry'!#REF!</definedName>
    <definedName name="ARPSCINT" localSheetId="4">'[5]data entry'!#REF!</definedName>
    <definedName name="ARPSCINT" localSheetId="6">'[4]data entry'!#REF!</definedName>
    <definedName name="ARPSCINT">'[5]data entry'!#REF!</definedName>
    <definedName name="ARPSCINT98" localSheetId="0">'[3]data entry'!#REF!</definedName>
    <definedName name="ARPSCINT98" localSheetId="11">'[4]data entry'!#REF!</definedName>
    <definedName name="ARPSCINT98" localSheetId="12">'[5]data entry'!#REF!</definedName>
    <definedName name="ARPSCINT98" localSheetId="4">'[5]data entry'!#REF!</definedName>
    <definedName name="ARPSCINT98" localSheetId="6">'[4]data entry'!#REF!</definedName>
    <definedName name="ARPSCINT98">'[5]data entry'!#REF!</definedName>
    <definedName name="AS2DocOpenMode" hidden="1">"AS2DocumentEdit"</definedName>
    <definedName name="At_June_30__1995" localSheetId="12">'[15]Customer O&amp;M'!#REF!</definedName>
    <definedName name="At_June_30__1995" localSheetId="4">'[15]Customer O&amp;M'!#REF!</definedName>
    <definedName name="At_June_30__1995">'[15]Customer O&amp;M'!#REF!</definedName>
    <definedName name="AUGAMT" localSheetId="0">[0]!amttable</definedName>
    <definedName name="AUGAMT" localSheetId="2">[0]!amttable</definedName>
    <definedName name="AUGAMT" localSheetId="11">[0]!amttable</definedName>
    <definedName name="AUGAMT" localSheetId="6">[0]!amttable</definedName>
    <definedName name="AUGAMT">[0]!amttable</definedName>
    <definedName name="AUGDT" localSheetId="0">[0]!dttable</definedName>
    <definedName name="AUGDT" localSheetId="2">[0]!dttable</definedName>
    <definedName name="AUGDT" localSheetId="11">[0]!dttable</definedName>
    <definedName name="AUGDT" localSheetId="6">[0]!dttable</definedName>
    <definedName name="AUGDT">[0]!dttable</definedName>
    <definedName name="AUGUSTAMT">#N/A</definedName>
    <definedName name="AUGUSTDT">#N/A</definedName>
    <definedName name="B">#REF!</definedName>
    <definedName name="Bk_Tax_OH_Columns">#REF!</definedName>
    <definedName name="Bk_Tax_OH_Report">#REF!</definedName>
    <definedName name="Bk_Tax_OH_Rows">#REF!</definedName>
    <definedName name="BLPH2" localSheetId="12" hidden="1">'[16]Commercial Paper'!#REF!</definedName>
    <definedName name="BLPH2" localSheetId="4" hidden="1">'[16]Commercial Paper'!#REF!</definedName>
    <definedName name="BLPH2" hidden="1">'[16]Commercial Paper'!#REF!</definedName>
    <definedName name="BLPH3" localSheetId="12" hidden="1">'[16]Commercial Paper'!#REF!</definedName>
    <definedName name="BLPH3" localSheetId="4" hidden="1">'[16]Commercial Paper'!#REF!</definedName>
    <definedName name="BLPH3" hidden="1">'[16]Commercial Paper'!#REF!</definedName>
    <definedName name="BLPH4" localSheetId="12" hidden="1">'[16]Commercial Paper'!#REF!</definedName>
    <definedName name="BLPH4" localSheetId="4" hidden="1">'[16]Commercial Paper'!#REF!</definedName>
    <definedName name="BLPH4" hidden="1">'[16]Commercial Paper'!#REF!</definedName>
    <definedName name="BLPH5" localSheetId="12" hidden="1">'[16]Commercial Paper'!#REF!</definedName>
    <definedName name="BLPH5" localSheetId="4" hidden="1">'[16]Commercial Paper'!#REF!</definedName>
    <definedName name="BLPH5" hidden="1">'[16]Commercial Paper'!#REF!</definedName>
    <definedName name="BLPH6" localSheetId="12" hidden="1">'[16]Commercial Paper'!#REF!</definedName>
    <definedName name="BLPH6" localSheetId="4" hidden="1">'[16]Commercial Paper'!#REF!</definedName>
    <definedName name="BLPH6" hidden="1">'[16]Commercial Paper'!#REF!</definedName>
    <definedName name="Book_Depr_Rate_10" localSheetId="0">#REF!</definedName>
    <definedName name="Book_Depr_Rate_10">#REF!</definedName>
    <definedName name="Book_Depr_Rate_10_WGS" localSheetId="0">#REF!</definedName>
    <definedName name="Book_Depr_Rate_10_WGS">#REF!</definedName>
    <definedName name="Book_Depr_Rate_15E" localSheetId="0">#REF!</definedName>
    <definedName name="Book_Depr_Rate_15E">#REF!</definedName>
    <definedName name="Book_Depr_Rate_15G" localSheetId="0">#REF!</definedName>
    <definedName name="Book_Depr_Rate_15G">#REF!</definedName>
    <definedName name="Book_Depr_Rate_15S" localSheetId="0">#REF!</definedName>
    <definedName name="Book_Depr_Rate_15S">#REF!</definedName>
    <definedName name="Book_Depr_Rate_5" localSheetId="0">#REF!</definedName>
    <definedName name="Book_Depr_Rate_5">#REF!</definedName>
    <definedName name="Book_Depr_Rate_5_WGS" localSheetId="0">#REF!</definedName>
    <definedName name="Book_Depr_Rate_5_WGS">#REF!</definedName>
    <definedName name="Book_Depr_Rate_5NU" localSheetId="0">#REF!</definedName>
    <definedName name="Book_Depr_Rate_5NU">#REF!</definedName>
    <definedName name="BSDATE" localSheetId="12">'[15]Customer O&amp;M'!#REF!</definedName>
    <definedName name="BSDATE" localSheetId="4">'[15]Customer O&amp;M'!#REF!</definedName>
    <definedName name="BSDATE">'[15]Customer O&amp;M'!#REF!</definedName>
    <definedName name="Bud_1" localSheetId="0">#REF!</definedName>
    <definedName name="Bud_1">#REF!</definedName>
    <definedName name="budget_accounts" localSheetId="8">#REF!</definedName>
    <definedName name="budget_accounts">#REF!</definedName>
    <definedName name="BUDGET_DOWNLOAD" localSheetId="8">#REF!</definedName>
    <definedName name="BUDGET_DOWNLOAD">#REF!</definedName>
    <definedName name="C_MIR12">"Group 9"</definedName>
    <definedName name="C_MIR13">"Group 12"</definedName>
    <definedName name="C_MIR14">"Group 4"</definedName>
    <definedName name="C_MIR15">"Group 15"</definedName>
    <definedName name="C_MIR16">"Group 19"</definedName>
    <definedName name="C_MIR17">"Group 10"</definedName>
    <definedName name="C_MIR18">"Group 18"</definedName>
    <definedName name="C_MIR19">"Group 13"</definedName>
    <definedName name="C_MIR43">"Group 11"</definedName>
    <definedName name="cadfed" localSheetId="12">'[17]summary 98_1'!#REF!</definedName>
    <definedName name="cadfed" localSheetId="4">'[17]summary 98_1'!#REF!</definedName>
    <definedName name="cadfed">'[17]summary 98_1'!#REF!</definedName>
    <definedName name="CCOCCE" localSheetId="0">'[3]data entry'!#REF!</definedName>
    <definedName name="CCOCCE" localSheetId="11">'[4]data entry'!#REF!</definedName>
    <definedName name="CCOCCE" localSheetId="12">'[5]data entry'!#REF!</definedName>
    <definedName name="CCOCCE" localSheetId="4">'[5]data entry'!#REF!</definedName>
    <definedName name="CCOCCE" localSheetId="6">'[4]data entry'!#REF!</definedName>
    <definedName name="CCOCCE">'[5]data entry'!#REF!</definedName>
    <definedName name="CCOCCEIS" localSheetId="0">'[3]data entry'!#REF!</definedName>
    <definedName name="CCOCCEIS" localSheetId="11">'[4]data entry'!#REF!</definedName>
    <definedName name="CCOCCEIS" localSheetId="12">'[5]data entry'!#REF!</definedName>
    <definedName name="CCOCCEIS" localSheetId="4">'[5]data entry'!#REF!</definedName>
    <definedName name="CCOCCEIS" localSheetId="6">'[4]data entry'!#REF!</definedName>
    <definedName name="CCOCCEIS">'[5]data entry'!#REF!</definedName>
    <definedName name="CCOCCENU" localSheetId="0">'[3]data entry'!#REF!</definedName>
    <definedName name="CCOCCENU" localSheetId="11">'[4]data entry'!#REF!</definedName>
    <definedName name="CCOCCENU" localSheetId="12">'[5]data entry'!#REF!</definedName>
    <definedName name="CCOCCENU" localSheetId="4">'[5]data entry'!#REF!</definedName>
    <definedName name="CCOCCENU" localSheetId="6">'[4]data entry'!#REF!</definedName>
    <definedName name="CCOCCENU">'[5]data entry'!#REF!</definedName>
    <definedName name="CCOCCEOI" localSheetId="0">'[3]data entry'!#REF!</definedName>
    <definedName name="CCOCCEOI" localSheetId="11">'[4]data entry'!#REF!</definedName>
    <definedName name="CCOCCEOI" localSheetId="12">'[5]data entry'!#REF!</definedName>
    <definedName name="CCOCCEOI" localSheetId="4">'[5]data entry'!#REF!</definedName>
    <definedName name="CCOCCEOI" localSheetId="6">'[4]data entry'!#REF!</definedName>
    <definedName name="CCOCCEOI">'[5]data entry'!#REF!</definedName>
    <definedName name="CCOCCESE" localSheetId="0">'[3]data entry'!#REF!</definedName>
    <definedName name="CCOCCESE" localSheetId="11">'[4]data entry'!#REF!</definedName>
    <definedName name="CCOCCESE" localSheetId="12">'[5]data entry'!#REF!</definedName>
    <definedName name="CCOCCESE" localSheetId="4">'[5]data entry'!#REF!</definedName>
    <definedName name="CCOCCESE" localSheetId="6">'[4]data entry'!#REF!</definedName>
    <definedName name="CCOCCESE">'[5]data entry'!#REF!</definedName>
    <definedName name="CCOCLD_" localSheetId="0">'[3]data entry'!#REF!</definedName>
    <definedName name="CCOCLD_" localSheetId="11">'[4]data entry'!#REF!</definedName>
    <definedName name="CCOCLD_" localSheetId="12">'[5]data entry'!#REF!</definedName>
    <definedName name="CCOCLD_" localSheetId="4">'[5]data entry'!#REF!</definedName>
    <definedName name="CCOCLD_" localSheetId="6">'[4]data entry'!#REF!</definedName>
    <definedName name="CCOCLD_">'[5]data entry'!#REF!</definedName>
    <definedName name="CCOCLDADJ" localSheetId="0">'[3]data entry'!#REF!</definedName>
    <definedName name="CCOCLDADJ" localSheetId="11">'[4]data entry'!#REF!</definedName>
    <definedName name="CCOCLDADJ" localSheetId="12">'[5]data entry'!#REF!</definedName>
    <definedName name="CCOCLDADJ" localSheetId="4">'[5]data entry'!#REF!</definedName>
    <definedName name="CCOCLDADJ" localSheetId="6">'[4]data entry'!#REF!</definedName>
    <definedName name="CCOCLDADJ">'[5]data entry'!#REF!</definedName>
    <definedName name="CCOCLDNR" localSheetId="0">'[3]data entry'!#REF!</definedName>
    <definedName name="CCOCLDNR" localSheetId="11">'[4]data entry'!#REF!</definedName>
    <definedName name="CCOCLDNR" localSheetId="12">'[5]data entry'!#REF!</definedName>
    <definedName name="CCOCLDNR" localSheetId="4">'[5]data entry'!#REF!</definedName>
    <definedName name="CCOCLDNR" localSheetId="6">'[4]data entry'!#REF!</definedName>
    <definedName name="CCOCLDNR">'[5]data entry'!#REF!</definedName>
    <definedName name="CCOCMT" localSheetId="0">'[3]data entry'!#REF!</definedName>
    <definedName name="CCOCMT" localSheetId="11">'[4]data entry'!#REF!</definedName>
    <definedName name="CCOCMT" localSheetId="12">'[5]data entry'!#REF!</definedName>
    <definedName name="CCOCMT" localSheetId="4">'[5]data entry'!#REF!</definedName>
    <definedName name="CCOCMT" localSheetId="6">'[4]data entry'!#REF!</definedName>
    <definedName name="CCOCMT">'[5]data entry'!#REF!</definedName>
    <definedName name="CCOCPS" localSheetId="0">'[3]data entry'!#REF!</definedName>
    <definedName name="CCOCPS" localSheetId="11">'[4]data entry'!#REF!</definedName>
    <definedName name="CCOCPS" localSheetId="12">'[5]data entry'!#REF!</definedName>
    <definedName name="CCOCPS" localSheetId="4">'[5]data entry'!#REF!</definedName>
    <definedName name="CCOCPS" localSheetId="6">'[4]data entry'!#REF!</definedName>
    <definedName name="CCOCPS">'[5]data entry'!#REF!</definedName>
    <definedName name="CCOCPS_" localSheetId="0">'[3]data entry'!#REF!</definedName>
    <definedName name="CCOCPS_" localSheetId="11">'[4]data entry'!#REF!</definedName>
    <definedName name="CCOCPS_" localSheetId="12">'[5]data entry'!#REF!</definedName>
    <definedName name="CCOCPS_" localSheetId="4">'[5]data entry'!#REF!</definedName>
    <definedName name="CCOCPS_" localSheetId="6">'[4]data entry'!#REF!</definedName>
    <definedName name="CCOCPS_">'[5]data entry'!#REF!</definedName>
    <definedName name="CCOCSD" localSheetId="0">'[3]data entry'!#REF!</definedName>
    <definedName name="CCOCSD" localSheetId="11">'[4]data entry'!#REF!</definedName>
    <definedName name="CCOCSD" localSheetId="12">'[5]data entry'!#REF!</definedName>
    <definedName name="CCOCSD" localSheetId="4">'[5]data entry'!#REF!</definedName>
    <definedName name="CCOCSD" localSheetId="6">'[4]data entry'!#REF!</definedName>
    <definedName name="CCOCSD">'[5]data entry'!#REF!</definedName>
    <definedName name="CCOCSD_" localSheetId="0">'[3]data entry'!#REF!</definedName>
    <definedName name="CCOCSD_" localSheetId="11">'[4]data entry'!#REF!</definedName>
    <definedName name="CCOCSD_" localSheetId="12">'[5]data entry'!#REF!</definedName>
    <definedName name="CCOCSD_" localSheetId="4">'[5]data entry'!#REF!</definedName>
    <definedName name="CCOCSD_" localSheetId="6">'[4]data entry'!#REF!</definedName>
    <definedName name="CCOCSD_">'[5]data entry'!#REF!</definedName>
    <definedName name="CDEPCUST" localSheetId="0">'[3]data entry'!#REF!</definedName>
    <definedName name="CDEPCUST" localSheetId="11">'[4]data entry'!#REF!</definedName>
    <definedName name="CDEPCUST" localSheetId="12">'[5]data entry'!#REF!</definedName>
    <definedName name="CDEPCUST" localSheetId="4">'[5]data entry'!#REF!</definedName>
    <definedName name="CDEPCUST" localSheetId="6">'[4]data entry'!#REF!</definedName>
    <definedName name="CDEPCUST">'[5]data entry'!#REF!</definedName>
    <definedName name="CDEPLEAS" localSheetId="0">'[3]data entry'!#REF!</definedName>
    <definedName name="CDEPLEAS" localSheetId="11">'[4]data entry'!#REF!</definedName>
    <definedName name="CDEPLEAS" localSheetId="12">'[5]data entry'!#REF!</definedName>
    <definedName name="CDEPLEAS" localSheetId="4">'[5]data entry'!#REF!</definedName>
    <definedName name="CDEPLEAS" localSheetId="6">'[4]data entry'!#REF!</definedName>
    <definedName name="CDEPLEAS">'[5]data entry'!#REF!</definedName>
    <definedName name="CFU" localSheetId="0">#REF!</definedName>
    <definedName name="CFU">#REF!</definedName>
    <definedName name="chy">#REF!</definedName>
    <definedName name="CHY_ACCUM_RES_REPORT">#REF!</definedName>
    <definedName name="CHY_CUST_ADV_COLUMNS">#REF!</definedName>
    <definedName name="CHY_CUST_ADV_REPORT">#REF!</definedName>
    <definedName name="CHY_CUST_ADV_ROWS" localSheetId="12">#REF!</definedName>
    <definedName name="CHY_CUST_ADV_ROWS" localSheetId="4">#REF!</definedName>
    <definedName name="CHY_CUST_ADV_ROWS">#REF!</definedName>
    <definedName name="CHY_DCAS_ACRS">#REF!</definedName>
    <definedName name="CHY_DCAS_ADR">#REF!</definedName>
    <definedName name="CHY_DCAS_COLUMNS">#REF!</definedName>
    <definedName name="CHY_DCAS_DDB">#REF!</definedName>
    <definedName name="CHY_DCAS_DEPR">#REF!</definedName>
    <definedName name="CHY_DCAS_MACRS">#REF!</definedName>
    <definedName name="CHY_DCAS_NONDEPR">#REF!</definedName>
    <definedName name="CHY_DCAS_ROWS">#REF!</definedName>
    <definedName name="CHY_DCAS_STLINE">#REF!</definedName>
    <definedName name="CHY_DEF_TAX_ANAL_ROWS">#REF!</definedName>
    <definedName name="CHY_DEPR_CAP_ANAL_REPORT">#REF!</definedName>
    <definedName name="CHY_PPE_COLUMNS">#REF!</definedName>
    <definedName name="CHY_PPE_REPORT">#REF!</definedName>
    <definedName name="CHY_PPE_ROWS">#REF!</definedName>
    <definedName name="CHY_RAR">#REF!</definedName>
    <definedName name="CHY_RAR_DETAIL">#REF!</definedName>
    <definedName name="CHY_RAR_ROWS">#REF!</definedName>
    <definedName name="CHY_RES">#REF!</definedName>
    <definedName name="CHY_RES_ADDS">#REF!</definedName>
    <definedName name="CHY_RES_COLUMNS">#REF!</definedName>
    <definedName name="CHY_RES_DEDUCTS">#REF!</definedName>
    <definedName name="CHY_RES_ROWS">#REF!</definedName>
    <definedName name="CHY_ROW_DEF_TAX_ANAL_REPORT">#REF!</definedName>
    <definedName name="CHY_TAX_BASIS_ADD_REPORT">#REF!</definedName>
    <definedName name="chyfbAMT" localSheetId="0">[0]!amttable</definedName>
    <definedName name="chyfbAMT" localSheetId="2">[0]!amttable</definedName>
    <definedName name="chyfbAMT" localSheetId="11">[0]!amttable</definedName>
    <definedName name="chyfbAMT" localSheetId="6">[0]!amttable</definedName>
    <definedName name="chyfbAMT">[0]!amttable</definedName>
    <definedName name="chyfbDT" localSheetId="0">[0]!dttable</definedName>
    <definedName name="chyfbDT" localSheetId="2">[0]!dttable</definedName>
    <definedName name="chyfbDT" localSheetId="11">[0]!dttable</definedName>
    <definedName name="chyfbDT" localSheetId="6">[0]!dttable</definedName>
    <definedName name="chyfbDT">[0]!dttable</definedName>
    <definedName name="CHYMARAMT" localSheetId="0">[0]!amttable</definedName>
    <definedName name="CHYMARAMT" localSheetId="2">[0]!amttable</definedName>
    <definedName name="CHYMARAMT" localSheetId="11">[0]!amttable</definedName>
    <definedName name="CHYMARAMT" localSheetId="6">[0]!amttable</definedName>
    <definedName name="CHYMARAMT">[0]!amttable</definedName>
    <definedName name="CHYMARDT" localSheetId="0">[0]!dttable</definedName>
    <definedName name="CHYMARDT" localSheetId="2">[0]!dttable</definedName>
    <definedName name="CHYMARDT" localSheetId="11">[0]!dttable</definedName>
    <definedName name="CHYMARDT" localSheetId="6">[0]!dttable</definedName>
    <definedName name="CHYMARDT">[0]!dttable</definedName>
    <definedName name="COLUMNS" localSheetId="0">'[3]erb:data entry'!$D$23:$CB$47</definedName>
    <definedName name="COLUMNS" localSheetId="11">'[4]erb:data entry'!$D$23:$CB$47</definedName>
    <definedName name="COLUMNS" localSheetId="6">'[4]erb:data entry'!$D$23:$CB$47</definedName>
    <definedName name="COLUMNS">'[5]erb:data entry'!$D$23:$CB$47</definedName>
    <definedName name="Common___Pre__81" localSheetId="12">#REF!</definedName>
    <definedName name="Common___Pre__81" localSheetId="4">#REF!</definedName>
    <definedName name="Common___Pre__81">#REF!</definedName>
    <definedName name="Conoco_Sale_Columns">#REF!</definedName>
    <definedName name="CONOCO_SALE_REPORT">#REF!</definedName>
    <definedName name="Conoco_Sale_Rows">#REF!</definedName>
    <definedName name="Cosum" localSheetId="12">[14]!Cosum</definedName>
    <definedName name="Cosum" localSheetId="4">[14]!Cosum</definedName>
    <definedName name="Cosum">[14]!Cosum</definedName>
    <definedName name="CPIS" localSheetId="0">'[3]data entry'!#REF!</definedName>
    <definedName name="CPIS" localSheetId="11">'[4]data entry'!#REF!</definedName>
    <definedName name="CPIS" localSheetId="12">'[5]data entry'!#REF!</definedName>
    <definedName name="CPIS" localSheetId="4">'[5]data entry'!#REF!</definedName>
    <definedName name="CPIS" localSheetId="6">'[4]data entry'!#REF!</definedName>
    <definedName name="CPIS">'[5]data entry'!#REF!</definedName>
    <definedName name="CREGASSET" localSheetId="0">'[3]data entry'!#REF!</definedName>
    <definedName name="CREGASSET" localSheetId="11">'[4]data entry'!#REF!</definedName>
    <definedName name="CREGASSET" localSheetId="12">'[5]data entry'!#REF!</definedName>
    <definedName name="CREGASSET" localSheetId="4">'[5]data entry'!#REF!</definedName>
    <definedName name="CREGASSET" localSheetId="6">'[4]data entry'!#REF!</definedName>
    <definedName name="CREGASSET">'[5]data entry'!#REF!</definedName>
    <definedName name="_xlnm.Criteria" localSheetId="0">#REF!</definedName>
    <definedName name="_xlnm.Criteria" localSheetId="12">#REF!</definedName>
    <definedName name="_xlnm.Criteria" localSheetId="4">#REF!</definedName>
    <definedName name="_xlnm.Criteria">#REF!</definedName>
    <definedName name="CustAlloc2">#REF!</definedName>
    <definedName name="Customer_Deposits____See_Note_5" localSheetId="0">'[18]AD,AF'!#REF!</definedName>
    <definedName name="Customer_Deposits____See_Note_5" localSheetId="12">'[19]AD,AF'!#REF!</definedName>
    <definedName name="Customer_Deposits____See_Note_5" localSheetId="4">'[19]AD,AF'!#REF!</definedName>
    <definedName name="Customer_Deposits____See_Note_5">'[19]AD,AF'!#REF!</definedName>
    <definedName name="CVACBAL" localSheetId="0">'[3]data entry'!#REF!</definedName>
    <definedName name="CVACBAL" localSheetId="11">'[4]data entry'!#REF!</definedName>
    <definedName name="CVACBAL" localSheetId="12">'[5]data entry'!#REF!</definedName>
    <definedName name="CVACBAL" localSheetId="4">'[5]data entry'!#REF!</definedName>
    <definedName name="CVACBAL" localSheetId="6">'[4]data entry'!#REF!</definedName>
    <definedName name="CVACBAL">'[5]data entry'!#REF!</definedName>
    <definedName name="CWIP" localSheetId="0">'[3]data entry'!#REF!</definedName>
    <definedName name="CWIP" localSheetId="11">'[4]data entry'!#REF!</definedName>
    <definedName name="CWIP" localSheetId="12">'[5]data entry'!#REF!</definedName>
    <definedName name="CWIP" localSheetId="4">'[5]data entry'!#REF!</definedName>
    <definedName name="CWIP" localSheetId="6">'[4]data entry'!#REF!</definedName>
    <definedName name="CWIP">'[5]data entry'!#REF!</definedName>
    <definedName name="D">28</definedName>
    <definedName name="_xlnm.Database">#REF!</definedName>
    <definedName name="DECAMT" localSheetId="0">[0]!amttable</definedName>
    <definedName name="DECAMT" localSheetId="2">[0]!amttable</definedName>
    <definedName name="DECAMT" localSheetId="11">[0]!amttable</definedName>
    <definedName name="DECAMT" localSheetId="6">[0]!amttable</definedName>
    <definedName name="DECAMT">[0]!amttable</definedName>
    <definedName name="DECDT" localSheetId="0">[0]!dttable</definedName>
    <definedName name="DECDT" localSheetId="2">[0]!dttable</definedName>
    <definedName name="DECDT" localSheetId="11">[0]!dttable</definedName>
    <definedName name="DECDT" localSheetId="6">[0]!dttable</definedName>
    <definedName name="DECDT">[0]!dttable</definedName>
    <definedName name="DECEMBER2ndCloseAMT" localSheetId="0">[0]!amttable</definedName>
    <definedName name="DECEMBER2ndCloseAMT" localSheetId="2">[0]!amttable</definedName>
    <definedName name="DECEMBER2ndCloseAMT" localSheetId="11">[0]!amttable</definedName>
    <definedName name="DECEMBER2ndCloseAMT" localSheetId="6">[0]!amttable</definedName>
    <definedName name="DECEMBER2ndCloseAMT">[0]!amttable</definedName>
    <definedName name="DECEMBER2ndCloseDT" localSheetId="0">[0]!dttable</definedName>
    <definedName name="DECEMBER2ndCloseDT" localSheetId="2">[0]!dttable</definedName>
    <definedName name="DECEMBER2ndCloseDT" localSheetId="11">[0]!dttable</definedName>
    <definedName name="DECEMBER2ndCloseDT" localSheetId="6">[0]!dttable</definedName>
    <definedName name="DECEMBER2ndCloseDT">[0]!dttable</definedName>
    <definedName name="DECEMBERAMT">#N/A</definedName>
    <definedName name="DECEMBERDT">#N/A</definedName>
    <definedName name="DEF_INTER_GAIN_REPORT">#REF!</definedName>
    <definedName name="DEFERRED">#REF!</definedName>
    <definedName name="DEFERREDITEMS">#REF!</definedName>
    <definedName name="deftax" localSheetId="12">'[15]Deferred Taxes'!#REF!</definedName>
    <definedName name="deftax" localSheetId="4">'[15]Deferred Taxes'!#REF!</definedName>
    <definedName name="deftax">'[15]Deferred Taxes'!#REF!</definedName>
    <definedName name="DEPR_CAP_ANAL_REPORT">#REF!</definedName>
    <definedName name="DEPR_CAP_ANAL_ROWS">#REF!</definedName>
    <definedName name="DEPR_CAP_VOUCHER_6_REPORT">#REF!</definedName>
    <definedName name="DEPR_CAP_VOUCHER_9_REPORT">#REF!</definedName>
    <definedName name="Depreciation">'[20]ADFIT Activity   {A}'!$I$59</definedName>
    <definedName name="DEPREXP" localSheetId="0">#REF!</definedName>
    <definedName name="DEPREXP">#REF!</definedName>
    <definedName name="discsens3">'[21]Liabilities-roll &amp; load-North'!$D$34</definedName>
    <definedName name="DISTALLO" localSheetId="0">'[22]AH &amp; AI - O&amp;M'!#REF!</definedName>
    <definedName name="DISTALLO" localSheetId="12">'[23]AH &amp; AI - O&amp;M'!#REF!</definedName>
    <definedName name="DISTALLO" localSheetId="4">'[23]AH &amp; AI - O&amp;M'!#REF!</definedName>
    <definedName name="DISTALLO">'[23]AH &amp; AI - O&amp;M'!#REF!</definedName>
    <definedName name="DistDAlloc">#REF!</definedName>
    <definedName name="Distplt" localSheetId="0">#REF!</definedName>
    <definedName name="Distplt" localSheetId="11">'[24]AD-PP&amp;E, Page 1 of 2'!#REF!</definedName>
    <definedName name="Distplt" localSheetId="6">'7 Working Capital'!#REF!</definedName>
    <definedName name="Distplt">#REF!</definedName>
    <definedName name="Distplta" localSheetId="0">[25]PLANT!#REF!</definedName>
    <definedName name="Distplta" localSheetId="12">[26]PLANT!#REF!</definedName>
    <definedName name="Distplta" localSheetId="4">[26]PLANT!#REF!</definedName>
    <definedName name="Distplta">[26]PLANT!#REF!</definedName>
    <definedName name="DistSAlloc">#REF!</definedName>
    <definedName name="DIVIDENDS" localSheetId="0">#REF!</definedName>
    <definedName name="DIVIDENDS">#REF!</definedName>
    <definedName name="dsfds" hidden="1">#REF!</definedName>
    <definedName name="dtdepr" localSheetId="12">'[15]Deferred Taxes'!#REF!</definedName>
    <definedName name="dtdepr" localSheetId="4">'[15]Deferred Taxes'!#REF!</definedName>
    <definedName name="dtdepr">'[15]Deferred Taxes'!#REF!</definedName>
    <definedName name="dtfsv" localSheetId="12">'[15]Deferred Taxes'!#REF!</definedName>
    <definedName name="dtfsv" localSheetId="4">'[15]Deferred Taxes'!#REF!</definedName>
    <definedName name="dtfsv">'[15]Deferred Taxes'!#REF!</definedName>
    <definedName name="dtlabor" localSheetId="12">'[15]Deferred Taxes'!#REF!</definedName>
    <definedName name="dtlabor" localSheetId="4">'[15]Deferred Taxes'!#REF!</definedName>
    <definedName name="dtlabor">'[15]Deferred Taxes'!#REF!</definedName>
    <definedName name="dtother" localSheetId="12">'[15]Deferred Taxes'!#REF!</definedName>
    <definedName name="dtother" localSheetId="4">'[15]Deferred Taxes'!#REF!</definedName>
    <definedName name="dtother">'[15]Deferred Taxes'!#REF!</definedName>
    <definedName name="DTRNU" localSheetId="0">'[3]data entry'!#REF!</definedName>
    <definedName name="DTRNU" localSheetId="11">'[4]data entry'!#REF!</definedName>
    <definedName name="DTRNU" localSheetId="12">'[5]data entry'!#REF!</definedName>
    <definedName name="DTRNU" localSheetId="4">'[5]data entry'!#REF!</definedName>
    <definedName name="DTRNU" localSheetId="6">'[4]data entry'!#REF!</definedName>
    <definedName name="DTRNU">'[5]data entry'!#REF!</definedName>
    <definedName name="dttable">[14]JAN!$G$62:$O$97</definedName>
    <definedName name="e">[14]YTD!$J$15:$J$29,[14]YTD!$J$31:$J$40,[14]YTD!$J$51:$J$52,[14]YTD!$J$56</definedName>
    <definedName name="E_PRIME_ACCUM_TAX_RES_REPORT">#REF!</definedName>
    <definedName name="E_PRIME_TAX_CLASS">#REF!</definedName>
    <definedName name="EARPSCINT" localSheetId="0">'[3]data entry'!#REF!</definedName>
    <definedName name="EARPSCINT" localSheetId="11">'[4]data entry'!#REF!</definedName>
    <definedName name="EARPSCINT" localSheetId="12">'[5]data entry'!#REF!</definedName>
    <definedName name="EARPSCINT" localSheetId="4">'[5]data entry'!#REF!</definedName>
    <definedName name="EARPSCINT" localSheetId="6">'[4]data entry'!#REF!</definedName>
    <definedName name="EARPSCINT">'[5]data entry'!#REF!</definedName>
    <definedName name="ECMNALOC_" localSheetId="0">'[3]data entry'!#REF!</definedName>
    <definedName name="ECMNALOC_" localSheetId="11">'[4]data entry'!#REF!</definedName>
    <definedName name="ECMNALOC_" localSheetId="12">'[5]data entry'!#REF!</definedName>
    <definedName name="ECMNALOC_" localSheetId="4">'[5]data entry'!#REF!</definedName>
    <definedName name="ECMNALOC_" localSheetId="6">'[4]data entry'!#REF!</definedName>
    <definedName name="ECMNALOC_">'[5]data entry'!#REF!</definedName>
    <definedName name="EDAEFSV" localSheetId="0">'[3]data entry'!#REF!</definedName>
    <definedName name="EDAEFSV" localSheetId="11">'[4]data entry'!#REF!</definedName>
    <definedName name="EDAEFSV" localSheetId="12">'[5]data entry'!#REF!</definedName>
    <definedName name="EDAEFSV" localSheetId="4">'[5]data entry'!#REF!</definedName>
    <definedName name="EDAEFSV" localSheetId="6">'[4]data entry'!#REF!</definedName>
    <definedName name="EDAEFSV">'[5]data entry'!#REF!</definedName>
    <definedName name="EDALL">[27]YTD!$F$121:$F$148,[27]YTD!$F$150:$F$208,[27]YTD!$F$212:$F$213,[27]YTD!$F$216:$F$217</definedName>
    <definedName name="EDARALCT" localSheetId="0">'[3]data entry'!#REF!</definedName>
    <definedName name="EDARALCT" localSheetId="11">'[4]data entry'!#REF!</definedName>
    <definedName name="EDARALCT" localSheetId="12">'[5]data entry'!#REF!</definedName>
    <definedName name="EDARALCT" localSheetId="4">'[5]data entry'!#REF!</definedName>
    <definedName name="EDARALCT" localSheetId="6">'[4]data entry'!#REF!</definedName>
    <definedName name="EDARALCT">'[5]data entry'!#REF!</definedName>
    <definedName name="EDARFSV" localSheetId="0">'[3]data entry'!#REF!</definedName>
    <definedName name="EDARFSV" localSheetId="11">'[4]data entry'!#REF!</definedName>
    <definedName name="EDARFSV" localSheetId="12">'[5]data entry'!#REF!</definedName>
    <definedName name="EDARFSV" localSheetId="4">'[5]data entry'!#REF!</definedName>
    <definedName name="EDARFSV" localSheetId="6">'[4]data entry'!#REF!</definedName>
    <definedName name="EDARFSV">'[5]data entry'!#REF!</definedName>
    <definedName name="EDEPCAC" localSheetId="0">'[3]data entry'!#REF!</definedName>
    <definedName name="EDEPCAC" localSheetId="11">'[4]data entry'!#REF!</definedName>
    <definedName name="EDEPCAC" localSheetId="12">'[5]data entry'!#REF!</definedName>
    <definedName name="EDEPCAC" localSheetId="4">'[5]data entry'!#REF!</definedName>
    <definedName name="EDEPCAC" localSheetId="6">'[4]data entry'!#REF!</definedName>
    <definedName name="EDEPCAC">'[5]data entry'!#REF!</definedName>
    <definedName name="EDEPQF" localSheetId="0">'[3]data entry'!#REF!</definedName>
    <definedName name="EDEPQF" localSheetId="11">'[4]data entry'!#REF!</definedName>
    <definedName name="EDEPQF" localSheetId="12">'[5]data entry'!#REF!</definedName>
    <definedName name="EDEPQF" localSheetId="4">'[5]data entry'!#REF!</definedName>
    <definedName name="EDEPQF" localSheetId="6">'[4]data entry'!#REF!</definedName>
    <definedName name="EDEPQF">'[5]data entry'!#REF!</definedName>
    <definedName name="EDTEFSV" localSheetId="0">'[3]data entry'!#REF!</definedName>
    <definedName name="EDTEFSV" localSheetId="11">'[4]data entry'!#REF!</definedName>
    <definedName name="EDTEFSV" localSheetId="12">'[5]data entry'!#REF!</definedName>
    <definedName name="EDTEFSV" localSheetId="4">'[5]data entry'!#REF!</definedName>
    <definedName name="EDTEFSV" localSheetId="6">'[4]data entry'!#REF!</definedName>
    <definedName name="EDTEFSV">'[5]data entry'!#REF!</definedName>
    <definedName name="EDTEFSV41021" localSheetId="0">'[3]data entry'!#REF!</definedName>
    <definedName name="EDTEFSV41021" localSheetId="11">'[4]data entry'!#REF!</definedName>
    <definedName name="EDTEFSV41021" localSheetId="12">'[5]data entry'!#REF!</definedName>
    <definedName name="EDTEFSV41021" localSheetId="4">'[5]data entry'!#REF!</definedName>
    <definedName name="EDTEFSV41021" localSheetId="6">'[4]data entry'!#REF!</definedName>
    <definedName name="EDTEFSV41021">'[5]data entry'!#REF!</definedName>
    <definedName name="EDTR" localSheetId="0">'[3]data entry'!#REF!</definedName>
    <definedName name="EDTR" localSheetId="11">'[4]data entry'!#REF!</definedName>
    <definedName name="EDTR" localSheetId="12">'[5]data entry'!#REF!</definedName>
    <definedName name="EDTR" localSheetId="4">'[5]data entry'!#REF!</definedName>
    <definedName name="EDTR" localSheetId="6">'[4]data entry'!#REF!</definedName>
    <definedName name="EDTR">'[5]data entry'!#REF!</definedName>
    <definedName name="EDTRFSV" localSheetId="0">'[3]data entry'!#REF!</definedName>
    <definedName name="EDTRFSV" localSheetId="11">'[4]data entry'!#REF!</definedName>
    <definedName name="EDTRFSV" localSheetId="12">'[5]data entry'!#REF!</definedName>
    <definedName name="EDTRFSV" localSheetId="4">'[5]data entry'!#REF!</definedName>
    <definedName name="EDTRFSV" localSheetId="6">'[4]data entry'!#REF!</definedName>
    <definedName name="EDTRFSV">'[5]data entry'!#REF!</definedName>
    <definedName name="EDTRFSV282" localSheetId="0">'[3]data entry'!#REF!</definedName>
    <definedName name="EDTRFSV282" localSheetId="11">'[4]data entry'!#REF!</definedName>
    <definedName name="EDTRFSV282" localSheetId="12">'[5]data entry'!#REF!</definedName>
    <definedName name="EDTRFSV282" localSheetId="4">'[5]data entry'!#REF!</definedName>
    <definedName name="EDTRFSV282" localSheetId="6">'[4]data entry'!#REF!</definedName>
    <definedName name="EDTRFSV282">'[5]data entry'!#REF!</definedName>
    <definedName name="EEC" localSheetId="0">#REF!</definedName>
    <definedName name="EEC">#REF!</definedName>
    <definedName name="EEF" localSheetId="0">#REF!</definedName>
    <definedName name="EEF">#REF!</definedName>
    <definedName name="EEG" localSheetId="0">#REF!</definedName>
    <definedName name="EEG">#REF!</definedName>
    <definedName name="EEP" localSheetId="0">#REF!</definedName>
    <definedName name="EEP">#REF!</definedName>
    <definedName name="EES" localSheetId="0">#REF!</definedName>
    <definedName name="EES">#REF!</definedName>
    <definedName name="EEU" localSheetId="0">#REF!</definedName>
    <definedName name="EEU">#REF!</definedName>
    <definedName name="EEX" localSheetId="0">#REF!</definedName>
    <definedName name="EEX">#REF!</definedName>
    <definedName name="EFUCA" localSheetId="0">'[3]data entry'!#REF!</definedName>
    <definedName name="EFUCA" localSheetId="11">'[4]data entry'!#REF!</definedName>
    <definedName name="EFUCA" localSheetId="12">'[5]data entry'!#REF!</definedName>
    <definedName name="EFUCA" localSheetId="4">'[5]data entry'!#REF!</definedName>
    <definedName name="EFUCA" localSheetId="6">'[4]data entry'!#REF!</definedName>
    <definedName name="EFUCA">'[5]data entry'!#REF!</definedName>
    <definedName name="EFUPWSE" localSheetId="0">'[3]data entry'!#REF!</definedName>
    <definedName name="EFUPWSE" localSheetId="11">'[4]data entry'!#REF!</definedName>
    <definedName name="EFUPWSE" localSheetId="12">'[5]data entry'!#REF!</definedName>
    <definedName name="EFUPWSE" localSheetId="4">'[5]data entry'!#REF!</definedName>
    <definedName name="EFUPWSE" localSheetId="6">'[4]data entry'!#REF!</definedName>
    <definedName name="EFUPWSE">'[5]data entry'!#REF!</definedName>
    <definedName name="EGC" localSheetId="0">#REF!</definedName>
    <definedName name="EGC">#REF!</definedName>
    <definedName name="EGF" localSheetId="0">#REF!</definedName>
    <definedName name="EGF">#REF!</definedName>
    <definedName name="EGS" localSheetId="0">#REF!</definedName>
    <definedName name="EGS">#REF!</definedName>
    <definedName name="EGU" localSheetId="0">#REF!</definedName>
    <definedName name="EGU">#REF!</definedName>
    <definedName name="EGX" localSheetId="0">#REF!</definedName>
    <definedName name="EGX">#REF!</definedName>
    <definedName name="EINTALLOC" localSheetId="0">'[3]data entry'!#REF!</definedName>
    <definedName name="EINTALLOC" localSheetId="11">'[4]data entry'!#REF!</definedName>
    <definedName name="EINTALLOC" localSheetId="12">'[5]data entry'!#REF!</definedName>
    <definedName name="EINTALLOC" localSheetId="4">'[5]data entry'!#REF!</definedName>
    <definedName name="EINTALLOC" localSheetId="6">'[4]data entry'!#REF!</definedName>
    <definedName name="EINTALLOC">'[5]data entry'!#REF!</definedName>
    <definedName name="EJOAMRGTFR" localSheetId="0">'[3]data entry'!#REF!</definedName>
    <definedName name="EJOAMRGTFR" localSheetId="11">'[4]data entry'!#REF!</definedName>
    <definedName name="EJOAMRGTFR" localSheetId="12">'[5]data entry'!#REF!</definedName>
    <definedName name="EJOAMRGTFR" localSheetId="4">'[5]data entry'!#REF!</definedName>
    <definedName name="EJOAMRGTFR" localSheetId="6">'[4]data entry'!#REF!</definedName>
    <definedName name="EJOAMRGTFR">'[5]data entry'!#REF!</definedName>
    <definedName name="elec_comp_book_depr_rate">#REF!</definedName>
    <definedName name="elec_comp_book_depr_rate_2000">#REF!</definedName>
    <definedName name="ELEC_MTR_STATS">#REF!</definedName>
    <definedName name="Elec10A">[27]YTD!$P$15:$P$93,[27]YTD!$P$98:$P$98,[27]YTD!$P$105:$P$106,[27]YTD!$P$109</definedName>
    <definedName name="Elec10DA">[27]YTD!$P$122:$P$207,[27]YTD!$P$213,[27]YTD!$P$217</definedName>
    <definedName name="Elec11DA">[27]YTD!$Q$122:$Q$207,[27]YTD!$Q$213,[27]YTD!$Q$217</definedName>
    <definedName name="Elec12DA">[27]YTD!$H$122:$H$207,[27]YTD!$H$213,[27]YTD!$H$217,[27]YTD!$H$212</definedName>
    <definedName name="Elec1a">[27]YTD!$G$15:$G$93,[27]YTD!$G$98:$G$98,[27]YTD!$G$105:$G$106,[27]YTD!$G$109</definedName>
    <definedName name="Elec1DA">[27]YTD!$G$122:$G$207,[27]YTD!$G$213,[27]YTD!$G$217</definedName>
    <definedName name="Elec2a">[27]YTD!$H$15:$H$93,[27]YTD!$H$98:$H$98,[27]YTD!$H$105:$H$106,[27]YTD!$H$109</definedName>
    <definedName name="Elec2DA">[27]YTD!$H$122:$H$207,[27]YTD!$H$213,[27]YTD!$H$217</definedName>
    <definedName name="Elec3A">[27]YTD!$I$15:$I$93,[27]YTD!$I$98:$I$98,[27]YTD!$I$105:$I$106,[27]YTD!$I$109</definedName>
    <definedName name="Elec3DA">[27]YTD!$I$122:$I$207,[27]YTD!$I$213,[27]YTD!$I$217</definedName>
    <definedName name="Elec4DA">[27]YTD!$J$122:$J$207,[27]YTD!$J$213,[27]YTD!$J$217</definedName>
    <definedName name="Elec5A">[27]YTD!$K$109,[27]YTD!$K$105:$K$106,[27]YTD!$K$98:$K$98,[27]YTD!$K$15:$K$93</definedName>
    <definedName name="Elec5DA">[27]YTD!$K$122:$K$207,[27]YTD!$K$213,[27]YTD!$K$217</definedName>
    <definedName name="Elec6A">[27]YTD!$L$15:$L$93,[27]YTD!$L$98:$L$98,[27]YTD!$L$105:$L$106,[27]YTD!$L$109</definedName>
    <definedName name="Elec6DA">[27]YTD!$L$217,[27]YTD!$L$213,[27]YTD!$L$122:$L$207</definedName>
    <definedName name="Elec7A">[27]YTD!$M$15:$M$93,[27]YTD!$M$98:$M$98,[27]YTD!$M$105:$M$106,[27]YTD!$M$109</definedName>
    <definedName name="Elec7DA">[27]YTD!$M$122:$M$207,[27]YTD!$M$213,[27]YTD!$M$217</definedName>
    <definedName name="Elec8A">[27]YTD!$N$15:$N$93,[27]YTD!$N$98:$N$98,[27]YTD!$N$105:$N$106,[27]YTD!$N$109</definedName>
    <definedName name="Elec8DA">[27]YTD!$N$122:$N$207,[27]YTD!$N$213,[27]YTD!$N$217</definedName>
    <definedName name="Elec9A">[27]YTD!$O$15:$O$93,[27]YTD!$O$98:$O$98,[27]YTD!$O$105:$O$106,[27]YTD!$O$109</definedName>
    <definedName name="Elec9DA">[27]YTD!$O$122:$O$207,[27]YTD!$O$213,[27]YTD!$O$217</definedName>
    <definedName name="ElecAprilA">[14]YTD!$J$15:$J$29,[14]YTD!$J$31:$J$40,[14]YTD!$J$51:$J$52,[14]YTD!$J$56</definedName>
    <definedName name="ElecAprilDA">[14]YTD!$J$70:$J$87,[14]YTD!$J$89:$J$101,[14]YTD!$J$105:$J$106,[14]YTD!$J$110</definedName>
    <definedName name="ElecAugA">[14]YTD!$N$56,[14]YTD!$N$51:$N$52,[14]YTD!$N$31:$N$40,[14]YTD!$N$15:$N$29</definedName>
    <definedName name="ElecAugDA">[14]YTD!$N$70:$N$87,[14]YTD!$N$89:$N$101,[14]YTD!$N$105:$N$106,[14]YTD!$N$110</definedName>
    <definedName name="ElecDecA">[14]YTD!$R$56,[14]YTD!$R$51:$R$52,[14]YTD!$R$31:$R$40,[14]YTD!$R$15:$R$29</definedName>
    <definedName name="ElecDecDA">[14]YTD!$R$70:$R$87,[14]YTD!$R$89:$R$101,[14]YTD!$R$105:$R$106,[14]YTD!$R$110</definedName>
    <definedName name="ElecFebA">[14]YTD!$H$15:$H$29,[14]YTD!$H$31:$H$40,[14]YTD!$H$51:$H$52,[14]YTD!$H$56</definedName>
    <definedName name="ElecFebDA">[14]YTD!$H$70:$H$87,[14]YTD!$H$89:$H$101,[14]YTD!$H$105:$H$106,[14]YTD!$H$110</definedName>
    <definedName name="ElecJanA">[27]YTD!$G$15:$G$36,[27]YTD!$G$38:$G$93,[27]YTD!$G$98:$G$98,[27]YTD!$G$105:$G$106,[27]YTD!$G$109</definedName>
    <definedName name="ElecJanDA">[14]YTD!$G$70:$G$87,[14]YTD!$G$89:$G$101,[14]YTD!$G$105:$G$106,[14]YTD!$G$110</definedName>
    <definedName name="ElecJulyA">[14]YTD!$M$15:$M$29,[14]YTD!$M$31:$M$40,[14]YTD!$M$51:$M$52,[14]YTD!$M$56</definedName>
    <definedName name="ElecJulyDA">[14]YTD!$M$70:$M$87,[14]YTD!$M$89:$M$101,[14]YTD!$M$105:$M$106,[14]YTD!$M$110</definedName>
    <definedName name="ElecJuneA">[14]YTD!$L$56,[14]YTD!$L$51:$L$52,[14]YTD!$L$31:$L$40,[14]YTD!$L$15:$L$29</definedName>
    <definedName name="elecJuneDA">[14]YTD!$L$70:$L$87,[14]YTD!$L$89:$L$101,[14]YTD!$L$105:$L$106,[14]YTD!$L$110</definedName>
    <definedName name="ElecMarchA">[14]YTD!$I$15:$I$29,[14]YTD!$I$31:$I$40,[14]YTD!$I$51:$I$52,[14]YTD!$I$56</definedName>
    <definedName name="ElecMarchDA">[14]YTD!$I$70:$I$87,[14]YTD!$I$89:$I$101,[14]YTD!$I$105:$I$106,[14]YTD!$I$110</definedName>
    <definedName name="ElecMayA">[14]YTD!$K$15:$K$29,[14]YTD!$K$31:$K$40,[14]YTD!$K$51:$K$52,[14]YTD!$K$56</definedName>
    <definedName name="ElecMayDA">[14]YTD!$K$70:$K$87,[14]YTD!$K$89:$K$101,[14]YTD!$K$105:$K$106,[14]YTD!$K$110</definedName>
    <definedName name="ElecNovA">[14]YTD!$P$15:$P$29,[14]YTD!$P$31:$P$40,[14]YTD!$P$51:$P$52,[14]YTD!$P$56</definedName>
    <definedName name="ElecNovDA">[14]YTD!$P$70:$P$87,[14]YTD!$P$89:$P$101,[14]YTD!$P$105:$P$106,[14]YTD!$P$110</definedName>
    <definedName name="ElecOctA">[14]YTD!$O$56,[14]YTD!$O$51:$O$52,[14]YTD!$O$31:$O$40,[14]YTD!$O$15:$O$29</definedName>
    <definedName name="ElecOctDA">[14]YTD!$O$70:$O$87,[14]YTD!$O$89:$O$101,[14]YTD!$O$105:$O$106,[14]YTD!$O$110</definedName>
    <definedName name="ELECSEPT" localSheetId="12">[14]YTD!#REF!</definedName>
    <definedName name="ELECSEPT" localSheetId="4">[14]YTD!#REF!</definedName>
    <definedName name="ELECSEPT">[14]YTD!#REF!</definedName>
    <definedName name="ElecSeptA" localSheetId="12">[14]YTD!#REF!,[14]YTD!#REF!,[14]YTD!#REF!,[14]YTD!#REF!</definedName>
    <definedName name="ElecSeptA" localSheetId="4">[14]YTD!#REF!,[14]YTD!#REF!,[14]YTD!#REF!,[14]YTD!#REF!</definedName>
    <definedName name="ElecSeptA">[14]YTD!#REF!,[14]YTD!#REF!,[14]YTD!#REF!,[14]YTD!#REF!</definedName>
    <definedName name="ElecSeptD" localSheetId="12">[14]YTD!#REF!</definedName>
    <definedName name="ElecSeptD" localSheetId="4">[14]YTD!#REF!</definedName>
    <definedName name="ElecSeptD">[14]YTD!#REF!</definedName>
    <definedName name="ElecSeptDA" localSheetId="12">[14]YTD!#REF!,[14]YTD!#REF!,[14]YTD!#REF!,[14]YTD!#REF!</definedName>
    <definedName name="ElecSeptDA" localSheetId="4">[14]YTD!#REF!,[14]YTD!#REF!,[14]YTD!#REF!,[14]YTD!#REF!</definedName>
    <definedName name="ElecSeptDA">[14]YTD!#REF!,[14]YTD!#REF!,[14]YTD!#REF!,[14]YTD!#REF!</definedName>
    <definedName name="Electric___Pre__81" localSheetId="12">'[28]Non-Statutory Deferred Taxes'!#REF!</definedName>
    <definedName name="Electric___Pre__81" localSheetId="4">'[28]Non-Statutory Deferred Taxes'!#REF!</definedName>
    <definedName name="Electric___Pre__81">'[28]Non-Statutory Deferred Taxes'!#REF!</definedName>
    <definedName name="EMAS" localSheetId="0">'[3]data entry'!#REF!</definedName>
    <definedName name="EMAS" localSheetId="11">'[4]data entry'!#REF!</definedName>
    <definedName name="EMAS" localSheetId="12">'[5]data entry'!#REF!</definedName>
    <definedName name="EMAS" localSheetId="4">'[5]data entry'!#REF!</definedName>
    <definedName name="EMAS" localSheetId="6">'[4]data entry'!#REF!</definedName>
    <definedName name="EMAS">'[5]data entry'!#REF!</definedName>
    <definedName name="EMASFSV" localSheetId="0">'[3]data entry'!#REF!</definedName>
    <definedName name="EMASFSV" localSheetId="11">'[4]data entry'!#REF!</definedName>
    <definedName name="EMASFSV" localSheetId="12">'[5]data entry'!#REF!</definedName>
    <definedName name="EMASFSV" localSheetId="4">'[5]data entry'!#REF!</definedName>
    <definedName name="EMASFSV" localSheetId="6">'[4]data entry'!#REF!</definedName>
    <definedName name="EMASFSV">'[5]data entry'!#REF!</definedName>
    <definedName name="emk">#REF!</definedName>
    <definedName name="ENE" localSheetId="0">#REF!</definedName>
    <definedName name="ENE">#REF!</definedName>
    <definedName name="ENF" localSheetId="0">#REF!</definedName>
    <definedName name="ENF">#REF!</definedName>
    <definedName name="ENS" localSheetId="0">#REF!</definedName>
    <definedName name="ENS">#REF!</definedName>
    <definedName name="ENU" localSheetId="0">#REF!</definedName>
    <definedName name="ENU">#REF!</definedName>
    <definedName name="ENX" localSheetId="0">#REF!</definedName>
    <definedName name="ENX">#REF!</definedName>
    <definedName name="EORVFSV94" localSheetId="0">'[3]data entry'!#REF!</definedName>
    <definedName name="EORVFSV94" localSheetId="11">'[4]data entry'!#REF!</definedName>
    <definedName name="EORVFSV94" localSheetId="12">'[5]data entry'!#REF!</definedName>
    <definedName name="EORVFSV94" localSheetId="4">'[5]data entry'!#REF!</definedName>
    <definedName name="EORVFSV94" localSheetId="6">'[4]data entry'!#REF!</definedName>
    <definedName name="EORVFSV94">'[5]data entry'!#REF!</definedName>
    <definedName name="EORVFSV95" localSheetId="0">'[3]data entry'!#REF!</definedName>
    <definedName name="EORVFSV95" localSheetId="11">'[4]data entry'!#REF!</definedName>
    <definedName name="EORVFSV95" localSheetId="12">'[5]data entry'!#REF!</definedName>
    <definedName name="EORVFSV95" localSheetId="4">'[5]data entry'!#REF!</definedName>
    <definedName name="EORVFSV95" localSheetId="6">'[4]data entry'!#REF!</definedName>
    <definedName name="EORVFSV95">'[5]data entry'!#REF!</definedName>
    <definedName name="EPISALCT" localSheetId="0">'[3]data entry'!#REF!</definedName>
    <definedName name="EPISALCT" localSheetId="11">'[4]data entry'!#REF!</definedName>
    <definedName name="EPISALCT" localSheetId="12">'[5]data entry'!#REF!</definedName>
    <definedName name="EPISALCT" localSheetId="4">'[5]data entry'!#REF!</definedName>
    <definedName name="EPISALCT" localSheetId="6">'[4]data entry'!#REF!</definedName>
    <definedName name="EPISALCT">'[5]data entry'!#REF!</definedName>
    <definedName name="EPISFSV" localSheetId="0">'[3]data entry'!#REF!</definedName>
    <definedName name="EPISFSV" localSheetId="11">'[4]data entry'!#REF!</definedName>
    <definedName name="EPISFSV" localSheetId="12">'[5]data entry'!#REF!</definedName>
    <definedName name="EPISFSV" localSheetId="4">'[5]data entry'!#REF!</definedName>
    <definedName name="EPISFSV" localSheetId="6">'[4]data entry'!#REF!</definedName>
    <definedName name="EPISFSV">'[5]data entry'!#REF!</definedName>
    <definedName name="EPSCINT" localSheetId="0">'[3]data entry'!#REF!</definedName>
    <definedName name="EPSCINT" localSheetId="11">'[4]data entry'!#REF!</definedName>
    <definedName name="EPSCINT" localSheetId="12">'[5]data entry'!#REF!</definedName>
    <definedName name="EPSCINT" localSheetId="4">'[5]data entry'!#REF!</definedName>
    <definedName name="EPSCINT" localSheetId="6">'[4]data entry'!#REF!</definedName>
    <definedName name="EPSCINT">'[5]data entry'!#REF!</definedName>
    <definedName name="EPSCINT98" localSheetId="0">'[3]data entry'!#REF!</definedName>
    <definedName name="EPSCINT98" localSheetId="11">'[4]data entry'!#REF!</definedName>
    <definedName name="EPSCINT98" localSheetId="12">'[5]data entry'!#REF!</definedName>
    <definedName name="EPSCINT98" localSheetId="4">'[5]data entry'!#REF!</definedName>
    <definedName name="EPSCINT98" localSheetId="6">'[4]data entry'!#REF!</definedName>
    <definedName name="EPSCINT98">'[5]data entry'!#REF!</definedName>
    <definedName name="er" localSheetId="0" hidden="1">{TRUE,TRUE,-1.25,-15.5,484.5,279.75,FALSE,FALSE,TRUE,TRUE,0,3,#N/A,1,#N/A,6.54545454545454,15.55,1,FALSE,FALSE,3,TRUE,1,FALSE,100,"Swvu.WP1.","ACwvu.WP1.",1,FALSE,FALSE,0.25,0.25,0.25,0.25,1,"","&amp;L&amp;D &amp;T NBW&amp;C&amp;P&amp;R&amp;F",FALSE,FALSE,FALSE,FALSE,1,100,#N/A,#N/A,FALSE,FALSE,#N/A,#N/A,FALSE,FALSE}</definedName>
    <definedName name="er" localSheetId="2" hidden="1">{TRUE,TRUE,-1.25,-15.5,484.5,279.75,FALSE,FALSE,TRUE,TRUE,0,3,#N/A,1,#N/A,6.54545454545454,15.55,1,FALSE,FALSE,3,TRUE,1,FALSE,100,"Swvu.WP1.","ACwvu.WP1.",1,FALSE,FALSE,0.25,0.25,0.25,0.25,1,"","&amp;L&amp;D &amp;T NBW&amp;C&amp;P&amp;R&amp;F",FALSE,FALSE,FALSE,FALSE,1,100,#N/A,#N/A,FALSE,FALSE,#N/A,#N/A,FALSE,FALSE}</definedName>
    <definedName name="er" localSheetId="11" hidden="1">{TRUE,TRUE,-1.25,-15.5,484.5,279.75,FALSE,FALSE,TRUE,TRUE,0,3,#N/A,1,#N/A,6.54545454545454,15.55,1,FALSE,FALSE,3,TRUE,1,FALSE,100,"Swvu.WP1.","ACwvu.WP1.",1,FALSE,FALSE,0.25,0.25,0.25,0.25,1,"","&amp;L&amp;D &amp;T NBW&amp;C&amp;P&amp;R&amp;F",FALSE,FALSE,FALSE,FALSE,1,100,#N/A,#N/A,FALSE,FALSE,#N/A,#N/A,FALSE,FALSE}</definedName>
    <definedName name="er" localSheetId="6" hidden="1">{TRUE,TRUE,-1.25,-15.5,484.5,279.75,FALSE,FALSE,TRUE,TRUE,0,3,#N/A,1,#N/A,6.54545454545454,15.55,1,FALSE,FALSE,3,TRUE,1,FALSE,100,"Swvu.WP1.","ACwvu.WP1.",1,FALSE,FALSE,0.25,0.25,0.25,0.25,1,"","&amp;L&amp;D &amp;T NBW&amp;C&amp;P&amp;R&amp;F",FALSE,FALSE,FALSE,FALSE,1,100,#N/A,#N/A,FALSE,FALSE,#N/A,#N/A,FALSE,FALSE}</definedName>
    <definedName name="er" hidden="1">{TRUE,TRUE,-1.25,-15.5,484.5,279.75,FALSE,FALSE,TRUE,TRUE,0,3,#N/A,1,#N/A,6.54545454545454,15.55,1,FALSE,FALSE,3,TRUE,1,FALSE,100,"Swvu.WP1.","ACwvu.WP1.",1,FALSE,FALSE,0.25,0.25,0.25,0.25,1,"","&amp;L&amp;D &amp;T NBW&amp;C&amp;P&amp;R&amp;F",FALSE,FALSE,FALSE,FALSE,1,100,#N/A,#N/A,FALSE,FALSE,#N/A,#N/A,FALSE,FALSE}</definedName>
    <definedName name="ERORB">'[29]Capital Structures'!$I$24</definedName>
    <definedName name="Escalators">#REF!</definedName>
    <definedName name="EST_95_CHY_REPORT" localSheetId="0">#REF!</definedName>
    <definedName name="EST_95_CHY_REPORT">#REF!</definedName>
    <definedName name="EST_95_COLUMNS" localSheetId="0">#REF!</definedName>
    <definedName name="EST_95_COLUMNS">#REF!</definedName>
    <definedName name="EST_95_PSC_DETAIL_ANAL" localSheetId="0">#REF!</definedName>
    <definedName name="EST_95_PSC_DETAIL_ANAL">#REF!</definedName>
    <definedName name="EST_95_PSC_REPORT_PG1" localSheetId="0">#REF!</definedName>
    <definedName name="EST_95_PSC_REPORT_PG1">#REF!</definedName>
    <definedName name="EST_95_PSC_REPORT_PG2" localSheetId="0">#REF!</definedName>
    <definedName name="EST_95_PSC_REPORT_PG2">#REF!</definedName>
    <definedName name="EST_95_PSC_REPORT_PG3" localSheetId="0">#REF!</definedName>
    <definedName name="EST_95_PSC_REPORT_PG3">#REF!</definedName>
    <definedName name="EST_95_ROWS" localSheetId="0">#REF!</definedName>
    <definedName name="EST_95_ROWS">#REF!</definedName>
    <definedName name="EST_95_WEL_REPORT" localSheetId="0">#REF!</definedName>
    <definedName name="EST_95_WEL_REPORT">#REF!</definedName>
    <definedName name="EST_95_WGI_REPORT" localSheetId="0">#REF!</definedName>
    <definedName name="EST_95_WGI_REPORT">#REF!</definedName>
    <definedName name="estte1">#REF!</definedName>
    <definedName name="ETC" localSheetId="0">#REF!</definedName>
    <definedName name="ETC">#REF!</definedName>
    <definedName name="ETF" localSheetId="0">#REF!</definedName>
    <definedName name="ETF">#REF!</definedName>
    <definedName name="ETOTAUTO" localSheetId="0">'[3]data entry'!#REF!</definedName>
    <definedName name="ETOTAUTO" localSheetId="11">'[4]data entry'!#REF!</definedName>
    <definedName name="ETOTAUTO" localSheetId="12">'[5]data entry'!#REF!</definedName>
    <definedName name="ETOTAUTO" localSheetId="4">'[5]data entry'!#REF!</definedName>
    <definedName name="ETOTAUTO" localSheetId="6">'[4]data entry'!#REF!</definedName>
    <definedName name="ETOTAUTO">'[5]data entry'!#REF!</definedName>
    <definedName name="ETOTCPUC" localSheetId="0">'[3]data entry'!#REF!</definedName>
    <definedName name="ETOTCPUC" localSheetId="11">'[4]data entry'!#REF!</definedName>
    <definedName name="ETOTCPUC" localSheetId="12">'[5]data entry'!#REF!</definedName>
    <definedName name="ETOTCPUC" localSheetId="4">'[5]data entry'!#REF!</definedName>
    <definedName name="ETOTCPUC" localSheetId="6">'[4]data entry'!#REF!</definedName>
    <definedName name="ETOTCPUC">'[5]data entry'!#REF!</definedName>
    <definedName name="ETOTENVR" localSheetId="0">'[3]data entry'!#REF!</definedName>
    <definedName name="ETOTENVR" localSheetId="11">'[4]data entry'!#REF!</definedName>
    <definedName name="ETOTENVR" localSheetId="12">'[5]data entry'!#REF!</definedName>
    <definedName name="ETOTENVR" localSheetId="4">'[5]data entry'!#REF!</definedName>
    <definedName name="ETOTENVR" localSheetId="6">'[4]data entry'!#REF!</definedName>
    <definedName name="ETOTENVR">'[5]data entry'!#REF!</definedName>
    <definedName name="ETOTFICA" localSheetId="0">'[3]data entry'!#REF!</definedName>
    <definedName name="ETOTFICA" localSheetId="11">'[4]data entry'!#REF!</definedName>
    <definedName name="ETOTFICA" localSheetId="12">'[5]data entry'!#REF!</definedName>
    <definedName name="ETOTFICA" localSheetId="4">'[5]data entry'!#REF!</definedName>
    <definedName name="ETOTFICA" localSheetId="6">'[4]data entry'!#REF!</definedName>
    <definedName name="ETOTFICA">'[5]data entry'!#REF!</definedName>
    <definedName name="ETOTFRAN" localSheetId="0">'[3]data entry'!#REF!</definedName>
    <definedName name="ETOTFRAN" localSheetId="11">'[4]data entry'!#REF!</definedName>
    <definedName name="ETOTFRAN" localSheetId="12">'[5]data entry'!#REF!</definedName>
    <definedName name="ETOTFRAN" localSheetId="4">'[5]data entry'!#REF!</definedName>
    <definedName name="ETOTFRAN" localSheetId="6">'[4]data entry'!#REF!</definedName>
    <definedName name="ETOTFRAN">'[5]data entry'!#REF!</definedName>
    <definedName name="ETOTFUTA" localSheetId="0">'[3]data entry'!#REF!</definedName>
    <definedName name="ETOTFUTA" localSheetId="11">'[4]data entry'!#REF!</definedName>
    <definedName name="ETOTFUTA" localSheetId="12">'[5]data entry'!#REF!</definedName>
    <definedName name="ETOTFUTA" localSheetId="4">'[5]data entry'!#REF!</definedName>
    <definedName name="ETOTFUTA" localSheetId="6">'[4]data entry'!#REF!</definedName>
    <definedName name="ETOTFUTA">'[5]data entry'!#REF!</definedName>
    <definedName name="ETOTMJMD" localSheetId="0">'[3]data entry'!#REF!</definedName>
    <definedName name="ETOTMJMD" localSheetId="11">'[4]data entry'!#REF!</definedName>
    <definedName name="ETOTMJMD" localSheetId="12">'[5]data entry'!#REF!</definedName>
    <definedName name="ETOTMJMD" localSheetId="4">'[5]data entry'!#REF!</definedName>
    <definedName name="ETOTMJMD" localSheetId="6">'[4]data entry'!#REF!</definedName>
    <definedName name="ETOTMJMD">'[5]data entry'!#REF!</definedName>
    <definedName name="ETOTOCUP" localSheetId="0">'[3]data entry'!#REF!</definedName>
    <definedName name="ETOTOCUP" localSheetId="11">'[4]data entry'!#REF!</definedName>
    <definedName name="ETOTOCUP" localSheetId="12">'[5]data entry'!#REF!</definedName>
    <definedName name="ETOTOCUP" localSheetId="4">'[5]data entry'!#REF!</definedName>
    <definedName name="ETOTOCUP" localSheetId="6">'[4]data entry'!#REF!</definedName>
    <definedName name="ETOTOCUP">'[5]data entry'!#REF!</definedName>
    <definedName name="ETOTOTHR" localSheetId="0">'[3]data entry'!#REF!</definedName>
    <definedName name="ETOTOTHR" localSheetId="11">'[4]data entry'!#REF!</definedName>
    <definedName name="ETOTOTHR" localSheetId="12">'[5]data entry'!#REF!</definedName>
    <definedName name="ETOTOTHR" localSheetId="4">'[5]data entry'!#REF!</definedName>
    <definedName name="ETOTOTHR" localSheetId="6">'[4]data entry'!#REF!</definedName>
    <definedName name="ETOTOTHR">'[5]data entry'!#REF!</definedName>
    <definedName name="ETOTPTAX" localSheetId="0">'[3]data entry'!#REF!</definedName>
    <definedName name="ETOTPTAX" localSheetId="11">'[4]data entry'!#REF!</definedName>
    <definedName name="ETOTPTAX" localSheetId="12">'[5]data entry'!#REF!</definedName>
    <definedName name="ETOTPTAX" localSheetId="4">'[5]data entry'!#REF!</definedName>
    <definedName name="ETOTPTAX" localSheetId="6">'[4]data entry'!#REF!</definedName>
    <definedName name="ETOTPTAX">'[5]data entry'!#REF!</definedName>
    <definedName name="ETOTPTAXFSV" localSheetId="0">'[3]data entry'!#REF!</definedName>
    <definedName name="ETOTPTAXFSV" localSheetId="11">'[4]data entry'!#REF!</definedName>
    <definedName name="ETOTPTAXFSV" localSheetId="12">'[5]data entry'!#REF!</definedName>
    <definedName name="ETOTPTAXFSV" localSheetId="4">'[5]data entry'!#REF!</definedName>
    <definedName name="ETOTPTAXFSV" localSheetId="6">'[4]data entry'!#REF!</definedName>
    <definedName name="ETOTPTAXFSV">'[5]data entry'!#REF!</definedName>
    <definedName name="ETOTRTD" localSheetId="0">'[3]data entry'!#REF!</definedName>
    <definedName name="ETOTRTD" localSheetId="11">'[4]data entry'!#REF!</definedName>
    <definedName name="ETOTRTD" localSheetId="12">'[5]data entry'!#REF!</definedName>
    <definedName name="ETOTRTD" localSheetId="4">'[5]data entry'!#REF!</definedName>
    <definedName name="ETOTRTD" localSheetId="6">'[4]data entry'!#REF!</definedName>
    <definedName name="ETOTRTD">'[5]data entry'!#REF!</definedName>
    <definedName name="ETOTSALE" localSheetId="0">'[3]data entry'!#REF!</definedName>
    <definedName name="ETOTSALE" localSheetId="11">'[4]data entry'!#REF!</definedName>
    <definedName name="ETOTSALE" localSheetId="12">'[5]data entry'!#REF!</definedName>
    <definedName name="ETOTSALE" localSheetId="4">'[5]data entry'!#REF!</definedName>
    <definedName name="ETOTSALE" localSheetId="6">'[4]data entry'!#REF!</definedName>
    <definedName name="ETOTSALE">'[5]data entry'!#REF!</definedName>
    <definedName name="ETOTSESA" localSheetId="0">'[3]data entry'!#REF!</definedName>
    <definedName name="ETOTSESA" localSheetId="11">'[4]data entry'!#REF!</definedName>
    <definedName name="ETOTSESA" localSheetId="12">'[5]data entry'!#REF!</definedName>
    <definedName name="ETOTSESA" localSheetId="4">'[5]data entry'!#REF!</definedName>
    <definedName name="ETOTSESA" localSheetId="6">'[4]data entry'!#REF!</definedName>
    <definedName name="ETOTSESA">'[5]data entry'!#REF!</definedName>
    <definedName name="ETS" localSheetId="0">#REF!</definedName>
    <definedName name="ETS">#REF!</definedName>
    <definedName name="ETU" localSheetId="0">#REF!</definedName>
    <definedName name="ETU">#REF!</definedName>
    <definedName name="ETX" localSheetId="0">#REF!</definedName>
    <definedName name="ETX">#REF!</definedName>
    <definedName name="EUTILINTALLOC" localSheetId="0">'[3]data entry'!#REF!</definedName>
    <definedName name="EUTILINTALLOC" localSheetId="11">'[4]data entry'!#REF!</definedName>
    <definedName name="EUTILINTALLOC" localSheetId="12">'[5]data entry'!#REF!</definedName>
    <definedName name="EUTILINTALLOC" localSheetId="4">'[5]data entry'!#REF!</definedName>
    <definedName name="EUTILINTALLOC" localSheetId="6">'[4]data entry'!#REF!</definedName>
    <definedName name="EUTILINTALLOC">'[5]data entry'!#REF!</definedName>
    <definedName name="EWGHTDEBT">'[29]Capital Structures'!$I$20</definedName>
    <definedName name="EWGHTEQUITY">'[29]Capital Structures'!$I$22</definedName>
    <definedName name="EWIPCMAFSV" localSheetId="0">'[3]data entry'!#REF!</definedName>
    <definedName name="EWIPCMAFSV" localSheetId="11">'[4]data entry'!#REF!</definedName>
    <definedName name="EWIPCMAFSV" localSheetId="12">'[5]data entry'!#REF!</definedName>
    <definedName name="EWIPCMAFSV" localSheetId="4">'[5]data entry'!#REF!</definedName>
    <definedName name="EWIPCMAFSV" localSheetId="6">'[4]data entry'!#REF!</definedName>
    <definedName name="EWIPCMAFSV">'[5]data entry'!#REF!</definedName>
    <definedName name="EWIPFSV" localSheetId="0">'[3]data entry'!#REF!</definedName>
    <definedName name="EWIPFSV" localSheetId="11">'[4]data entry'!#REF!</definedName>
    <definedName name="EWIPFSV" localSheetId="12">'[5]data entry'!#REF!</definedName>
    <definedName name="EWIPFSV" localSheetId="4">'[5]data entry'!#REF!</definedName>
    <definedName name="EWIPFSV" localSheetId="6">'[4]data entry'!#REF!</definedName>
    <definedName name="EWIPFSV">'[5]data entry'!#REF!</definedName>
    <definedName name="EXP_FUNCT_ALLOC" localSheetId="0">'[30]07 BK - Funct Model'!$P$793:$AJ$908</definedName>
    <definedName name="EXP_FUNCT_ALLOC">'[31]07 BK - Funct Model'!$P$793:$AJ$908</definedName>
    <definedName name="exp1_funct_alloc" localSheetId="0">#REF!</definedName>
    <definedName name="exp1_funct_alloc">#REF!</definedName>
    <definedName name="FE_EST_95_DETAIL_ANAL" localSheetId="0">#REF!</definedName>
    <definedName name="FE_EST_95_DETAIL_ANAL">#REF!</definedName>
    <definedName name="FE95_CHY_MEMO" localSheetId="0">#REF!</definedName>
    <definedName name="FE95_CHY_MEMO">#REF!</definedName>
    <definedName name="FE95_COLO_UTE_DEF_TAX" localSheetId="0">#REF!</definedName>
    <definedName name="FE95_COLO_UTE_DEF_TAX">#REF!</definedName>
    <definedName name="FE95_PSC_MEMO" localSheetId="0">#REF!</definedName>
    <definedName name="FE95_PSC_MEMO">#REF!</definedName>
    <definedName name="FE95_WEL_MEMO" localSheetId="0">#REF!</definedName>
    <definedName name="FE95_WEL_MEMO">#REF!</definedName>
    <definedName name="FE95_WGI_MEMO" localSheetId="0">#REF!</definedName>
    <definedName name="FE95_WGI_MEMO">#REF!</definedName>
    <definedName name="FEBAMT" localSheetId="0">[0]!amttable</definedName>
    <definedName name="FEBAMT" localSheetId="2">[0]!amttable</definedName>
    <definedName name="FEBAMT" localSheetId="11">[0]!amttable</definedName>
    <definedName name="FEBAMT" localSheetId="6">[0]!amttable</definedName>
    <definedName name="FEBAMT">[0]!amttable</definedName>
    <definedName name="FEBDT" localSheetId="0">[0]!dttable</definedName>
    <definedName name="FEBDT" localSheetId="2">[0]!dttable</definedName>
    <definedName name="FEBDT" localSheetId="11">[0]!dttable</definedName>
    <definedName name="FEBDT" localSheetId="6">[0]!dttable</definedName>
    <definedName name="FEBDT">[0]!dttable</definedName>
    <definedName name="finalpassnorth">'[21]Liabilities - Input - North'!$C$6</definedName>
    <definedName name="FITDED" localSheetId="0">'[6]AR-FIT'!#REF!</definedName>
    <definedName name="FITDED" localSheetId="12">'[10]AR-FIT'!#REF!</definedName>
    <definedName name="FITDED" localSheetId="4">'[10]AR-FIT'!#REF!</definedName>
    <definedName name="FITDED">'[10]AR-FIT'!#REF!</definedName>
    <definedName name="ForecastAlloc">#REF!</definedName>
    <definedName name="ForeFuncFactors">#REF!</definedName>
    <definedName name="FORM_4562_ANAL_REPORT">#REF!</definedName>
    <definedName name="FORM_4562_ANAL_ROWS">#REF!</definedName>
    <definedName name="FOURTH_QTR_PUR_ANAL_ML_REPORT" localSheetId="12">#REF!</definedName>
    <definedName name="FOURTH_QTR_PUR_ANAL_ML_REPORT" localSheetId="4">#REF!</definedName>
    <definedName name="FOURTH_QTR_PUR_ANAL_ML_REPORT">#REF!</definedName>
    <definedName name="FOURTH_QTR_PUR_ANAL_ML_ROWS">#REF!</definedName>
    <definedName name="FOURTH_QTR_PUR_ANAL_REPORT">#REF!</definedName>
    <definedName name="FOURTH_QTR_PUR_ANAL_ROWS">#REF!</definedName>
    <definedName name="FSVLTD" localSheetId="0">'[3]data entry'!#REF!</definedName>
    <definedName name="FSVLTD" localSheetId="12">'[5]data entry'!#REF!</definedName>
    <definedName name="FSVLTD" localSheetId="4">'[5]data entry'!#REF!</definedName>
    <definedName name="FSVLTD">'[5]data entry'!#REF!</definedName>
    <definedName name="FUEL" localSheetId="0">'[22]AH &amp; AI - O&amp;M'!#REF!</definedName>
    <definedName name="FUEL" localSheetId="12">'[23]AH &amp; AI - O&amp;M'!#REF!</definedName>
    <definedName name="FUEL" localSheetId="4">'[23]AH &amp; AI - O&amp;M'!#REF!</definedName>
    <definedName name="FUEL">'[23]AH &amp; AI - O&amp;M'!#REF!</definedName>
    <definedName name="Fuel_Use_Lookup">#REF!</definedName>
    <definedName name="FUELCO_SALE_REPORT">#REF!</definedName>
    <definedName name="FuelTable">#REF!</definedName>
    <definedName name="FuncAlloc">#REF!</definedName>
    <definedName name="furn_comp_book_depr_rate">#REF!</definedName>
    <definedName name="furn_comp_book_depr_rate_2000">#REF!</definedName>
    <definedName name="GADVEXP" localSheetId="0">'[3]data entry'!#REF!</definedName>
    <definedName name="GADVEXP" localSheetId="11">'[4]data entry'!#REF!</definedName>
    <definedName name="GADVEXP" localSheetId="12">'[5]data entry'!#REF!</definedName>
    <definedName name="GADVEXP" localSheetId="4">'[5]data entry'!#REF!</definedName>
    <definedName name="GADVEXP" localSheetId="6">'[4]data entry'!#REF!</definedName>
    <definedName name="GADVEXP">'[5]data entry'!#REF!</definedName>
    <definedName name="GARPSCINT" localSheetId="0">'[3]data entry'!#REF!</definedName>
    <definedName name="GARPSCINT" localSheetId="11">'[4]data entry'!#REF!</definedName>
    <definedName name="GARPSCINT" localSheetId="12">'[5]data entry'!#REF!</definedName>
    <definedName name="GARPSCINT" localSheetId="4">'[5]data entry'!#REF!</definedName>
    <definedName name="GARPSCINT" localSheetId="6">'[4]data entry'!#REF!</definedName>
    <definedName name="GARPSCINT">'[5]data entry'!#REF!</definedName>
    <definedName name="Gas___Pre__81" localSheetId="12">'[28]Non-Statutory Deferred Taxes'!#REF!</definedName>
    <definedName name="Gas___Pre__81" localSheetId="4">'[28]Non-Statutory Deferred Taxes'!#REF!</definedName>
    <definedName name="Gas___Pre__81">'[28]Non-Statutory Deferred Taxes'!#REF!</definedName>
    <definedName name="gas_comp_book_depr_rate">#REF!</definedName>
    <definedName name="gas_comp_book_depr_rate_2000">#REF!</definedName>
    <definedName name="Gas10A">[27]YTD!$AD$109,[27]YTD!$AD$105:$AD$106,[27]YTD!$AD$98:$AD$98,[27]YTD!$AD$15:$AD$93</definedName>
    <definedName name="Gas10DA">[27]YTD!$AD$122:$AD$207,[27]YTD!$AD$213,[27]YTD!$AD$217</definedName>
    <definedName name="Gas11DA">[27]YTD!$AE$122:$AE$207,[27]YTD!$AE$213,[27]YTD!$AE$217</definedName>
    <definedName name="Gas12A">[27]YTD!$AF$15:$AF$93,[27]YTD!$AF$98:$AF$98,[27]YTD!$AF$105:$AF$106,[27]YTD!$AF$109</definedName>
    <definedName name="Gas12DA">[27]YTD!$AF$122:$AF$207,[27]YTD!$AF$213,[27]YTD!$AF$217</definedName>
    <definedName name="Gas1A">[27]YTD!$U$15:$U$93,[27]YTD!$U$98:$U$98,[27]YTD!$U$105:$U$106,[27]YTD!$U$109</definedName>
    <definedName name="Gas1DA">[27]YTD!$U$122:$U$207,[27]YTD!$U$213,[27]YTD!$U$217</definedName>
    <definedName name="Gas2A">[27]YTD!$V$15:$V$93,[27]YTD!$V$98:$V$98,[27]YTD!$V$105:$V$106,[27]YTD!$V$109</definedName>
    <definedName name="Gas2DA">[27]YTD!$V$122:$V$207,[27]YTD!$V$213,[27]YTD!$V$217</definedName>
    <definedName name="Gas3A">[27]YTD!$W$109,[27]YTD!$W$105:$W$106,[27]YTD!$W$98:$W$98,[27]YTD!$W$15:$W$93</definedName>
    <definedName name="Gas3DA">[27]YTD!$W$122:$W$207,[27]YTD!$W$213,[27]YTD!$W$217</definedName>
    <definedName name="Gas4A">[27]YTD!$X$15:$X$93,[27]YTD!$X$98:$X$98,[27]YTD!$X$105:$X$106,[27]YTD!$X$109</definedName>
    <definedName name="Gas4DA">[27]YTD!$X$122:$X$207,[27]YTD!$X$213,[27]YTD!$X$217</definedName>
    <definedName name="Gas5A">[27]YTD!$Y$15:$Y$93,[27]YTD!$Y$98:$Y$98,[27]YTD!$Y$105:$Y$106,[27]YTD!$Y$109</definedName>
    <definedName name="Gas5DA">[27]YTD!$Y$122:$Y$207,[27]YTD!$Y$213,[27]YTD!$Y$217</definedName>
    <definedName name="Gas6A">[27]YTD!$Z$15:$Z$93,[27]YTD!$Z$98:$Z$98,[27]YTD!$Z$105:$Z$106,[27]YTD!$Z$109</definedName>
    <definedName name="Gas6DA">[27]YTD!$Z$122:$Z$207,[27]YTD!$Z$213,[27]YTD!$Z$217</definedName>
    <definedName name="Gas7A">[27]YTD!$AA$98:$AA$98,[27]YTD!$AA$105:$AA$106,[27]YTD!$AA$109,[27]YTD!$AA$15:$AA$93</definedName>
    <definedName name="Gas7DA">[27]YTD!$AA$122:$AA$207,[27]YTD!$AA$213,[27]YTD!$AA$217</definedName>
    <definedName name="Gas8A">[27]YTD!$AB$15:$AB$93,[27]YTD!$AB$98:$AB$98,[27]YTD!$AB$105:$AB$106,[27]YTD!$AB$109</definedName>
    <definedName name="Gas8DA">[27]YTD!$AB$217,[27]YTD!$AB$213,[27]YTD!$AB$122:$AB$207</definedName>
    <definedName name="Gas9A">[27]YTD!$AC$15:$AC$93,[27]YTD!$AC$98:$AC$98,[27]YTD!$AC$105:$AC$106,[27]YTD!$AC$109</definedName>
    <definedName name="Gas9DA">[27]YTD!$AC$122:$AC$207,[27]YTD!$AC$213,[27]YTD!$AC$217</definedName>
    <definedName name="GasAprilA">[14]YTD!$X$15:$X$29,[14]YTD!$X$31:$X$40,[14]YTD!$X$51:$X$52,[14]YTD!$X$56</definedName>
    <definedName name="GasAprilDA">[14]YTD!$X$70:$X$87,[14]YTD!$X$89:$X$101,[14]YTD!$X$105:$X$106,[14]YTD!$X$110</definedName>
    <definedName name="GasAugA">[14]YTD!$AB$15:$AB$29,[14]YTD!$AB$31:$AB$40,[14]YTD!$AB$51:$AB$52,[14]YTD!$AB$56</definedName>
    <definedName name="GasAugDA">[14]YTD!$AB$70:$AB$87,[14]YTD!$AB$89:$AB$101,[14]YTD!$AB$105:$AB$106,[14]YTD!$AB$110</definedName>
    <definedName name="GasDecA">[14]YTD!$AF$15:$AF$29,[14]YTD!$AF$31:$AF$40,[14]YTD!$AF$51:$AF$52,[14]YTD!$AF$56</definedName>
    <definedName name="GasDecDA">[14]YTD!$AF$70:$AF$87,[14]YTD!$AF$89:$AF$101,[14]YTD!$AF$105:$AF$106,[14]YTD!$AF$110</definedName>
    <definedName name="GasFebA">[14]YTD!$V$15:$V$29,[14]YTD!$V$31:$V$40,[14]YTD!$V$51:$V$52,[14]YTD!$V$56</definedName>
    <definedName name="GasFebDA">[14]YTD!$V$70:$V$87,[14]YTD!$V$89:$V$101,[14]YTD!$V$105:$V$106,[14]YTD!$V$110</definedName>
    <definedName name="GasJanA">[27]YTD!$U$15:$U$36,[27]YTD!$U$38:$U$93,[27]YTD!$U$98:$U$98,[27]YTD!$U$105:$U$106,[27]YTD!$U$109</definedName>
    <definedName name="GasJanDA">[14]YTD!$U$70:$U$87,[14]YTD!$U$89:$U$101,[14]YTD!$U$105:$U$106,[14]YTD!$U$110</definedName>
    <definedName name="GasJulyA">[14]YTD!$AA$51:$AA$52,[14]YTD!$AA$56,[14]YTD!$AA$31:$AA$40,[14]YTD!$AA$15:$AA$29</definedName>
    <definedName name="GasJulyDA">[14]YTD!$AA$70:$AA$87,[14]YTD!$AA$89:$AA$101,[14]YTD!$AA$105:$AA$106,[14]YTD!$AA$110</definedName>
    <definedName name="GasJuneA">[14]YTD!$Z$15:$Z$29,[14]YTD!$Z$31:$Z$40,[14]YTD!$Z$51:$Z$52,[14]YTD!$Z$56</definedName>
    <definedName name="GasJuneDA">[14]YTD!$Z$70:$Z$87,[14]YTD!$Z$89:$Z$101,[14]YTD!$Z$105:$Z$106,[14]YTD!$Z$110</definedName>
    <definedName name="GasMarchA">[14]YTD!$W$56,[14]YTD!$W$51:$W$52,[14]YTD!$W$31:$W$40,[14]YTD!$W$15:$W$29</definedName>
    <definedName name="GasMarchDA">[14]YTD!$W$70:$W$87,[14]YTD!$W$89:$W$101,[14]YTD!$W$105:$W$106,[14]YTD!$W$110</definedName>
    <definedName name="GasMayA">[14]YTD!$Y$56,[14]YTD!$Y$51:$Y$52,[14]YTD!$Y$31:$Y$40,[14]YTD!$Y$15:$Y$29</definedName>
    <definedName name="GasMayDA">[14]YTD!$Y$70:$Y$87,[14]YTD!$Y$89:$Y$101,[14]YTD!$Y$105:$Y$106,[14]YTD!$Y$110</definedName>
    <definedName name="GasNovA">[14]YTD!$AE$56,[14]YTD!$AD$51:$AD$52,[14]YTD!$AE$31:$AE$40,[14]YTD!$AD$15:$AD$29</definedName>
    <definedName name="GasNovDA">[14]YTD!$AD$70:$AD$87,[14]YTD!$AD$89:$AD$101,[14]YTD!$AD$105:$AD$106,[14]YTD!$AD$110</definedName>
    <definedName name="GasOctA">[14]YTD!$AC$15:$AC$29,[14]YTD!$AC$31:$AC$40,[14]YTD!$AC$51:$AC$52,[14]YTD!$AC$56</definedName>
    <definedName name="GasOctDA">[14]YTD!$AC$70:$AC$87,[14]YTD!$AC$89:$AC$101,[14]YTD!$AC$105:$AC$106,[14]YTD!$AC$110</definedName>
    <definedName name="GASSEPT" localSheetId="12">[14]YTD!#REF!</definedName>
    <definedName name="GASSEPT" localSheetId="4">[14]YTD!#REF!</definedName>
    <definedName name="GASSEPT">[14]YTD!#REF!</definedName>
    <definedName name="GasSeptA" localSheetId="12">[14]YTD!#REF!,[14]YTD!#REF!,[14]YTD!#REF!,[14]YTD!#REF!</definedName>
    <definedName name="GasSeptA" localSheetId="4">[14]YTD!#REF!,[14]YTD!#REF!,[14]YTD!#REF!,[14]YTD!#REF!</definedName>
    <definedName name="GasSeptA">[14]YTD!#REF!,[14]YTD!#REF!,[14]YTD!#REF!,[14]YTD!#REF!</definedName>
    <definedName name="GasSeptD" localSheetId="12">[14]YTD!#REF!</definedName>
    <definedName name="GasSeptD" localSheetId="4">[14]YTD!#REF!</definedName>
    <definedName name="GasSeptD">[14]YTD!#REF!</definedName>
    <definedName name="GasSeptDA" localSheetId="12">[14]YTD!#REF!,[14]YTD!#REF!,[14]YTD!#REF!,[14]YTD!#REF!</definedName>
    <definedName name="GasSeptDA" localSheetId="4">[14]YTD!#REF!,[14]YTD!#REF!,[14]YTD!#REF!,[14]YTD!#REF!</definedName>
    <definedName name="GasSeptDA">[14]YTD!#REF!,[14]YTD!#REF!,[14]YTD!#REF!,[14]YTD!#REF!</definedName>
    <definedName name="GCMNALOC_" localSheetId="0">'[3]data entry'!#REF!</definedName>
    <definedName name="GCMNALOC_" localSheetId="11">'[4]data entry'!#REF!</definedName>
    <definedName name="GCMNALOC_" localSheetId="12">'[5]data entry'!#REF!</definedName>
    <definedName name="GCMNALOC_" localSheetId="4">'[5]data entry'!#REF!</definedName>
    <definedName name="GCMNALOC_" localSheetId="6">'[4]data entry'!#REF!</definedName>
    <definedName name="GCMNALOC_">'[5]data entry'!#REF!</definedName>
    <definedName name="GDALL">[27]YTD!$T$121:$T$148,[27]YTD!$T$150:$T$208,[27]YTD!$T$212:$T$213,[27]YTD!$T$216:$T$217</definedName>
    <definedName name="GDEPCAC" localSheetId="0">'[3]data entry'!#REF!</definedName>
    <definedName name="GDEPCAC" localSheetId="11">'[4]data entry'!#REF!</definedName>
    <definedName name="GDEPCAC" localSheetId="12">'[5]data entry'!#REF!</definedName>
    <definedName name="GDEPCAC" localSheetId="4">'[5]data entry'!#REF!</definedName>
    <definedName name="GDEPCAC" localSheetId="6">'[4]data entry'!#REF!</definedName>
    <definedName name="GDEPCAC">'[5]data entry'!#REF!</definedName>
    <definedName name="GDTR" localSheetId="0">'[3]data entry'!#REF!</definedName>
    <definedName name="GDTR" localSheetId="11">'[4]data entry'!#REF!</definedName>
    <definedName name="GDTR" localSheetId="12">'[5]data entry'!#REF!</definedName>
    <definedName name="GDTR" localSheetId="4">'[5]data entry'!#REF!</definedName>
    <definedName name="GDTR" localSheetId="6">'[4]data entry'!#REF!</definedName>
    <definedName name="GDTR">'[5]data entry'!#REF!</definedName>
    <definedName name="GendAlloc">#REF!</definedName>
    <definedName name="GendAlloc2">#REF!</definedName>
    <definedName name="GeneAlloc">#REF!</definedName>
    <definedName name="GeneAlloc2">#REF!</definedName>
    <definedName name="GFUCA" localSheetId="0">'[3]data entry'!#REF!</definedName>
    <definedName name="GFUCA" localSheetId="11">'[4]data entry'!#REF!</definedName>
    <definedName name="GFUCA" localSheetId="12">'[5]data entry'!#REF!</definedName>
    <definedName name="GFUCA" localSheetId="4">'[5]data entry'!#REF!</definedName>
    <definedName name="GFUCA" localSheetId="6">'[4]data entry'!#REF!</definedName>
    <definedName name="GFUCA">'[5]data entry'!#REF!</definedName>
    <definedName name="GFUS">#REF!</definedName>
    <definedName name="GINTALLOC" localSheetId="0">'[3]data entry'!#REF!</definedName>
    <definedName name="GINTALLOC" localSheetId="11">'[4]data entry'!#REF!</definedName>
    <definedName name="GINTALLOC" localSheetId="12">'[5]data entry'!#REF!</definedName>
    <definedName name="GINTALLOC" localSheetId="4">'[5]data entry'!#REF!</definedName>
    <definedName name="GINTALLOC" localSheetId="6">'[4]data entry'!#REF!</definedName>
    <definedName name="GINTALLOC">'[5]data entry'!#REF!</definedName>
    <definedName name="GMAS" localSheetId="0">'[3]data entry'!#REF!</definedName>
    <definedName name="GMAS" localSheetId="11">'[4]data entry'!#REF!</definedName>
    <definedName name="GMAS" localSheetId="12">'[5]data entry'!#REF!</definedName>
    <definedName name="GMAS" localSheetId="4">'[5]data entry'!#REF!</definedName>
    <definedName name="GMAS" localSheetId="6">'[4]data entry'!#REF!</definedName>
    <definedName name="GMAS">'[5]data entry'!#REF!</definedName>
    <definedName name="GTOTAUTO" localSheetId="0">'[3]data entry'!#REF!</definedName>
    <definedName name="GTOTAUTO" localSheetId="11">'[4]data entry'!#REF!</definedName>
    <definedName name="GTOTAUTO" localSheetId="12">'[5]data entry'!#REF!</definedName>
    <definedName name="GTOTAUTO" localSheetId="4">'[5]data entry'!#REF!</definedName>
    <definedName name="GTOTAUTO" localSheetId="6">'[4]data entry'!#REF!</definedName>
    <definedName name="GTOTAUTO">'[5]data entry'!#REF!</definedName>
    <definedName name="GTOTCPUC" localSheetId="0">'[3]data entry'!#REF!</definedName>
    <definedName name="GTOTCPUC" localSheetId="11">'[4]data entry'!#REF!</definedName>
    <definedName name="GTOTCPUC" localSheetId="12">'[5]data entry'!#REF!</definedName>
    <definedName name="GTOTCPUC" localSheetId="4">'[5]data entry'!#REF!</definedName>
    <definedName name="GTOTCPUC" localSheetId="6">'[4]data entry'!#REF!</definedName>
    <definedName name="GTOTCPUC">'[5]data entry'!#REF!</definedName>
    <definedName name="GTOTENVR" localSheetId="0">'[3]data entry'!#REF!</definedName>
    <definedName name="GTOTENVR" localSheetId="11">'[4]data entry'!#REF!</definedName>
    <definedName name="GTOTENVR" localSheetId="12">'[5]data entry'!#REF!</definedName>
    <definedName name="GTOTENVR" localSheetId="4">'[5]data entry'!#REF!</definedName>
    <definedName name="GTOTENVR" localSheetId="6">'[4]data entry'!#REF!</definedName>
    <definedName name="GTOTENVR">'[5]data entry'!#REF!</definedName>
    <definedName name="GTOTFICA" localSheetId="0">'[3]data entry'!#REF!</definedName>
    <definedName name="GTOTFICA" localSheetId="11">'[4]data entry'!#REF!</definedName>
    <definedName name="GTOTFICA" localSheetId="12">'[5]data entry'!#REF!</definedName>
    <definedName name="GTOTFICA" localSheetId="4">'[5]data entry'!#REF!</definedName>
    <definedName name="GTOTFICA" localSheetId="6">'[4]data entry'!#REF!</definedName>
    <definedName name="GTOTFICA">'[5]data entry'!#REF!</definedName>
    <definedName name="GTOTFRAN" localSheetId="0">'[3]data entry'!#REF!</definedName>
    <definedName name="GTOTFRAN" localSheetId="11">'[4]data entry'!#REF!</definedName>
    <definedName name="GTOTFRAN" localSheetId="12">'[5]data entry'!#REF!</definedName>
    <definedName name="GTOTFRAN" localSheetId="4">'[5]data entry'!#REF!</definedName>
    <definedName name="GTOTFRAN" localSheetId="6">'[4]data entry'!#REF!</definedName>
    <definedName name="GTOTFRAN">'[5]data entry'!#REF!</definedName>
    <definedName name="GTOTFUTA" localSheetId="0">'[3]data entry'!#REF!</definedName>
    <definedName name="GTOTFUTA" localSheetId="11">'[4]data entry'!#REF!</definedName>
    <definedName name="GTOTFUTA" localSheetId="12">'[5]data entry'!#REF!</definedName>
    <definedName name="GTOTFUTA" localSheetId="4">'[5]data entry'!#REF!</definedName>
    <definedName name="GTOTFUTA" localSheetId="6">'[4]data entry'!#REF!</definedName>
    <definedName name="GTOTFUTA">'[5]data entry'!#REF!</definedName>
    <definedName name="GTOTMJMD" localSheetId="0">'[3]data entry'!#REF!</definedName>
    <definedName name="GTOTMJMD" localSheetId="11">'[4]data entry'!#REF!</definedName>
    <definedName name="GTOTMJMD" localSheetId="12">'[5]data entry'!#REF!</definedName>
    <definedName name="GTOTMJMD" localSheetId="4">'[5]data entry'!#REF!</definedName>
    <definedName name="GTOTMJMD" localSheetId="6">'[4]data entry'!#REF!</definedName>
    <definedName name="GTOTMJMD">'[5]data entry'!#REF!</definedName>
    <definedName name="GTOTOCUP" localSheetId="0">'[3]data entry'!#REF!</definedName>
    <definedName name="GTOTOCUP" localSheetId="11">'[4]data entry'!#REF!</definedName>
    <definedName name="GTOTOCUP" localSheetId="12">'[5]data entry'!#REF!</definedName>
    <definedName name="GTOTOCUP" localSheetId="4">'[5]data entry'!#REF!</definedName>
    <definedName name="GTOTOCUP" localSheetId="6">'[4]data entry'!#REF!</definedName>
    <definedName name="GTOTOCUP">'[5]data entry'!#REF!</definedName>
    <definedName name="GTOTOTHR" localSheetId="0">'[3]data entry'!#REF!</definedName>
    <definedName name="GTOTOTHR" localSheetId="11">'[4]data entry'!#REF!</definedName>
    <definedName name="GTOTOTHR" localSheetId="12">'[5]data entry'!#REF!</definedName>
    <definedName name="GTOTOTHR" localSheetId="4">'[5]data entry'!#REF!</definedName>
    <definedName name="GTOTOTHR" localSheetId="6">'[4]data entry'!#REF!</definedName>
    <definedName name="GTOTOTHR">'[5]data entry'!#REF!</definedName>
    <definedName name="GTOTPTAX" localSheetId="0">'[3]data entry'!#REF!</definedName>
    <definedName name="GTOTPTAX" localSheetId="11">'[4]data entry'!#REF!</definedName>
    <definedName name="GTOTPTAX" localSheetId="12">'[5]data entry'!#REF!</definedName>
    <definedName name="GTOTPTAX" localSheetId="4">'[5]data entry'!#REF!</definedName>
    <definedName name="GTOTPTAX" localSheetId="6">'[4]data entry'!#REF!</definedName>
    <definedName name="GTOTPTAX">'[5]data entry'!#REF!</definedName>
    <definedName name="GTOTRTD" localSheetId="0">'[3]data entry'!#REF!</definedName>
    <definedName name="GTOTRTD" localSheetId="11">'[4]data entry'!#REF!</definedName>
    <definedName name="GTOTRTD" localSheetId="12">'[5]data entry'!#REF!</definedName>
    <definedName name="GTOTRTD" localSheetId="4">'[5]data entry'!#REF!</definedName>
    <definedName name="GTOTRTD" localSheetId="6">'[4]data entry'!#REF!</definedName>
    <definedName name="GTOTRTD">'[5]data entry'!#REF!</definedName>
    <definedName name="GTOTSALE" localSheetId="0">'[3]data entry'!#REF!</definedName>
    <definedName name="GTOTSALE" localSheetId="11">'[4]data entry'!#REF!</definedName>
    <definedName name="GTOTSALE" localSheetId="12">'[5]data entry'!#REF!</definedName>
    <definedName name="GTOTSALE" localSheetId="4">'[5]data entry'!#REF!</definedName>
    <definedName name="GTOTSALE" localSheetId="6">'[4]data entry'!#REF!</definedName>
    <definedName name="GTOTSALE">'[5]data entry'!#REF!</definedName>
    <definedName name="GTOTSESA" localSheetId="0">'[3]data entry'!#REF!</definedName>
    <definedName name="GTOTSESA" localSheetId="11">'[4]data entry'!#REF!</definedName>
    <definedName name="GTOTSESA" localSheetId="12">'[5]data entry'!#REF!</definedName>
    <definedName name="GTOTSESA" localSheetId="4">'[5]data entry'!#REF!</definedName>
    <definedName name="GTOTSESA" localSheetId="6">'[4]data entry'!#REF!</definedName>
    <definedName name="GTOTSESA">'[5]data entry'!#REF!</definedName>
    <definedName name="GUTILINTALLOC" localSheetId="0">'[3]data entry'!#REF!</definedName>
    <definedName name="GUTILINTALLOC" localSheetId="11">'[4]data entry'!#REF!</definedName>
    <definedName name="GUTILINTALLOC" localSheetId="12">'[5]data entry'!#REF!</definedName>
    <definedName name="GUTILINTALLOC" localSheetId="4">'[5]data entry'!#REF!</definedName>
    <definedName name="GUTILINTALLOC" localSheetId="6">'[4]data entry'!#REF!</definedName>
    <definedName name="GUTILINTALLOC">'[5]data entry'!#REF!</definedName>
    <definedName name="history">#REF!</definedName>
    <definedName name="HLP_DIV_RETIRE_TRFS_REPORT">#REF!</definedName>
    <definedName name="IMPORT" localSheetId="0">#REF!</definedName>
    <definedName name="IMPORT">#REF!</definedName>
    <definedName name="Int_Nov_YTD" localSheetId="0">#REF!</definedName>
    <definedName name="Int_Nov_YTD">#REF!</definedName>
    <definedName name="INTACCR001" localSheetId="0">#REF!</definedName>
    <definedName name="INTACCR001">#REF!</definedName>
    <definedName name="INTACCR002" localSheetId="0">#REF!</definedName>
    <definedName name="INTACCR002">#REF!</definedName>
    <definedName name="INTACCR981" localSheetId="0">#REF!</definedName>
    <definedName name="INTACCR981" localSheetId="12">#REF!</definedName>
    <definedName name="INTACCR981" localSheetId="4">#REF!</definedName>
    <definedName name="INTACCR981">#REF!</definedName>
    <definedName name="INTACCR982" localSheetId="0">#REF!</definedName>
    <definedName name="INTACCR982" localSheetId="12">#REF!</definedName>
    <definedName name="INTACCR982" localSheetId="4">#REF!</definedName>
    <definedName name="INTACCR982">#REF!</definedName>
    <definedName name="INTACCR991" localSheetId="0">#REF!</definedName>
    <definedName name="INTACCR991">#REF!</definedName>
    <definedName name="INTACCR992" localSheetId="0">#REF!</definedName>
    <definedName name="INTACCR992">#REF!</definedName>
    <definedName name="INTSCH001" localSheetId="0">#REF!</definedName>
    <definedName name="INTSCH001">#REF!</definedName>
    <definedName name="INTSCH002" localSheetId="0">#REF!</definedName>
    <definedName name="INTSCH002">#REF!</definedName>
    <definedName name="INTSCH981" localSheetId="0">#REF!</definedName>
    <definedName name="INTSCH981">#REF!</definedName>
    <definedName name="INTSCH982" localSheetId="0">#REF!</definedName>
    <definedName name="INTSCH982">#REF!</definedName>
    <definedName name="INTSCH991" localSheetId="0">#REF!</definedName>
    <definedName name="INTSCH991">#REF!</definedName>
    <definedName name="INTSCH992" localSheetId="0">#REF!</definedName>
    <definedName name="INTSCH992">#REF!</definedName>
    <definedName name="ISDATE" localSheetId="12">'[15]Customer O&amp;M'!#REF!</definedName>
    <definedName name="ISDATE" localSheetId="4">'[15]Customer O&amp;M'!#REF!</definedName>
    <definedName name="ISDATE">'[15]Customer O&amp;M'!#REF!</definedName>
    <definedName name="JANAMT" localSheetId="0">[0]!amttable</definedName>
    <definedName name="JANAMT" localSheetId="2">[0]!amttable</definedName>
    <definedName name="JANAMT" localSheetId="11">[0]!amttable</definedName>
    <definedName name="JANAMT" localSheetId="6">[0]!amttable</definedName>
    <definedName name="JANAMT">[0]!amttable</definedName>
    <definedName name="JANDT" localSheetId="0">[0]!dttable</definedName>
    <definedName name="JANDT" localSheetId="2">[0]!dttable</definedName>
    <definedName name="JANDT" localSheetId="11">[0]!dttable</definedName>
    <definedName name="JANDT" localSheetId="6">[0]!dttable</definedName>
    <definedName name="JANDT">[0]!dttable</definedName>
    <definedName name="JULYAMT" localSheetId="0">[0]!amttable</definedName>
    <definedName name="JULYAMT" localSheetId="2">[0]!amttable</definedName>
    <definedName name="JULYAMT" localSheetId="11">[0]!amttable</definedName>
    <definedName name="JULYAMT" localSheetId="6">[0]!amttable</definedName>
    <definedName name="JULYAMT">[0]!amttable</definedName>
    <definedName name="JULYDT" localSheetId="0">[0]!dttable</definedName>
    <definedName name="JULYDT" localSheetId="2">[0]!dttable</definedName>
    <definedName name="JULYDT" localSheetId="11">[0]!dttable</definedName>
    <definedName name="JULYDT" localSheetId="6">[0]!dttable</definedName>
    <definedName name="JULYDT">[0]!dttable</definedName>
    <definedName name="JUNEAMT" localSheetId="0">[0]!amttable</definedName>
    <definedName name="JUNEAMT" localSheetId="2">[0]!amttable</definedName>
    <definedName name="JUNEAMT" localSheetId="11">[0]!amttable</definedName>
    <definedName name="JUNEAMT" localSheetId="6">[0]!amttable</definedName>
    <definedName name="JUNEAMT">[0]!amttable</definedName>
    <definedName name="JUNEDT" localSheetId="0">[0]!dttable</definedName>
    <definedName name="JUNEDT" localSheetId="2">[0]!dttable</definedName>
    <definedName name="JUNEDT" localSheetId="11">[0]!dttable</definedName>
    <definedName name="JUNEDT" localSheetId="6">[0]!dttable</definedName>
    <definedName name="JUNEDT">[0]!dttable</definedName>
    <definedName name="JUNK">[27]APRIL!$F$228,[27]APRIL!$F$229:$F$232,[27]APRIL!$F$235,[27]APRIL!$F$238:$F$243,[27]APRIL!$F$252:$F$253,[27]APRIL!$F$256:$F$261,[27]APRIL!$F$270:$F$275,[27]APRIL!$F$279,[27]APRIL!$F$282:$F$287,[27]APRIL!$F$300:$F$301,[27]APRIL!$F$304:$F$309,[27]APRIL!$F$318:$F$319,[27]APRIL!$F$322:$F$327</definedName>
    <definedName name="LABADJ" localSheetId="0">#REF!</definedName>
    <definedName name="LABADJ">#REF!</definedName>
    <definedName name="LEYDON_UNGND_STORAGE">#REF!</definedName>
    <definedName name="MARCHAMT" localSheetId="0">[0]!amttable</definedName>
    <definedName name="MARCHAMT" localSheetId="2">[0]!amttable</definedName>
    <definedName name="MARCHAMT" localSheetId="11">[0]!amttable</definedName>
    <definedName name="MARCHAMT" localSheetId="6">[0]!amttable</definedName>
    <definedName name="MARCHAMT">[0]!amttable</definedName>
    <definedName name="MARCHDT" localSheetId="0">[0]!dttable</definedName>
    <definedName name="MARCHDT" localSheetId="2">[0]!dttable</definedName>
    <definedName name="MARCHDT" localSheetId="11">[0]!dttable</definedName>
    <definedName name="MARCHDT" localSheetId="6">[0]!dttable</definedName>
    <definedName name="MARCHDT">[0]!dttable</definedName>
    <definedName name="Mass_Assets_Elec._Book_Depr_Rate" localSheetId="0">#REF!</definedName>
    <definedName name="Mass_Assets_Elec._Book_Depr_Rate">#REF!</definedName>
    <definedName name="Mass_Assets_Gas_Book_Depr_Rate" localSheetId="0">#REF!</definedName>
    <definedName name="Mass_Assets_Gas_Book_Depr_Rate">#REF!</definedName>
    <definedName name="MATALL" localSheetId="0">#REF!</definedName>
    <definedName name="MATALL" localSheetId="11">#REF!</definedName>
    <definedName name="MATALL" localSheetId="6">#REF!</definedName>
    <definedName name="MATALL">#REF!</definedName>
    <definedName name="mayAMT" localSheetId="0">[0]!amttable</definedName>
    <definedName name="mayAMT" localSheetId="2">[0]!amttable</definedName>
    <definedName name="mayAMT" localSheetId="11">[0]!amttable</definedName>
    <definedName name="mayAMT" localSheetId="6">[0]!amttable</definedName>
    <definedName name="mayAMT">[0]!amttable</definedName>
    <definedName name="mayDT" localSheetId="0">[0]!dttable</definedName>
    <definedName name="mayDT" localSheetId="2">[0]!dttable</definedName>
    <definedName name="mayDT" localSheetId="11">[0]!dttable</definedName>
    <definedName name="mayDT" localSheetId="6">[0]!dttable</definedName>
    <definedName name="mayDT">[0]!dttable</definedName>
    <definedName name="MEALAB" localSheetId="0">#REF!</definedName>
    <definedName name="MEALAB">#REF!</definedName>
    <definedName name="MEAOTH" localSheetId="0">#REF!</definedName>
    <definedName name="MEAOTH">#REF!</definedName>
    <definedName name="MECLAB" localSheetId="0">#REF!</definedName>
    <definedName name="MECLAB">#REF!</definedName>
    <definedName name="MECOTH" localSheetId="0">#REF!</definedName>
    <definedName name="MECOTH">#REF!</definedName>
    <definedName name="MEDLAB" localSheetId="0">#REF!</definedName>
    <definedName name="MEDLAB">#REF!</definedName>
    <definedName name="MEDOTH" localSheetId="0">#REF!</definedName>
    <definedName name="MEDOTH">#REF!</definedName>
    <definedName name="MEHLAB" localSheetId="0">#REF!</definedName>
    <definedName name="MEHLAB">#REF!</definedName>
    <definedName name="MEHOTH" localSheetId="0">#REF!</definedName>
    <definedName name="MEHOTH">#REF!</definedName>
    <definedName name="MEKLAB" localSheetId="0">#REF!</definedName>
    <definedName name="MEKLAB">#REF!</definedName>
    <definedName name="MEKOTH" localSheetId="0">#REF!</definedName>
    <definedName name="MEKOTH">#REF!</definedName>
    <definedName name="MENOTH" localSheetId="0">#REF!</definedName>
    <definedName name="MENOTH">#REF!</definedName>
    <definedName name="MENU" localSheetId="0">#REF!</definedName>
    <definedName name="MENU">#REF!</definedName>
    <definedName name="MESLAB" localSheetId="0">#REF!</definedName>
    <definedName name="MESLAB">#REF!</definedName>
    <definedName name="MESOTH" localSheetId="0">#REF!</definedName>
    <definedName name="MESOTH">#REF!</definedName>
    <definedName name="MeterAlloc">#REF!</definedName>
    <definedName name="METERS_AND_TRANSFORMERS_REPORT">#REF!</definedName>
    <definedName name="meters_and_transformers_rows">#REF!</definedName>
    <definedName name="meters_and_transformers_summary_report">#REF!</definedName>
    <definedName name="METLAB" localSheetId="0">#REF!</definedName>
    <definedName name="METLAB">#REF!</definedName>
    <definedName name="METOTH" localSheetId="0">#REF!</definedName>
    <definedName name="METOTH">#REF!</definedName>
    <definedName name="MEVLAB" localSheetId="0">#REF!</definedName>
    <definedName name="MEVLAB">#REF!</definedName>
    <definedName name="MEVOTH" localSheetId="0">#REF!</definedName>
    <definedName name="MEVOTH">#REF!</definedName>
    <definedName name="MEYLAB" localSheetId="0">#REF!</definedName>
    <definedName name="MEYLAB">#REF!</definedName>
    <definedName name="MEYOTH" localSheetId="0">#REF!</definedName>
    <definedName name="MEYOTH">#REF!</definedName>
    <definedName name="MGALAB" localSheetId="0">#REF!</definedName>
    <definedName name="MGALAB">#REF!</definedName>
    <definedName name="MGAOTH" localSheetId="0">#REF!</definedName>
    <definedName name="MGAOTH">#REF!</definedName>
    <definedName name="MGDLAB" localSheetId="0">#REF!</definedName>
    <definedName name="MGDLAB">#REF!</definedName>
    <definedName name="MGDOTH" localSheetId="0">#REF!</definedName>
    <definedName name="MGDOTH">#REF!</definedName>
    <definedName name="MGPLAB" localSheetId="0">#REF!</definedName>
    <definedName name="MGPLAB">#REF!</definedName>
    <definedName name="MGPOTH" localSheetId="0">#REF!</definedName>
    <definedName name="MGPOTH">#REF!</definedName>
    <definedName name="MGTLAB" localSheetId="0">#REF!</definedName>
    <definedName name="MGTLAB">#REF!</definedName>
    <definedName name="MGTOTH" localSheetId="0">#REF!</definedName>
    <definedName name="MGTOTH">#REF!</definedName>
    <definedName name="MGULAB" localSheetId="0">#REF!</definedName>
    <definedName name="MGULAB">#REF!</definedName>
    <definedName name="MGUOTH" localSheetId="0">#REF!</definedName>
    <definedName name="MGUOTH">#REF!</definedName>
    <definedName name="MGXLAB" localSheetId="0">#REF!</definedName>
    <definedName name="MGXLAB">#REF!</definedName>
    <definedName name="MGXOTH" localSheetId="0">#REF!</definedName>
    <definedName name="MGXOTH">#REF!</definedName>
    <definedName name="ML_RETIRE_ANAL_REPORT">#REF!</definedName>
    <definedName name="ML_RETIRE_ANAL_ROWS">#REF!</definedName>
    <definedName name="ML_RETIRE_PUR_BY_3PARTY_COLUMNS">#REF!</definedName>
    <definedName name="ML_RETIRE_PUR_BY_3PARTY_REPORT">#REF!</definedName>
    <definedName name="ML_RETIRE_PUR_BY_3PARTY_ROWS">#REF!</definedName>
    <definedName name="ML_RETIRE_PUR_BY_PSC_REPORT">#REF!</definedName>
    <definedName name="ML_RETIRE_REPORT">#REF!</definedName>
    <definedName name="Module1.Deferred" localSheetId="12">[14]!Module1.Deferred</definedName>
    <definedName name="Module1.Deferred" localSheetId="4">[14]!Module1.Deferred</definedName>
    <definedName name="Module1.Deferred">[14]!Module1.Deferred</definedName>
    <definedName name="Module1.Print_Income1" localSheetId="12">[14]!Module1.Print_Income1</definedName>
    <definedName name="Module1.Print_Income1" localSheetId="4">[14]!Module1.Print_Income1</definedName>
    <definedName name="Module1.Print_Income1">[14]!Module1.Print_Income1</definedName>
    <definedName name="Months">#REF!</definedName>
    <definedName name="Months2">#REF!</definedName>
    <definedName name="MSB" localSheetId="0">#REF!</definedName>
    <definedName name="MSB" localSheetId="12">#REF!</definedName>
    <definedName name="MSB" localSheetId="4">#REF!</definedName>
    <definedName name="MSB">#REF!</definedName>
    <definedName name="MSD" localSheetId="0">#REF!</definedName>
    <definedName name="MSD" localSheetId="12">#REF!</definedName>
    <definedName name="MSD" localSheetId="4">#REF!</definedName>
    <definedName name="MSD">#REF!</definedName>
    <definedName name="MSEB" localSheetId="0">#REF!</definedName>
    <definedName name="MSEB" localSheetId="12">#REF!</definedName>
    <definedName name="MSEB" localSheetId="4">#REF!</definedName>
    <definedName name="MSEB">#REF!</definedName>
    <definedName name="MSED" localSheetId="0">#REF!</definedName>
    <definedName name="MSED" localSheetId="12">#REF!</definedName>
    <definedName name="MSED" localSheetId="4">#REF!</definedName>
    <definedName name="MSED">#REF!</definedName>
    <definedName name="MSEF" localSheetId="0">#REF!</definedName>
    <definedName name="MSEF" localSheetId="12">#REF!</definedName>
    <definedName name="MSEF" localSheetId="4">#REF!</definedName>
    <definedName name="MSEF">#REF!</definedName>
    <definedName name="MSF" localSheetId="0">#REF!</definedName>
    <definedName name="MSF">#REF!</definedName>
    <definedName name="MST" localSheetId="0">#REF!</definedName>
    <definedName name="MST">#REF!</definedName>
    <definedName name="MTALAB" localSheetId="0">#REF!</definedName>
    <definedName name="MTALAB">#REF!</definedName>
    <definedName name="MTAOTH" localSheetId="0">#REF!</definedName>
    <definedName name="MTAOTH">#REF!</definedName>
    <definedName name="MTDLAB" localSheetId="0">#REF!</definedName>
    <definedName name="MTDLAB">#REF!</definedName>
    <definedName name="MTDOTH" localSheetId="0">#REF!</definedName>
    <definedName name="MTDOTH">#REF!</definedName>
    <definedName name="MTPLAB" localSheetId="0">#REF!</definedName>
    <definedName name="MTPLAB">#REF!</definedName>
    <definedName name="MTPOTH" localSheetId="0">#REF!</definedName>
    <definedName name="MTPOTH">#REF!</definedName>
    <definedName name="Natural_Fuels_Corporation">#REF!</definedName>
    <definedName name="NINTALLOC" localSheetId="0">'[3]data entry'!#REF!</definedName>
    <definedName name="NINTALLOC" localSheetId="11">'[4]data entry'!#REF!</definedName>
    <definedName name="NINTALLOC" localSheetId="12">'[5]data entry'!#REF!</definedName>
    <definedName name="NINTALLOC" localSheetId="4">'[5]data entry'!#REF!</definedName>
    <definedName name="NINTALLOC" localSheetId="6">'[4]data entry'!#REF!</definedName>
    <definedName name="NINTALLOC">'[5]data entry'!#REF!</definedName>
    <definedName name="NOVAMT" localSheetId="0">[0]!amttable</definedName>
    <definedName name="NOVAMT" localSheetId="2">[0]!amttable</definedName>
    <definedName name="NOVAMT" localSheetId="11">[0]!amttable</definedName>
    <definedName name="NOVAMT" localSheetId="6">[0]!amttable</definedName>
    <definedName name="NOVAMT">[0]!amttable</definedName>
    <definedName name="NOVDT" localSheetId="0">[0]!dttable</definedName>
    <definedName name="NOVDT" localSheetId="2">[0]!dttable</definedName>
    <definedName name="NOVDT" localSheetId="11">[0]!dttable</definedName>
    <definedName name="NOVDT" localSheetId="6">[0]!dttable</definedName>
    <definedName name="NOVDT">[0]!dttable</definedName>
    <definedName name="NOVEMBERAMT">#N/A</definedName>
    <definedName name="NOVEMBERDT">#N/A</definedName>
    <definedName name="O_MQ9_BUDGET_INPUT" localSheetId="8">#REF!</definedName>
    <definedName name="O_MQ9_BUDGET_INPUT">#REF!</definedName>
    <definedName name="O_MQ9_Final" localSheetId="8">#REF!</definedName>
    <definedName name="O_MQ9_Final">#REF!</definedName>
    <definedName name="OANDMQ9_BUDGET_INPUT" localSheetId="8">#REF!</definedName>
    <definedName name="OANDMQ9_BUDGET_INPUT">#REF!</definedName>
    <definedName name="OCTAMT" localSheetId="0">[0]!amttable</definedName>
    <definedName name="OCTAMT" localSheetId="2">[0]!amttable</definedName>
    <definedName name="OCTAMT" localSheetId="11">[0]!amttable</definedName>
    <definedName name="OCTAMT" localSheetId="6">[0]!amttable</definedName>
    <definedName name="OCTAMT">[0]!amttable</definedName>
    <definedName name="OCTDT" localSheetId="0">[0]!dttable</definedName>
    <definedName name="OCTDT" localSheetId="2">[0]!dttable</definedName>
    <definedName name="OCTDT" localSheetId="11">[0]!dttable</definedName>
    <definedName name="OCTDT" localSheetId="6">[0]!dttable</definedName>
    <definedName name="OCTDT">[0]!dttable</definedName>
    <definedName name="OCTOBERAMT">#N/A</definedName>
    <definedName name="OCTOBERDT">#N/A</definedName>
    <definedName name="OE96_COLO_UTE_DEF_TAX" localSheetId="0">#REF!</definedName>
    <definedName name="OE96_COLO_UTE_DEF_TAX">#REF!</definedName>
    <definedName name="oe96_detail_anal" localSheetId="0">#REF!</definedName>
    <definedName name="oe96_detail_anal">#REF!</definedName>
    <definedName name="OE96_MEMO" localSheetId="0">#REF!</definedName>
    <definedName name="OE96_MEMO">#REF!</definedName>
    <definedName name="OE96_MEMO_ROWS" localSheetId="0">#REF!</definedName>
    <definedName name="OE96_MEMO_ROWS">#REF!</definedName>
    <definedName name="OEA092670LAB" localSheetId="0">#REF!</definedName>
    <definedName name="OEA092670LAB">#REF!</definedName>
    <definedName name="OEA092670OTH" localSheetId="0">#REF!</definedName>
    <definedName name="OEA092670OTH">#REF!</definedName>
    <definedName name="OEA092672LAB" localSheetId="0">#REF!</definedName>
    <definedName name="OEA092672LAB">#REF!</definedName>
    <definedName name="OEA092672OTH" localSheetId="0">#REF!</definedName>
    <definedName name="OEA092672OTH">#REF!</definedName>
    <definedName name="OEALAB" localSheetId="0">#REF!</definedName>
    <definedName name="OEALAB">#REF!</definedName>
    <definedName name="OEAOTH" localSheetId="0">#REF!</definedName>
    <definedName name="OEAOTH">#REF!</definedName>
    <definedName name="OEBLAB" localSheetId="0">#REF!</definedName>
    <definedName name="OEBLAB">#REF!</definedName>
    <definedName name="OEBOTH" localSheetId="0">#REF!</definedName>
    <definedName name="OEBOTH">#REF!</definedName>
    <definedName name="OECLAB" localSheetId="0">#REF!</definedName>
    <definedName name="OECLAB">#REF!</definedName>
    <definedName name="OECOTH" localSheetId="0">#REF!</definedName>
    <definedName name="OECOTH">#REF!</definedName>
    <definedName name="OEDLAB" localSheetId="0">#REF!</definedName>
    <definedName name="OEDLAB">#REF!</definedName>
    <definedName name="OEDOTH" localSheetId="0">#REF!</definedName>
    <definedName name="OEDOTH">#REF!</definedName>
    <definedName name="OEE055720OTH" localSheetId="0">#REF!</definedName>
    <definedName name="OEE055720OTH">#REF!</definedName>
    <definedName name="OEE055750OTH" localSheetId="0">#REF!</definedName>
    <definedName name="OEE055750OTH">#REF!</definedName>
    <definedName name="OEEOTH" localSheetId="0">#REF!</definedName>
    <definedName name="OEEOTH">#REF!</definedName>
    <definedName name="OEF050110LAB" localSheetId="0">#REF!</definedName>
    <definedName name="OEF050110LAB">#REF!</definedName>
    <definedName name="OEF050110OTH" localSheetId="0">#REF!</definedName>
    <definedName name="OEF050110OTH">#REF!</definedName>
    <definedName name="OEF050120OTH" localSheetId="0">#REF!</definedName>
    <definedName name="OEF050120OTH">#REF!</definedName>
    <definedName name="OEF050130OTH" localSheetId="0">#REF!</definedName>
    <definedName name="OEF050130OTH">#REF!</definedName>
    <definedName name="OEF050170LAB" localSheetId="0">#REF!</definedName>
    <definedName name="OEF050170LAB">#REF!</definedName>
    <definedName name="OEF050170OTH" localSheetId="0">#REF!</definedName>
    <definedName name="OEF050170OTH">#REF!</definedName>
    <definedName name="OEF050190LAB" localSheetId="0">#REF!</definedName>
    <definedName name="OEF050190LAB">#REF!</definedName>
    <definedName name="OEF050190OTH" localSheetId="0">#REF!</definedName>
    <definedName name="OEF050190OTH">#REF!</definedName>
    <definedName name="OEF050195LAB" localSheetId="0">#REF!</definedName>
    <definedName name="OEF050195LAB">#REF!</definedName>
    <definedName name="OEF050195OTH" localSheetId="0">#REF!</definedName>
    <definedName name="OEF050195OTH">#REF!</definedName>
    <definedName name="OEF054710OTH" localSheetId="0">#REF!</definedName>
    <definedName name="OEF054710OTH">#REF!</definedName>
    <definedName name="OEF054720OTH" localSheetId="0">#REF!</definedName>
    <definedName name="OEF054720OTH">#REF!</definedName>
    <definedName name="OEF054730OTH" localSheetId="0">#REF!</definedName>
    <definedName name="OEF054730OTH">#REF!</definedName>
    <definedName name="OEF054750OTH" localSheetId="0">#REF!</definedName>
    <definedName name="OEF054750OTH">#REF!</definedName>
    <definedName name="OEFLAB" localSheetId="0">#REF!</definedName>
    <definedName name="OEFLAB">#REF!</definedName>
    <definedName name="OEFOTH" localSheetId="0">#REF!</definedName>
    <definedName name="OEFOTH">#REF!</definedName>
    <definedName name="OEG055730OTH" localSheetId="0">#REF!</definedName>
    <definedName name="OEG055730OTH">#REF!</definedName>
    <definedName name="OEGOTH" localSheetId="0">#REF!</definedName>
    <definedName name="OEGOTH">#REF!</definedName>
    <definedName name="OEHLAB" localSheetId="0">#REF!</definedName>
    <definedName name="OEHLAB">#REF!</definedName>
    <definedName name="OEHOTH" localSheetId="0">#REF!</definedName>
    <definedName name="OEHOTH">#REF!</definedName>
    <definedName name="OEIOTH" localSheetId="0">#REF!</definedName>
    <definedName name="OEIOTH">#REF!</definedName>
    <definedName name="OEJOTH" localSheetId="0">#REF!</definedName>
    <definedName name="OEJOTH">#REF!</definedName>
    <definedName name="OEKLAB" localSheetId="0">#REF!</definedName>
    <definedName name="OEKLAB">#REF!</definedName>
    <definedName name="OEKOTH" localSheetId="0">#REF!</definedName>
    <definedName name="OEKOTH">#REF!</definedName>
    <definedName name="OEMLAB" localSheetId="0">#REF!</definedName>
    <definedName name="OEMLAB">#REF!</definedName>
    <definedName name="OEMOTH" localSheetId="0">#REF!</definedName>
    <definedName name="OEMOTH">#REF!</definedName>
    <definedName name="OENOTH" localSheetId="0">#REF!</definedName>
    <definedName name="OENOTH">#REF!</definedName>
    <definedName name="OEO055540OTH" localSheetId="0">#REF!</definedName>
    <definedName name="OEO055540OTH">#REF!</definedName>
    <definedName name="OEO055591OTH" localSheetId="0">#REF!</definedName>
    <definedName name="OEO055591OTH">#REF!</definedName>
    <definedName name="OEO055592OTH" localSheetId="0">#REF!</definedName>
    <definedName name="OEO055592OTH">#REF!</definedName>
    <definedName name="OEOOTH" localSheetId="0">#REF!</definedName>
    <definedName name="OEOOTH">#REF!</definedName>
    <definedName name="OEP055710LAB" localSheetId="0">#REF!</definedName>
    <definedName name="OEP055710LAB">#REF!</definedName>
    <definedName name="OEP055710OTH" localSheetId="0">#REF!</definedName>
    <definedName name="OEP055710OTH">#REF!</definedName>
    <definedName name="OEPLAB" localSheetId="0">#REF!</definedName>
    <definedName name="OEPLAB">#REF!</definedName>
    <definedName name="OEPOTH" localSheetId="0">#REF!</definedName>
    <definedName name="OEPOTH">#REF!</definedName>
    <definedName name="OEQ055510OTH" localSheetId="0">#REF!</definedName>
    <definedName name="OEQ055510OTH">#REF!</definedName>
    <definedName name="OEQ055520OTH" localSheetId="0">#REF!</definedName>
    <definedName name="OEQ055520OTH">#REF!</definedName>
    <definedName name="OEQ055530OTH" localSheetId="0">#REF!</definedName>
    <definedName name="OEQ055530OTH">#REF!</definedName>
    <definedName name="OEQOTH" localSheetId="0">#REF!</definedName>
    <definedName name="OEQOTH">#REF!</definedName>
    <definedName name="OESLAB" localSheetId="0">#REF!</definedName>
    <definedName name="OESLAB">#REF!</definedName>
    <definedName name="OESOTH" localSheetId="0">#REF!</definedName>
    <definedName name="OESOTH">#REF!</definedName>
    <definedName name="OETLAB" localSheetId="0">#REF!</definedName>
    <definedName name="OETLAB">#REF!</definedName>
    <definedName name="OETOTH" localSheetId="0">#REF!</definedName>
    <definedName name="OETOTH">#REF!</definedName>
    <definedName name="OEVLAB" localSheetId="0">#REF!</definedName>
    <definedName name="OEVLAB">#REF!</definedName>
    <definedName name="OEVOTH" localSheetId="0">#REF!</definedName>
    <definedName name="OEVOTH">#REF!</definedName>
    <definedName name="OEYLAB" localSheetId="0">#REF!</definedName>
    <definedName name="OEYLAB">#REF!</definedName>
    <definedName name="OEYOTH" localSheetId="0">#REF!</definedName>
    <definedName name="OEYOTH">#REF!</definedName>
    <definedName name="OGA092670LAB" localSheetId="0">#REF!</definedName>
    <definedName name="OGA092670LAB">#REF!</definedName>
    <definedName name="OGA092670OTH" localSheetId="0">#REF!</definedName>
    <definedName name="OGA092670OTH">#REF!</definedName>
    <definedName name="OGA092672LAB" localSheetId="0">#REF!</definedName>
    <definedName name="OGA092672LAB">#REF!</definedName>
    <definedName name="OGA092672OTH" localSheetId="0">#REF!</definedName>
    <definedName name="OGA092672OTH">#REF!</definedName>
    <definedName name="OGALAB" localSheetId="0">#REF!</definedName>
    <definedName name="OGALAB">#REF!</definedName>
    <definedName name="OGAOTH" localSheetId="0">#REF!</definedName>
    <definedName name="OGAOTH">#REF!</definedName>
    <definedName name="OGCLAB" localSheetId="0">#REF!</definedName>
    <definedName name="OGCLAB">#REF!</definedName>
    <definedName name="OGCOTH" localSheetId="0">#REF!</definedName>
    <definedName name="OGCOTH">#REF!</definedName>
    <definedName name="OGDLAB" localSheetId="0">#REF!</definedName>
    <definedName name="OGDLAB">#REF!</definedName>
    <definedName name="OGDOTH" localSheetId="0">#REF!</definedName>
    <definedName name="OGDOTH">#REF!</definedName>
    <definedName name="OGFOTH" localSheetId="0">#REF!</definedName>
    <definedName name="OGFOTH">#REF!</definedName>
    <definedName name="OGJOTH" localSheetId="0">#REF!</definedName>
    <definedName name="OGJOTH">#REF!</definedName>
    <definedName name="OGMLAB" localSheetId="0">#REF!</definedName>
    <definedName name="OGMLAB">#REF!</definedName>
    <definedName name="OGMOTH" localSheetId="0">#REF!</definedName>
    <definedName name="OGMOTH">#REF!</definedName>
    <definedName name="OGPLAB" localSheetId="0">#REF!</definedName>
    <definedName name="OGPLAB">#REF!</definedName>
    <definedName name="OGPOTH" localSheetId="0">#REF!</definedName>
    <definedName name="OGPOTH">#REF!</definedName>
    <definedName name="OGROTH" localSheetId="0">#REF!</definedName>
    <definedName name="OGROTH">#REF!</definedName>
    <definedName name="OGSLAB" localSheetId="0">#REF!</definedName>
    <definedName name="OGSLAB">#REF!</definedName>
    <definedName name="OGSOTH" localSheetId="0">#REF!</definedName>
    <definedName name="OGSOTH">#REF!</definedName>
    <definedName name="OGTLAB" localSheetId="0">#REF!</definedName>
    <definedName name="OGTLAB">#REF!</definedName>
    <definedName name="OGTOTH" localSheetId="0">#REF!</definedName>
    <definedName name="OGTOTH">#REF!</definedName>
    <definedName name="OGULAB" localSheetId="0">#REF!</definedName>
    <definedName name="OGULAB">#REF!</definedName>
    <definedName name="OGUOTH" localSheetId="0">#REF!</definedName>
    <definedName name="OGUOTH">#REF!</definedName>
    <definedName name="OGXLAB" localSheetId="0">#REF!</definedName>
    <definedName name="OGXLAB">#REF!</definedName>
    <definedName name="OGXOTH" localSheetId="0">#REF!</definedName>
    <definedName name="OGXOTH">#REF!</definedName>
    <definedName name="OH_Factor_Distribution">#REF!</definedName>
    <definedName name="OH_FACTOR_GEN_PROP">#REF!</definedName>
    <definedName name="OM_Download" localSheetId="8">#REF!</definedName>
    <definedName name="OM_Download">#REF!</definedName>
    <definedName name="OM_q6Download" localSheetId="8">#REF!</definedName>
    <definedName name="OM_q6Download">#REF!</definedName>
    <definedName name="OMQ9_DOWNLOAD" localSheetId="8">#REF!</definedName>
    <definedName name="OMQ9_DOWNLOAD">#REF!</definedName>
    <definedName name="On_Off_Peak_COAL_FOM">#REF!</definedName>
    <definedName name="OnOffPkHrs">#REF!</definedName>
    <definedName name="OTALAB" localSheetId="0">#REF!</definedName>
    <definedName name="OTALAB">#REF!</definedName>
    <definedName name="OTAOTH" localSheetId="0">#REF!</definedName>
    <definedName name="OTAOTH">#REF!</definedName>
    <definedName name="OTCLAB" localSheetId="0">#REF!</definedName>
    <definedName name="OTCLAB">#REF!</definedName>
    <definedName name="OTCOTH" localSheetId="0">#REF!</definedName>
    <definedName name="OTCOTH">#REF!</definedName>
    <definedName name="OTDLAB" localSheetId="0">#REF!</definedName>
    <definedName name="OTDLAB">#REF!</definedName>
    <definedName name="OTDOTH" localSheetId="0">#REF!</definedName>
    <definedName name="OTDOTH">#REF!</definedName>
    <definedName name="OTFOTH" localSheetId="0">#REF!</definedName>
    <definedName name="OTFOTH">#REF!</definedName>
    <definedName name="OTGOTH" localSheetId="0">#REF!</definedName>
    <definedName name="OTGOTH">#REF!</definedName>
    <definedName name="Other_WestGas_Supply_Loc_Code_Report">#REF!</definedName>
    <definedName name="Other10A">[27]YTD!$BF$109,[27]YTD!$BF$105:$BF$106,[27]YTD!$BF$98:$BF$98,[27]YTD!$BF$15:$BF$93</definedName>
    <definedName name="Other10DA">[27]YTD!$BF$217,[27]YTD!$BF$213,[27]YTD!$BF$122:$BF$207</definedName>
    <definedName name="Other11A">[27]YTD!$BG$15:$BG$93,[27]YTD!$BG$98:$BG$98,[27]YTD!$BG$105:$BG$106,[27]YTD!$BG$109</definedName>
    <definedName name="other11da">[27]YTD!$BF$217,[27]YTD!$BF$213,[27]YTD!$BF$122:$BF$207</definedName>
    <definedName name="Other12A">[27]YTD!$BH$15:$BH$93,[27]YTD!$BH$98:$BH$98,[27]YTD!$BH$105:$BH$106,[27]YTD!$BH$109</definedName>
    <definedName name="Other12DA">[27]YTD!$BH$122:$BH$207,[27]YTD!$BH$213,[27]YTD!$BH$217</definedName>
    <definedName name="Other1A">[27]YTD!$AW$15:$AW$93,[27]YTD!$AW$98:$AW$98,[27]YTD!$AW$105:$AW$106,[27]YTD!$AW$109</definedName>
    <definedName name="Other1Da">[27]YTD!$AW$122:$AW$207,[27]YTD!$AW$213,[27]YTD!$AW$217</definedName>
    <definedName name="Other2A">[27]YTD!$AX$109,[27]YTD!$AX$105:$AX$106,[27]YTD!$AX$98:$AX$98,[27]YTD!$AX$15:$AX$93</definedName>
    <definedName name="Other2DA">[27]YTD!$AX$213,[27]YTD!$AX$217,[27]YTD!$AX$122:$AX$207</definedName>
    <definedName name="Other3A">[27]YTD!$AY$15:$AY$93,[27]YTD!$AY$98:$AY$99,[27]YTD!$AY$105:$AY$106,[27]YTD!$AY$109</definedName>
    <definedName name="Other3DA">[27]YTD!$AY$213,[27]YTD!$AY$217,[27]YTD!$AY$122:$AY$207</definedName>
    <definedName name="Other4A">[27]YTD!$AZ$109,[27]YTD!$AZ$105:$AZ$106,[27]YTD!$AZ$98:$AZ$98,[27]YTD!$AZ$15:$AZ$93</definedName>
    <definedName name="Other4Da">[27]YTD!$AZ$122:$AZ$207,[27]YTD!$AZ$213,[27]YTD!$AZ$217</definedName>
    <definedName name="Other5A">[27]YTD!$BA$15:$BA$93,[27]YTD!$BA$98:$BA$98,[27]YTD!$BA$105:$BA$106,[27]YTD!$BA$109</definedName>
    <definedName name="Other5Da">[27]YTD!$BA$217,[27]YTD!$BA$213,[27]YTD!$BA$122:$BA$207</definedName>
    <definedName name="Other6DA">[27]YTD!$BB$122:$BB$207,[27]YTD!$BB$213,[27]YTD!$BB$217</definedName>
    <definedName name="Other7A">[27]YTD!$BC$15:$BC$93,[27]YTD!$BC$98:$BC$98,[27]YTD!$BC$105:$BC$106,[27]YTD!$BC$109</definedName>
    <definedName name="Other7DA">[27]YTD!$BC$217,[27]YTD!$BC$213,[27]YTD!$BC$122:$BC$207</definedName>
    <definedName name="Other8A">[27]YTD!$BD$109,[27]YTD!$BD$105:$BD$106,[27]YTD!$BD$98:$BD$98,[27]YTD!$BD$15:$BD$93</definedName>
    <definedName name="Other8DA">[27]YTD!$BD$122:$BD$207,[27]YTD!$BD$213,[27]YTD!$BD$217</definedName>
    <definedName name="Other9A">[27]YTD!$BE$15:$BE$93,[27]YTD!$BE$98:$BE$98,[27]YTD!$BE$105:$BE$106,[27]YTD!$BE$109</definedName>
    <definedName name="Other9DA">[27]YTD!$BE$123:$BE$207,[27]YTD!$BE$213,[27]YTD!$BE$217</definedName>
    <definedName name="OtherAprilA">[14]YTD!$AL$15:$AL$29,[14]YTD!$AL$31:$AL$40,[14]YTD!$AL$51:$AL$52,[14]YTD!$AL$56</definedName>
    <definedName name="OtherAprilDA">[14]YTD!$AL$70:$AL$87,[14]YTD!$AL$89:$AL$101,[14]YTD!$AL$105:$AL$106,[14]YTD!$AL$110</definedName>
    <definedName name="OtherArpilA">[27]YTD!$AZ$109,[27]YTD!$AZ$105:$AZ$106,[27]YTD!$AZ$98:$AZ$98,[27]YTD!$AZ$15:$AZ$93</definedName>
    <definedName name="OtherAugA">[14]YTD!$AP$15:$AP$29,[14]YTD!$AP$31:$AP$40,[14]YTD!$AP$51:$AP$52,[14]YTD!$AP$56</definedName>
    <definedName name="OtherAugDa">[14]YTD!$AP$70:$AP$87,[14]YTD!$AP$89:$AP$101,[14]YTD!$AP$105:$AP$106,[14]YTD!$AP$110</definedName>
    <definedName name="OtherDecA">[14]YTD!$AT$15:$AT$29,[14]YTD!$AT$31:$AT$40,[14]YTD!$AT$51:$AT$52,[14]YTD!$AT$56</definedName>
    <definedName name="OtherDecDA">[14]YTD!$AT$70:$AT$87,[14]YTD!$AT$89:$AT$101,[14]YTD!$AT$105:$AT$106,[14]YTD!$AT$110</definedName>
    <definedName name="OtherFebA">[14]YTD!$AJ$15:$AJ$29,[14]YTD!$AJ$31:$AJ$40,[14]YTD!$AJ$51:$AJ$52,[14]YTD!$AJ$56</definedName>
    <definedName name="OtherFebDA">[14]YTD!$AJ$70:$AJ$87,[14]YTD!$AJ$89:$AJ$101,[14]YTD!$AJ$105:$AJ$106,[14]YTD!$AJ$110</definedName>
    <definedName name="OtherJanA">[27]YTD!$AW$15:$AW$36,[27]YTD!$AW$38:$AW$93,[27]YTD!$AW$98:$AW$98,[27]YTD!$AW$105:$AW$106,[27]YTD!$AW$109</definedName>
    <definedName name="OtherJanDA">[14]YTD!$AI$70:$AI$87,[14]YTD!$AI$89:$AI$101,[14]YTD!$AI$105:$AI$106,[14]YTD!$AI$110</definedName>
    <definedName name="OtherJulyA">[14]YTD!$AO$56,[14]YTD!$AO$51:$AO$52,[14]YTD!$AO$32:$AO$40,[14]YTD!$AO$31:$AO$32,[14]YTD!$AO$31:$AO$32,[14]YTD!$AO$15:$AO$29</definedName>
    <definedName name="OtherJulyDA">[14]YTD!$AO$70:$AO$87,[14]YTD!$AO$89:$AO$101,[14]YTD!$AO$105:$AO$106,[14]YTD!$AO$110</definedName>
    <definedName name="OtherJuneA">[14]YTD!$AN$15:$AN$29,[14]YTD!$AN$31:$AN$40,[14]YTD!$AN$51:$AN$52,[14]YTD!$AN$56</definedName>
    <definedName name="OtherJuneDA">[14]YTD!$AN$70:$AN$87,[14]YTD!$AN$89:$AN$101,[14]YTD!$AN$105:$AN$106,[14]YTD!$AN$110</definedName>
    <definedName name="Otherm6A">[27]YTD!$BB$109,[27]YTD!$BB$105:$BB$106,[27]YTD!$BB$98:$BB$98,[27]YTD!$BB$15:$BB$93</definedName>
    <definedName name="OtherMarchA">[14]YTD!$AK$56,[14]YTD!$AK$51:$AK$52,[14]YTD!$AK$31:$AK$40,[14]YTD!$AK$15:$AK$29</definedName>
    <definedName name="OtherMarchDA">[14]YTD!$AK$70:$AK$87,[14]YTD!$AK$89:$AK$101,[14]YTD!$AK$105:$AK$106,[14]YTD!$AK$110</definedName>
    <definedName name="OtherMayA">[14]YTD!$AM$56,[14]YTD!$AM$51:$AM$52,[14]YTD!$AM$31:$AM$40,[14]YTD!$AM$15:$AM$29</definedName>
    <definedName name="OtherMayDA">[14]YTD!$AM$70:$AM$87,[14]YTD!$AM$89:$AM$101,[14]YTD!$AM$105:$AM$106,[14]YTD!$AM$110</definedName>
    <definedName name="OtherNovA">[14]YTD!$AR$15:$AR$29,[14]YTD!$AR$31:$AR$40,[14]YTD!$AR$51:$AR$52,[14]YTD!$AR$56</definedName>
    <definedName name="OtherNovDA">[14]YTD!$AS$70:$AS$87,[14]YTD!$AR$89:$AR$101,[14]YTD!$AR$105:$AR$106,[14]YTD!$AR$110</definedName>
    <definedName name="OtherOctA">[14]YTD!$AQ$56,[14]YTD!$AQ$51:$AQ$52,[14]YTD!$AQ$31:$AQ$40,[14]YTD!$AQ$15:$AQ$29</definedName>
    <definedName name="OtherOctDA">[14]YTD!$AR$70:$AR$86,[14]YTD!$AQ$89:$AQ$101,[14]YTD!$AQ$105:$AQ$106,[14]YTD!$AQ$110</definedName>
    <definedName name="OTHERSEPT" localSheetId="12">[14]YTD!#REF!</definedName>
    <definedName name="OTHERSEPT" localSheetId="4">[14]YTD!#REF!</definedName>
    <definedName name="OTHERSEPT">[14]YTD!#REF!</definedName>
    <definedName name="OtherSeptA" localSheetId="12">[14]YTD!#REF!,[14]YTD!#REF!,[14]YTD!#REF!,[14]YTD!#REF!</definedName>
    <definedName name="OtherSeptA" localSheetId="4">[14]YTD!#REF!,[14]YTD!#REF!,[14]YTD!#REF!,[14]YTD!#REF!</definedName>
    <definedName name="OtherSeptA">[14]YTD!#REF!,[14]YTD!#REF!,[14]YTD!#REF!,[14]YTD!#REF!</definedName>
    <definedName name="OtherSeptDA" localSheetId="12">[14]YTD!$AQ$70:$AQ$86,[14]YTD!#REF!,[14]YTD!#REF!,[14]YTD!#REF!</definedName>
    <definedName name="OtherSeptDA" localSheetId="4">[14]YTD!$AQ$70:$AQ$86,[14]YTD!#REF!,[14]YTD!#REF!,[14]YTD!#REF!</definedName>
    <definedName name="OtherSeptDA">[14]YTD!$AQ$70:$AQ$86,[14]YTD!#REF!,[14]YTD!#REF!,[14]YTD!#REF!</definedName>
    <definedName name="OTMLAB" localSheetId="0">#REF!</definedName>
    <definedName name="OTMLAB">#REF!</definedName>
    <definedName name="OTMOTH" localSheetId="0">#REF!</definedName>
    <definedName name="OTMOTH">#REF!</definedName>
    <definedName name="OTPLAB" localSheetId="0">#REF!</definedName>
    <definedName name="OTPLAB">#REF!</definedName>
    <definedName name="OTPOTH" localSheetId="0">#REF!</definedName>
    <definedName name="OTPOTH">#REF!</definedName>
    <definedName name="OTQLAB" localSheetId="0">#REF!</definedName>
    <definedName name="OTQLAB">#REF!</definedName>
    <definedName name="Overhead_Factor">#REF!</definedName>
    <definedName name="PAGE">#N/A</definedName>
    <definedName name="PAGE4">#N/A</definedName>
    <definedName name="PFSUM" localSheetId="0">#REF!</definedName>
    <definedName name="PFSUM">#REF!</definedName>
    <definedName name="PG">'[2]14802'!$A$1:$R$53</definedName>
    <definedName name="Plant" localSheetId="0">#REF!</definedName>
    <definedName name="Plant" localSheetId="6">'7 Working Capital'!$A$1:$Q$31</definedName>
    <definedName name="Plant">#REF!</definedName>
    <definedName name="Planta" localSheetId="0">[25]PLANT!$A$1:$V$58</definedName>
    <definedName name="Planta">[26]PLANT!$A$1:$V$58</definedName>
    <definedName name="PP" localSheetId="0">'[18]AL - CWC'!#REF!</definedName>
    <definedName name="PP" localSheetId="11">'[24]AL-CWC, Pages 1 &amp; 2 of 5'!#REF!</definedName>
    <definedName name="PP" localSheetId="12">'[19]AL - CWC'!#REF!</definedName>
    <definedName name="PP" localSheetId="4">'[19]AL - CWC'!#REF!</definedName>
    <definedName name="PP" localSheetId="6">'[24]AL-CWC, Pages 1 &amp; 2 of 5'!#REF!</definedName>
    <definedName name="PP">'[19]AL - CWC'!#REF!</definedName>
    <definedName name="PPE_DCAS_ROWS">#REF!</definedName>
    <definedName name="prcCloseAMT">"FEBAMT"</definedName>
    <definedName name="prcCloseDT">#N/A</definedName>
    <definedName name="PREPPEN" localSheetId="0">'[3]data entry'!#REF!</definedName>
    <definedName name="PREPPEN" localSheetId="11">'[4]data entry'!#REF!</definedName>
    <definedName name="PREPPEN" localSheetId="12">'[5]data entry'!#REF!</definedName>
    <definedName name="PREPPEN" localSheetId="4">'[5]data entry'!#REF!</definedName>
    <definedName name="PREPPEN" localSheetId="6">'[4]data entry'!#REF!</definedName>
    <definedName name="PREPPEN">'[5]data entry'!#REF!</definedName>
    <definedName name="PREVNOPD">#N/A</definedName>
    <definedName name="PriDAlloc">#REF!</definedName>
    <definedName name="PRINT">#REF!</definedName>
    <definedName name="_xlnm.Print_Area" localSheetId="2">' 3 Divisor'!$A$1:$Q$27</definedName>
    <definedName name="_xlnm.Print_Area" localSheetId="3">' 4 Plant'!$A$1:$Q$66</definedName>
    <definedName name="_xlnm.Print_Area" localSheetId="10">'11 Supporting Calculations'!$A$1:$I$31</definedName>
    <definedName name="_xlnm.Print_Area" localSheetId="11">'12 Capital Structure'!$A$1:$G$41</definedName>
    <definedName name="_xlnm.Print_Area" localSheetId="12">'13 Revenue Credits'!$A$1:$E$20</definedName>
    <definedName name="_xlnm.Print_Area" localSheetId="6">'7 Working Capital'!$A$1:$K$31</definedName>
    <definedName name="_xlnm.Print_Area" localSheetId="7">'8 OM'!$A$1:$G$64</definedName>
    <definedName name="_xlnm.Print_Area" localSheetId="8">'9 Depreciation Exp'!$A$1:$O$25</definedName>
    <definedName name="_xlnm.Print_Area">#REF!</definedName>
    <definedName name="Print_Area_MI" localSheetId="0">#REF!</definedName>
    <definedName name="Print_Area_MI" localSheetId="12">#REF!</definedName>
    <definedName name="Print_Area_MI" localSheetId="4">#REF!</definedName>
    <definedName name="Print_Area_MI">#REF!</definedName>
    <definedName name="Print_Elec_Com_Gen_Anal">#REF!</definedName>
    <definedName name="PRINT_T8004_HLPRET96_DATA">#REF!</definedName>
    <definedName name="Print_Titles_MI" localSheetId="0">#REF!</definedName>
    <definedName name="Print_Titles_MI">#REF!</definedName>
    <definedName name="PrintArea" localSheetId="0">#REF!</definedName>
    <definedName name="PrintArea">#REF!</definedName>
    <definedName name="ProddAlloc">#REF!</definedName>
    <definedName name="PSC_ACCUM_DEPR_RES_REPORT">#REF!</definedName>
    <definedName name="PSC_BOOK_DEPR_EXPENSE_" localSheetId="0">#REF!</definedName>
    <definedName name="PSC_BOOK_DEPR_EXPENSE_">#REF!</definedName>
    <definedName name="PSC_COM_POLL_CONT_REPORT">#REF!</definedName>
    <definedName name="PSC_CUST_ADV_COLUMNS">#REF!</definedName>
    <definedName name="PSC_CUST_ADV_REPORT">#REF!</definedName>
    <definedName name="PSC_CUST_ADV_ROWS" localSheetId="12">#REF!</definedName>
    <definedName name="PSC_CUST_ADV_ROWS" localSheetId="4">#REF!</definedName>
    <definedName name="PSC_CUST_ADV_ROWS">#REF!</definedName>
    <definedName name="PSC_DCAS_ACRS">#REF!</definedName>
    <definedName name="PSC_DCAS_ADR">#REF!</definedName>
    <definedName name="PSC_DCAS_COLUMNS">#REF!</definedName>
    <definedName name="PSC_DCAS_DB">#REF!</definedName>
    <definedName name="PSC_DCAS_DDB">#REF!</definedName>
    <definedName name="PSC_DCAS_MACRS">#REF!</definedName>
    <definedName name="PSC_DCAS_NONACRS">#REF!</definedName>
    <definedName name="PSC_DCAS_NONDEPRE">#REF!</definedName>
    <definedName name="PSC_DCAS_NONDEPRGS">#REF!</definedName>
    <definedName name="PSC_DCAS_NONDEPRO">#REF!</definedName>
    <definedName name="PSC_DCAS_ROWS">#REF!</definedName>
    <definedName name="PSC_DCAS_STLINE">#REF!</definedName>
    <definedName name="PSC_DCAS_TAXBASIS">#REF!</definedName>
    <definedName name="PSC_DEPR_CAP_ANAL_REPORT">#REF!</definedName>
    <definedName name="PSC_EMER_FAC">#REF!</definedName>
    <definedName name="PSC_ML_AMORT_COLUMNS">#REF!</definedName>
    <definedName name="PSC_ML_AMORT_REPORT">#REF!</definedName>
    <definedName name="PSC_ML_AMORT_ROWS">#REF!</definedName>
    <definedName name="PSC_ML_RETIRE_PUR_BY_3PARTY_REPORT">#REF!</definedName>
    <definedName name="PSC_ML_RETIRE_PUR_BY_3PARTY_ROWS">#REF!</definedName>
    <definedName name="PSC_ML_TAX_BASIS_ADDITIONS">#REF!</definedName>
    <definedName name="PSC_ML_TAX_BASIS_ADDITIONS_ROWS">#REF!</definedName>
    <definedName name="PSC_MTRS_TRFS_COLUMNS">#REF!</definedName>
    <definedName name="PSC_MTRS_TRFS_DETAIL_REPORT">#REF!</definedName>
    <definedName name="PSC_MTRS_TRFS_REPORT">#REF!</definedName>
    <definedName name="PSC_MTRS_TRFS_ROWS">#REF!</definedName>
    <definedName name="PSC_P24_DETAIL_COLUMNS">#REF!</definedName>
    <definedName name="PSC_P24_DETAIL_COMMON">#REF!</definedName>
    <definedName name="PSC_P24_DETAIL_ELECTRIC">#REF!</definedName>
    <definedName name="PSC_P24_DETAIL_GAS">#REF!</definedName>
    <definedName name="PSC_P24_DETAIL_ROWS" localSheetId="12">#REF!</definedName>
    <definedName name="PSC_P24_DETAIL_ROWS" localSheetId="4">#REF!</definedName>
    <definedName name="PSC_P24_DETAIL_ROWS">#REF!</definedName>
    <definedName name="PSC_P24_DETAILED_ROWS">#REF!</definedName>
    <definedName name="PSC_P24_REPORT">#REF!</definedName>
    <definedName name="PSC_P24_ROWS">#REF!</definedName>
    <definedName name="PSC_PLT_TRFS_BETWEEN_FGROUPS_REPORT">#REF!</definedName>
    <definedName name="PSC_POLL_CONT_RETIRE_REPORT">#REF!</definedName>
    <definedName name="PSC_POLL_CONT_RETIRE_ROWS">#REF!</definedName>
    <definedName name="PSC_POLL_CONT_SUM_REPORT">#REF!</definedName>
    <definedName name="PSC_POLL_CONTROL_RETIRE_COLUMNS">#REF!</definedName>
    <definedName name="PSC_PPE_REPORT">#REF!</definedName>
    <definedName name="PSC_PPE_ROWS">#REF!</definedName>
    <definedName name="PSC_RAR1_REPORT">#REF!</definedName>
    <definedName name="PSC_RAR1_ROWS" localSheetId="12">#REF!</definedName>
    <definedName name="PSC_RAR1_ROWS" localSheetId="4">#REF!</definedName>
    <definedName name="PSC_RAR1_ROWS">#REF!</definedName>
    <definedName name="PSC_RAR6_REPORT">#REF!</definedName>
    <definedName name="PSC_RAR6_ROWS">#REF!</definedName>
    <definedName name="PSC_RAR6_SUM_REPORT">#REF!</definedName>
    <definedName name="PSC_RELOCA_PMTS_REPORT">#REF!</definedName>
    <definedName name="PSC_TAX_BASIS_ADDITIONS_BLDGS">#REF!</definedName>
    <definedName name="PSC_TAX_BASIS_ADDITIONS_COLUMNS">#REF!</definedName>
    <definedName name="PSC_TAX_BASIS_ADDITIONS_REPORT">#REF!</definedName>
    <definedName name="PSC_TAX_BASIS_ADDITIONS_ROWS">#REF!</definedName>
    <definedName name="PSC_TAX_BASIS_BLDGS_REPORT">#REF!</definedName>
    <definedName name="psc_wgs_tax_class_combined_report">#REF!</definedName>
    <definedName name="PURPWR" localSheetId="0">'[22]AH &amp; AI - O&amp;M'!#REF!</definedName>
    <definedName name="PURPWR" localSheetId="12">'[23]AH &amp; AI - O&amp;M'!#REF!</definedName>
    <definedName name="PURPWR" localSheetId="4">'[23]AH &amp; AI - O&amp;M'!#REF!</definedName>
    <definedName name="PURPWR">'[23]AH &amp; AI - O&amp;M'!#REF!</definedName>
    <definedName name="q" localSheetId="0" hidden="1">{"MATALL",#N/A,FALSE,"Sheet4";"matclass",#N/A,FALSE,"Sheet4"}</definedName>
    <definedName name="q" localSheetId="2" hidden="1">{"MATALL",#N/A,FALSE,"Sheet4";"matclass",#N/A,FALSE,"Sheet4"}</definedName>
    <definedName name="q" localSheetId="11" hidden="1">{"MATALL",#N/A,FALSE,"Sheet4";"matclass",#N/A,FALSE,"Sheet4"}</definedName>
    <definedName name="q" localSheetId="6" hidden="1">{"MATALL",#N/A,FALSE,"Sheet4";"matclass",#N/A,FALSE,"Sheet4"}</definedName>
    <definedName name="q" hidden="1">{"MATALL",#N/A,FALSE,"Sheet4";"matclass",#N/A,FALSE,"Sheet4"}</definedName>
    <definedName name="QF" localSheetId="0">#REF!</definedName>
    <definedName name="QF">#REF!</definedName>
    <definedName name="Query3" localSheetId="0">#REF!</definedName>
    <definedName name="Query3">#REF!</definedName>
    <definedName name="RDATE" localSheetId="0">'[3]data entry'!$A$22</definedName>
    <definedName name="RDATE" localSheetId="11">'[4]data entry'!$A$22</definedName>
    <definedName name="RDATE" localSheetId="6">'[4]data entry'!$A$22</definedName>
    <definedName name="RDATE">'[5]data entry'!$A$22</definedName>
    <definedName name="RED_CEDAR_COLUMNS">#REF!</definedName>
    <definedName name="RED_CEDAR_REPORT">#REF!</definedName>
    <definedName name="RED_CEDAR_ROWS">#REF!</definedName>
    <definedName name="REE044700OTH" localSheetId="0">#REF!</definedName>
    <definedName name="REE044700OTH">#REF!</definedName>
    <definedName name="REEOTH" localSheetId="0">#REF!</definedName>
    <definedName name="REEOTH">#REF!</definedName>
    <definedName name="Reg_Amort" localSheetId="12">'[32]Electric - FY1997'!#REF!</definedName>
    <definedName name="Reg_Amort" localSheetId="4">'[32]Electric - FY1997'!#REF!</definedName>
    <definedName name="Reg_Amort">'[32]Electric - FY1997'!#REF!</definedName>
    <definedName name="REGULATEDTABLE">#REF!</definedName>
    <definedName name="REOOTH" localSheetId="0">#REF!</definedName>
    <definedName name="REOOTH">#REF!</definedName>
    <definedName name="REPORT_C24">#REF!</definedName>
    <definedName name="REPORT_PLT_TRFS_BETWEEN_FGROUPS_BY_TAX_CLASS">#REF!</definedName>
    <definedName name="REUOTH" localSheetId="0">#REF!</definedName>
    <definedName name="REUOTH">#REF!</definedName>
    <definedName name="RGE148900OTH" localSheetId="0">#REF!</definedName>
    <definedName name="RGE148900OTH">#REF!</definedName>
    <definedName name="RGE148931OTH" localSheetId="0">#REF!</definedName>
    <definedName name="RGE148931OTH">#REF!</definedName>
    <definedName name="RGE148950OTH" localSheetId="0">#REF!</definedName>
    <definedName name="RGE148950OTH">#REF!</definedName>
    <definedName name="RGE148951OTH" localSheetId="0">#REF!</definedName>
    <definedName name="RGE148951OTH">#REF!</definedName>
    <definedName name="RGEOTH" localSheetId="0">#REF!</definedName>
    <definedName name="RGEOTH">#REF!</definedName>
    <definedName name="RGOOTH" localSheetId="0">#REF!</definedName>
    <definedName name="RGOOTH">#REF!</definedName>
    <definedName name="RGUOTH" localSheetId="0">#REF!</definedName>
    <definedName name="RGUOTH">#REF!</definedName>
    <definedName name="RLTD" localSheetId="0">'[3]data entry'!#REF!</definedName>
    <definedName name="RLTD" localSheetId="11">'[4]data entry'!#REF!</definedName>
    <definedName name="RLTD" localSheetId="12">'[5]data entry'!#REF!</definedName>
    <definedName name="RLTD" localSheetId="4">'[5]data entry'!#REF!</definedName>
    <definedName name="RLTD" localSheetId="6">'[4]data entry'!#REF!</definedName>
    <definedName name="RLTD">'[5]data entry'!#REF!</definedName>
    <definedName name="roasens1">'[21]Liabilities - Input - North'!$E$100</definedName>
    <definedName name="ROWS_C24">#REF!</definedName>
    <definedName name="RTEOTH" localSheetId="0">#REF!</definedName>
    <definedName name="RTEOTH">#REF!</definedName>
    <definedName name="RTOOTH" localSheetId="0">#REF!</definedName>
    <definedName name="RTOOTH">#REF!</definedName>
    <definedName name="RTUOTH" localSheetId="0">#REF!</definedName>
    <definedName name="RTUOTH">#REF!</definedName>
    <definedName name="SEC_1341_COLUMNS">#REF!</definedName>
    <definedName name="SEC_1341_REPORT">#REF!</definedName>
    <definedName name="SEC_1341_ROWS">#REF!</definedName>
    <definedName name="SEPTAMT" localSheetId="0">[0]!amttable</definedName>
    <definedName name="SEPTAMT" localSheetId="2">[0]!amttable</definedName>
    <definedName name="SEPTAMT" localSheetId="11">[0]!amttable</definedName>
    <definedName name="SEPTAMT" localSheetId="6">[0]!amttable</definedName>
    <definedName name="SEPTAMT">[0]!amttable</definedName>
    <definedName name="SEPTDT" localSheetId="0">[0]!dttable</definedName>
    <definedName name="SEPTDT" localSheetId="2">[0]!dttable</definedName>
    <definedName name="SEPTDT" localSheetId="11">[0]!dttable</definedName>
    <definedName name="SEPTDT" localSheetId="6">[0]!dttable</definedName>
    <definedName name="SEPTDT">[0]!dttable</definedName>
    <definedName name="SEPTEMBERAMT">#N/A</definedName>
    <definedName name="SEPTEMBERDT">#N/A</definedName>
    <definedName name="SHARES" localSheetId="0">#REF!</definedName>
    <definedName name="SHARES">#REF!</definedName>
    <definedName name="SouthGeorgia">'[20]ADFIT Activity   {A}'!$I$60</definedName>
    <definedName name="sps">'[33]trial balance'!$A$1:$E$778</definedName>
    <definedName name="ST94AA">#REF!</definedName>
    <definedName name="ST94AA1">#REF!</definedName>
    <definedName name="ST94AA2">#REF!</definedName>
    <definedName name="ST94AA3">#REF!</definedName>
    <definedName name="ST94AB" localSheetId="0">'[34]AA-Balance Sheet'!#REF!</definedName>
    <definedName name="ST94AB" localSheetId="12">'[24]AA-Balance Sheet'!#REF!</definedName>
    <definedName name="ST94AB" localSheetId="4">'[24]AA-Balance Sheet'!#REF!</definedName>
    <definedName name="ST94AB">'[24]AA-Balance Sheet'!#REF!</definedName>
    <definedName name="ST94AC" localSheetId="0">'[34]AA-Balance Sheet'!#REF!</definedName>
    <definedName name="ST94AC" localSheetId="12">'[24]AA-Balance Sheet'!#REF!</definedName>
    <definedName name="ST94AC" localSheetId="4">'[24]AA-Balance Sheet'!#REF!</definedName>
    <definedName name="ST94AC">'[24]AA-Balance Sheet'!#REF!</definedName>
    <definedName name="ST94AJ2" localSheetId="0">#REF!</definedName>
    <definedName name="ST94AJ2" localSheetId="12">#REF!</definedName>
    <definedName name="ST94AJ2" localSheetId="4">#REF!</definedName>
    <definedName name="ST94AJ2">#REF!</definedName>
    <definedName name="ST94AJ3" localSheetId="0">#REF!</definedName>
    <definedName name="ST94AJ3">#REF!</definedName>
    <definedName name="ST94AR">#REF!</definedName>
    <definedName name="STAD3" localSheetId="0">'[18]AD,AF'!#REF!</definedName>
    <definedName name="STAD3" localSheetId="12">'[19]AD,AF'!#REF!</definedName>
    <definedName name="STAD3" localSheetId="4">'[19]AD,AF'!#REF!</definedName>
    <definedName name="STAD3">'[19]AD,AF'!#REF!</definedName>
    <definedName name="STAF1" localSheetId="0">'[18]AD,AF'!#REF!</definedName>
    <definedName name="STAF1" localSheetId="12">'[19]AD,AF'!#REF!</definedName>
    <definedName name="STAF1" localSheetId="4">'[19]AD,AF'!#REF!</definedName>
    <definedName name="STAF1">'[19]AD,AF'!#REF!</definedName>
    <definedName name="stagland" localSheetId="0">'[18]AD,AF'!#REF!</definedName>
    <definedName name="stagland" localSheetId="11">'[24]AF-Deferred Credits'!#REF!</definedName>
    <definedName name="stagland" localSheetId="12">'[19]AD,AF'!#REF!</definedName>
    <definedName name="stagland" localSheetId="4">'[19]AD,AF'!#REF!</definedName>
    <definedName name="stagland" localSheetId="6">'[24]AF-Deferred Credits'!#REF!</definedName>
    <definedName name="stagland">'[19]AD,AF'!#REF!</definedName>
    <definedName name="STATERATE" localSheetId="12">'[35]Prior Period'!#REF!</definedName>
    <definedName name="STATERATE" localSheetId="4">'[35]Prior Period'!#REF!</definedName>
    <definedName name="STATERATE">'[35]Prior Period'!#REF!</definedName>
    <definedName name="Swvu.DATABASE." localSheetId="12" hidden="1">[11]DATABASE!#REF!</definedName>
    <definedName name="Swvu.DATABASE." localSheetId="4" hidden="1">[11]DATABASE!#REF!</definedName>
    <definedName name="Swvu.DATABASE." hidden="1">[11]DATABASE!#REF!</definedName>
    <definedName name="Swvu.Distplt." localSheetId="6" hidden="1">'7 Working Capital'!#REF!</definedName>
    <definedName name="Swvu.OP." hidden="1">#REF!</definedName>
    <definedName name="Swvu.Plant." localSheetId="6" hidden="1">'7 Working Capital'!#REF!</definedName>
    <definedName name="TAX_RETIRE_ANALYSIS2_REPORT">#REF!</definedName>
    <definedName name="TAX_RETIRE_ANALYSIS2_ROWS">#REF!</definedName>
    <definedName name="TAXRATE" localSheetId="12">'[35]Prior Period'!#REF!</definedName>
    <definedName name="TAXRATE" localSheetId="4">'[35]Prior Period'!#REF!</definedName>
    <definedName name="TAXRATE">'[35]Prior Period'!#REF!</definedName>
    <definedName name="TCMNALOC_" localSheetId="0">'[3]data entry'!#REF!</definedName>
    <definedName name="TCMNALOC_" localSheetId="11">'[4]data entry'!#REF!</definedName>
    <definedName name="TCMNALOC_" localSheetId="12">'[5]data entry'!#REF!</definedName>
    <definedName name="TCMNALOC_" localSheetId="4">'[5]data entry'!#REF!</definedName>
    <definedName name="TCMNALOC_" localSheetId="6">'[4]data entry'!#REF!</definedName>
    <definedName name="TCMNALOC_">'[5]data entry'!#REF!</definedName>
    <definedName name="TDTR" localSheetId="0">'[3]data entry'!#REF!</definedName>
    <definedName name="TDTR" localSheetId="11">'[4]data entry'!#REF!</definedName>
    <definedName name="TDTR" localSheetId="12">'[5]data entry'!#REF!</definedName>
    <definedName name="TDTR" localSheetId="4">'[5]data entry'!#REF!</definedName>
    <definedName name="TDTR" localSheetId="6">'[4]data entry'!#REF!</definedName>
    <definedName name="TDTR">'[5]data entry'!#REF!</definedName>
    <definedName name="teset4">#REF!</definedName>
    <definedName name="teset6" localSheetId="12">#REF!</definedName>
    <definedName name="teset6" localSheetId="4">#REF!</definedName>
    <definedName name="teset6">#REF!</definedName>
    <definedName name="TEST" localSheetId="0" hidden="1">{TRUE,TRUE,-1.25,-15.5,484.5,279.75,FALSE,FALSE,TRUE,TRUE,0,3,#N/A,1,#N/A,6.54545454545454,15.55,1,FALSE,FALSE,3,TRUE,1,FALSE,100,"Swvu.WP1.","ACwvu.WP1.",1,FALSE,FALSE,0.25,0.25,0.25,0.25,1,"","&amp;L&amp;D &amp;T NBW&amp;C&amp;P&amp;R&amp;F",FALSE,FALSE,FALSE,FALSE,1,100,#N/A,#N/A,FALSE,FALSE,#N/A,#N/A,FALSE,FALSE}</definedName>
    <definedName name="TEST" localSheetId="2" hidden="1">{TRUE,TRUE,-1.25,-15.5,484.5,279.75,FALSE,FALSE,TRUE,TRUE,0,3,#N/A,1,#N/A,6.54545454545454,15.55,1,FALSE,FALSE,3,TRUE,1,FALSE,100,"Swvu.WP1.","ACwvu.WP1.",1,FALSE,FALSE,0.25,0.25,0.25,0.25,1,"","&amp;L&amp;D &amp;T NBW&amp;C&amp;P&amp;R&amp;F",FALSE,FALSE,FALSE,FALSE,1,100,#N/A,#N/A,FALSE,FALSE,#N/A,#N/A,FALSE,FALSE}</definedName>
    <definedName name="TEST" localSheetId="11" hidden="1">{TRUE,TRUE,-1.25,-15.5,484.5,279.75,FALSE,FALSE,TRUE,TRUE,0,3,#N/A,1,#N/A,6.54545454545454,15.55,1,FALSE,FALSE,3,TRUE,1,FALSE,100,"Swvu.WP1.","ACwvu.WP1.",1,FALSE,FALSE,0.25,0.25,0.25,0.25,1,"","&amp;L&amp;D &amp;T NBW&amp;C&amp;P&amp;R&amp;F",FALSE,FALSE,FALSE,FALSE,1,100,#N/A,#N/A,FALSE,FALSE,#N/A,#N/A,FALSE,FALSE}</definedName>
    <definedName name="TEST" localSheetId="6" hidden="1">{TRUE,TRUE,-1.25,-15.5,484.5,279.75,FALSE,FALSE,TRUE,TRUE,0,3,#N/A,1,#N/A,6.54545454545454,15.55,1,FALSE,FALSE,3,TRUE,1,FALSE,100,"Swvu.WP1.","ACwvu.WP1.",1,FALSE,FALSE,0.25,0.25,0.25,0.25,1,"","&amp;L&amp;D &amp;T NBW&amp;C&amp;P&amp;R&amp;F",FALSE,FALSE,FALSE,FALSE,1,100,#N/A,#N/A,FALSE,FALSE,#N/A,#N/A,FALSE,FALSE}</definedName>
    <definedName name="TEST" hidden="1">{TRUE,TRUE,-1.25,-15.5,484.5,279.75,FALSE,FALSE,TRUE,TRUE,0,3,#N/A,1,#N/A,6.54545454545454,15.55,1,FALSE,FALSE,3,TRUE,1,FALSE,100,"Swvu.WP1.","ACwvu.WP1.",1,FALSE,FALSE,0.25,0.25,0.25,0.25,1,"","&amp;L&amp;D &amp;T NBW&amp;C&amp;P&amp;R&amp;F",FALSE,FALSE,FALSE,FALSE,1,100,#N/A,#N/A,FALSE,FALSE,#N/A,#N/A,FALSE,FALSE}</definedName>
    <definedName name="test2" localSheetId="12">'[28]Non-Statutory Deferred Taxes'!#REF!</definedName>
    <definedName name="test2" localSheetId="4">'[28]Non-Statutory Deferred Taxes'!#REF!</definedName>
    <definedName name="test2">'[28]Non-Statutory Deferred Taxes'!#REF!</definedName>
    <definedName name="test5">#REF!</definedName>
    <definedName name="test7">#REF!</definedName>
    <definedName name="test8">#REF!</definedName>
    <definedName name="teste2">#REF!</definedName>
    <definedName name="teste5">#REF!</definedName>
    <definedName name="TFUCA" localSheetId="0">'[3]data entry'!#REF!</definedName>
    <definedName name="TFUCA" localSheetId="11">'[4]data entry'!#REF!</definedName>
    <definedName name="TFUCA" localSheetId="12">'[5]data entry'!#REF!</definedName>
    <definedName name="TFUCA" localSheetId="4">'[5]data entry'!#REF!</definedName>
    <definedName name="TFUCA" localSheetId="6">'[4]data entry'!#REF!</definedName>
    <definedName name="TFUCA">'[5]data entry'!#REF!</definedName>
    <definedName name="Therm10A">[27]YTD!$AR$109,[27]YTD!$AR$105:$AR$106,[27]YTD!$AR$98:$AR$98,[27]YTD!$AR$15:$AR$93</definedName>
    <definedName name="Therm10DA">[27]YTD!$AR$217,[27]YTD!$AR$213,[27]YTD!$AR$122:$AR$207</definedName>
    <definedName name="Therm11A">[27]YTD!$AS$15:$AS$93,[27]YTD!$AS$98:$AS$98,[27]YTD!$AS$105:$AS$106,[27]YTD!$AS$109</definedName>
    <definedName name="Therm11DA">[27]YTD!$AS$122:$AS$207,[27]YTD!$AS$213,[27]YTD!$AS$217</definedName>
    <definedName name="Therm12A">[27]YTD!$AT$15:$AT$93,[27]YTD!$AT$98:$AT$98,[27]YTD!$AT$105:$AT$106,[27]YTD!$AT$109</definedName>
    <definedName name="Therm12DA">[27]YTD!$AT$122:$AT$207,[27]YTD!$AT$213,[27]YTD!$AT$217</definedName>
    <definedName name="Therm1A">[27]YTD!$AI$15:$AI$93,[27]YTD!$AI$98:$AI$98,[27]YTD!$AI$105:$AI$106,[27]YTD!$AI$109</definedName>
    <definedName name="Therm1DA">[27]YTD!$AI$122:$AI$207,[27]YTD!$AI$213,[27]YTD!$AI$217</definedName>
    <definedName name="Therm2A">[27]YTD!$AJ$109,[27]YTD!$AJ$105:$AJ$106,[27]YTD!$AJ$98:$AJ$98,[27]YTD!$AJ$15:$AJ$93</definedName>
    <definedName name="Therm2DA">[27]YTD!$AJ$217,[27]YTD!$AJ$213,[27]YTD!$AJ$122:$AJ$207</definedName>
    <definedName name="Therm3A">[27]YTD!$AK$15:$AK$93,[27]YTD!$AK$98:$AK$98,[27]YTD!$AK$105:$AK$106,[27]YTD!$AK$109</definedName>
    <definedName name="Therm3DA">[27]YTD!$AK$122:$AK$207,[27]YTD!$AK$213,[27]YTD!$AK$217</definedName>
    <definedName name="Therm4A">[27]YTD!$AL$109,[27]YTD!$AL$105:$AL$106,[27]YTD!$AL$98:$AL$98,[27]YTD!$AL$15:$AL$93</definedName>
    <definedName name="Therm4DA">[27]YTD!$AL$217,[27]YTD!$AL$213,[27]YTD!$AL$122:$AL$207</definedName>
    <definedName name="Therm5A">[27]YTD!$AM$15:$AM$93,[27]YTD!$AM$98:$AM$98,[27]YTD!$AM$105:$AM$106,[27]YTD!$AM$109</definedName>
    <definedName name="Therm5DA">[27]YTD!$AM$122:$AM$207,[27]YTD!$AM$213,[27]YTD!$AM$217</definedName>
    <definedName name="Therm6A">[27]YTD!$AN$109,[27]YTD!$AN$105:$AN$106,[27]YTD!$AN$98:$AN$98,[27]YTD!$AN$15:$AN$93</definedName>
    <definedName name="Therm6DA">[27]YTD!$AN$217,[27]YTD!$AN$213,[27]YTD!$AN$122:$AN$207</definedName>
    <definedName name="Therm7A">[27]YTD!$AO$15:$AO$93,[27]YTD!$AO$98:$AO$98,[27]YTD!$AO$105:$AO$106,[27]YTD!$AO$109</definedName>
    <definedName name="Therm7DA">[27]YTD!$AO$122:$AO$207,[27]YTD!$AO$213,[27]YTD!$AO$217</definedName>
    <definedName name="Therm8A">[27]YTD!$AP$109,[27]YTD!$AP$105:$AP$106,[27]YTD!$AP$98:$AP$98,[27]YTD!$AP$15:$AP$93</definedName>
    <definedName name="Therm8DA">[27]YTD!$AP$217,[27]YTD!$AP$213,[27]YTD!$AP$122:$AP$207</definedName>
    <definedName name="Therm9A">[27]YTD!$AQ$15:$AQ$93,[27]YTD!$AQ$98:$AQ$98,[27]YTD!$AQ$105:$AQ$106,[27]YTD!$AQ$109</definedName>
    <definedName name="Therm9DA">[27]YTD!$AQ$122:$AQ$207,[27]YTD!$AQ$213,[27]YTD!$AQ$217</definedName>
    <definedName name="ThermAprilA">[27]YTD!$AL$15:$AL$36,[27]YTD!$AL$38:$AL$93,[27]YTD!$AL$98:$AL$98,[27]YTD!$AL$105:$AL$106,[27]YTD!$AL$109</definedName>
    <definedName name="ThermAprilDA">[27]YTD!$AL$122:$AL$148,[27]YTD!$AL$150:$AL$207,[27]YTD!$AL$212:$AL$213,[27]YTD!$AL$216:$AL$217</definedName>
    <definedName name="ThermAugA">[27]YTD!$AP$15:$AP$36,[27]YTD!$AP$38:$AP$93,[27]YTD!$AP$98:$AP$98,[27]YTD!$AP$105:$AP$106,[27]YTD!$AP$109</definedName>
    <definedName name="ThermAugDA">[27]YTD!$AP$122:$AP$148,[27]YTD!$AP$150:$AP$207,[27]YTD!$AP$212:$AP$213,[27]YTD!$AP$216:$AP$217</definedName>
    <definedName name="ThermDecA">[27]YTD!$AT$15:$AT$36,[27]YTD!$AT$38:$AT$93,[27]YTD!$AT$98:$AT$98,[27]YTD!$AT$105:$AT$106,[27]YTD!$AT$109</definedName>
    <definedName name="ThermDecDA">[27]YTD!$AT$122:$AT$148,[27]YTD!$AT$150:$AT$207,[27]YTD!$AT$212:$AT$213,[27]YTD!$AT$216:$AT$217</definedName>
    <definedName name="ThermFebA">[27]YTD!$AJ$15:$AJ$36,[27]YTD!$AJ$38:$AJ$93,[27]YTD!$AJ$98:$AJ$98,[27]YTD!$AJ$105:$AJ$106,[27]YTD!$AJ$109</definedName>
    <definedName name="ThermFebDA">[27]YTD!$AJ$122:$AJ$148,[27]YTD!$AJ$150:$AJ$207,[27]YTD!$AJ$212:$AJ$213,[27]YTD!$AJ$216:$AJ$217</definedName>
    <definedName name="ThermJanA">[27]YTD!$AI$15:$AI$36,[27]YTD!$AI$38:$AI$93,[27]YTD!$AI$98:$AI$98,[27]YTD!$AI$105:$AI$106,[27]YTD!$AI$109</definedName>
    <definedName name="ThermJanDA">[27]YTD!$AI$122:$AI$148,[27]YTD!$AI$150:$AI$207,[27]YTD!$AI$212:$AI$213,[27]YTD!$AI$216:$AI$217</definedName>
    <definedName name="ThermJulyA">[27]YTD!$AO$15:$AO$36,[27]YTD!$AO$38:$AO$93,[27]YTD!$AO$98:$AO$98,[27]YTD!$AO$105:$AO$106,[27]YTD!$AO$109</definedName>
    <definedName name="ThermJulyDA">[27]YTD!$AO$122:$AO$148,[27]YTD!$AO$150:$AO$207,[27]YTD!$AO$212:$AO$213,[27]YTD!$AO$216:$AO$217</definedName>
    <definedName name="ThermJuneA">[27]YTD!$AN$15:$AN$36,[27]YTD!$AN$38:$AN$93,[27]YTD!$AN$98:$AN$98,[27]YTD!$AN$105:$AN$106,[27]YTD!$AN$109</definedName>
    <definedName name="ThermJuneDA">[27]YTD!$AN$122:$AN$148,[27]YTD!$AN$150:$AN$207,[27]YTD!$AN$213:$AN$213,[27]YTD!$AN$216:$AN$217</definedName>
    <definedName name="ThermMarchA">[27]YTD!$AK$15:$AK$36,[27]YTD!$AK$38:$AK$93,[27]YTD!$AK$98:$AK$98,[27]YTD!$AK$105:$AK$106,[27]YTD!$AK$109</definedName>
    <definedName name="ThermMarchDA">[27]YTD!$BM$121:$BM$148,[27]YTD!$BM$150:$BM$207,[27]YTD!$BM$212:$BM$213,[27]YTD!$BM$216:$BM$217</definedName>
    <definedName name="ThermMayA">[27]YTD!$AM$15:$AM$36,[27]YTD!$AM$38:$AM$93,[27]YTD!$AM$98:$AM$98,[27]YTD!$AM$105:$AM$106,[27]YTD!$AM$109</definedName>
    <definedName name="ThermMayDa">[27]YTD!$AM$122:$AM$148,[27]YTD!$AM$150:$AM$207,[27]YTD!$AM$212:$AM$213,[27]YTD!$AM$216:$AM$217</definedName>
    <definedName name="ThermNovA">[27]YTD!$AS$15:$AS$36,[27]YTD!$AS$38:$AS$93,[27]YTD!$AS$98:$AS$98,[27]YTD!$AS$105:$AS$106,[27]YTD!$AS$109</definedName>
    <definedName name="ThermNovDA">[27]YTD!$AS$122:$AS$148,[27]YTD!$AS$150:$AS$207,[27]YTD!$AS$212:$AS$213,[27]YTD!$AS$216:$AS$217</definedName>
    <definedName name="ThermOctA">[27]YTD!$AR$15:$AR$36,[27]YTD!$AR$38:$AR$93,[27]YTD!$AR$98,[27]YTD!$AR$98:$AR$98,[27]YTD!$AR$105:$AR$106,[27]YTD!$AR$109</definedName>
    <definedName name="ThermOctDA">[27]YTD!$AR$122:$AR$148,[27]YTD!$AR$150:$AR$207,[27]YTD!$AR$212:$AR$213,[27]YTD!$AR$216:$AR$217</definedName>
    <definedName name="ThermSeptA">[27]YTD!$AQ$15:$AQ$36,[27]YTD!$AQ$38:$AQ$93,[27]YTD!$AQ$98:$AQ$98,[27]YTD!$AQ$105:$AQ$106,[27]YTD!$AQ$109</definedName>
    <definedName name="ThermSeptDA">[27]YTD!$AQ$122:$AQ$148,[27]YTD!$AQ$150:$AQ$207,[27]YTD!$AQ$212:$AQ$213,[27]YTD!$AQ$216:$AQ$217</definedName>
    <definedName name="TINTALLOC" localSheetId="0">'[3]data entry'!#REF!</definedName>
    <definedName name="TINTALLOC" localSheetId="11">'[4]data entry'!#REF!</definedName>
    <definedName name="TINTALLOC" localSheetId="12">'[5]data entry'!#REF!</definedName>
    <definedName name="TINTALLOC" localSheetId="4">'[5]data entry'!#REF!</definedName>
    <definedName name="TINTALLOC" localSheetId="6">'[4]data entry'!#REF!</definedName>
    <definedName name="TINTALLOC">'[5]data entry'!#REF!</definedName>
    <definedName name="Total10A">[27]YTD!$BT$15:$BT$93,[27]YTD!$BT$98:$BT$99,[27]YTD!$BT$105:$BT$106,[27]YTD!$BT$109</definedName>
    <definedName name="Total10DA">[27]YTD!$BT$217,[27]YTD!$BT$213,[27]YTD!$BT$122:$BT$207</definedName>
    <definedName name="Total11DA">[27]YTD!$BU$122:$BU$207,[27]YTD!$BU$213,[27]YTD!$BU$217</definedName>
    <definedName name="Total12A">[27]YTD!$BV$98:$BV$98,[27]YTD!$BV$105:$BV$106,[27]YTD!$BV$109,[27]YTD!$BV$15:$BV$93</definedName>
    <definedName name="Total12DA">[27]YTD!$BV$122:$BV$207,[27]YTD!$BV$213,[27]YTD!$BV$217</definedName>
    <definedName name="Total1A">[27]YTD!$BK$15:$BK$93,[27]YTD!$BK$98:$BK$98,[27]YTD!$BK$105:$BK$106,[27]YTD!$BK$109</definedName>
    <definedName name="Total1DA">[27]YTD!$BK$122:$BK$207,[27]YTD!$BK$213,[27]YTD!$BK$217</definedName>
    <definedName name="Total2A">[27]YTD!$BL$15:$BL$93,[27]YTD!$BL$98:$BL$98,[27]YTD!$BL$105:$BL$106,[27]YTD!$BL$109</definedName>
    <definedName name="Total2DA">[27]YTD!$BL$217,[27]YTD!$BL$213,[27]YTD!$BL$122:$BL$207</definedName>
    <definedName name="Total3A">[27]YTD!$BM$109,[27]YTD!$BM$105:$BM$106,[27]YTD!$BM$98:$BM$98,[27]YTD!$BM$15:$BM$93</definedName>
    <definedName name="Total3DA">[27]YTD!$BM$122:$BM$207,[27]YTD!$BM$213,[27]YTD!$BM$217</definedName>
    <definedName name="Total4A">[27]YTD!$BN$15:$BN$93,[27]YTD!$BN$98:$BN$98,[27]YTD!$BN$105:$BN$106,[27]YTD!$BN$109</definedName>
    <definedName name="Total4DA">[27]YTD!$BN$217,[27]YTD!$BN$213,[27]YTD!$BN$122:$BN$207</definedName>
    <definedName name="Total5A">[27]YTD!$BO$109,[27]YTD!$BO$105:$BO$106,[27]YTD!$BO$98:$BO$98,[27]YTD!$BO$15:$BO$93</definedName>
    <definedName name="Total5DA">[27]YTD!$BO$122:$BO$207,[27]YTD!$BO$213,[27]YTD!$BO$217</definedName>
    <definedName name="Total6A">[27]YTD!$BP$15:$BP$93,[27]YTD!$BP$98:$BP$98,[27]YTD!$BP$105:$BP$106,[27]YTD!$BP$109</definedName>
    <definedName name="Total6DA">[27]YTD!$BP$217,[27]YTD!$BP$213,[27]YTD!$BP$122:$BP$207</definedName>
    <definedName name="Total7A">[27]YTD!$BQ$105:$BQ$106,[27]YTD!$BQ$109,[27]YTD!$BQ$98:$BQ$98,[27]YTD!$BQ$15:$BQ$93</definedName>
    <definedName name="Total7DA">[27]YTD!$BQ$122:$BQ$207,[27]YTD!$BQ$213,[27]YTD!$BQ$217</definedName>
    <definedName name="Total8A">[27]YTD!$BR$15:$BR$93,[27]YTD!$BR$98:$BR$98,[27]YTD!$BR$105:$BR$106,[27]YTD!$BR$109</definedName>
    <definedName name="Total8DA">[27]YTD!$BR$217,[27]YTD!$BR$213,[27]YTD!$BR$122:$BR$207</definedName>
    <definedName name="Total9A">[27]YTD!$BS$109,[27]YTD!$BS$105:$BS$106,[27]YTD!$BS$98:$BS$98,[27]YTD!$BS$15:$BS$93</definedName>
    <definedName name="Total9DA">[27]YTD!$BS$122:$BS$207,[27]YTD!$BS$213,[27]YTD!$BS$217</definedName>
    <definedName name="TotalAprilA">[14]YTD!$AZ$56,[14]YTD!$AZ$51:$AZ$52,[14]YTD!$AZ$31:$AZ$40,[14]YTD!$AZ$15:$AZ$29</definedName>
    <definedName name="TotalAprilDA">[14]YTD!$AZ$70:$AZ$87,[14]YTD!$AZ$89:$AZ$101,[14]YTD!$AZ$105:$AZ$106,[14]YTD!$AZ$110</definedName>
    <definedName name="TotalAugA">[14]YTD!$BD$15:$BD$29,[14]YTD!$BD$31:$BD$40,[14]YTD!$BD$51:$BD$52,[14]YTD!$BD$56</definedName>
    <definedName name="TotalAugDA">[14]YTD!$BD$70:$BD$87,[14]YTD!$BD$89:$BD$101,[14]YTD!$BD$105:$BD$106,[14]YTD!$BD$110</definedName>
    <definedName name="TotalDecA">[14]YTD!$BH$15:$BH$29,[14]YTD!$BH$31:$BH$40,[14]YTD!$BH$51:$BH$52,[14]YTD!$BH$56</definedName>
    <definedName name="TotalDecDA">[14]YTD!$BH$70:$BH$87,[14]YTD!$BH$89:$BH$101,[14]YTD!$BH$105:$BH$106,[14]YTD!$BH$110</definedName>
    <definedName name="TotalFebA">[14]YTD!$AX$56,[14]YTD!$AX$51:$AX$52,[14]YTD!$AX$31:$AX$40,[14]YTD!$AX$15:$AX$29</definedName>
    <definedName name="TotalFebDA">[14]YTD!$AX$70:$AX$87,[14]YTD!$AX$89:$AX$101,[14]YTD!$AX$105:$AX$106,[14]YTD!$AX$110</definedName>
    <definedName name="TotalJanA">[27]YTD!$BK$15:$BK$36,[27]YTD!$BK$38:$BK$93,[27]YTD!$BK$98:$BK$98,[27]YTD!$BK$105:$BK$106,[27]YTD!$BK$109</definedName>
    <definedName name="TotalJanDA">[14]YTD!$AW$70:$AW$87,[14]YTD!$AW$89:$AW$101,[14]YTD!$AW$105:$AW$106,[14]YTD!$AW$110</definedName>
    <definedName name="TotalJulyA">[14]YTD!$BC$56,[14]YTD!$BC$51:$BC$52,[14]YTD!$BC$31:$BC$40,[14]YTD!$BC$15:$BC$29</definedName>
    <definedName name="TotalJulyDA">[14]YTD!$BC$70:$BC$87,[14]YTD!$BC$89:$BC$101,[14]YTD!$BC$105:$BC$106,[14]YTD!$BC$110</definedName>
    <definedName name="TotalJuneA">[14]YTD!$BB$15:$BB$29,[14]YTD!$BB$31:$BB$40,[14]YTD!$BB$51:$BB$52,[14]YTD!$BB$56</definedName>
    <definedName name="TotalJuneDA">[14]YTD!$BB$110,[14]YTD!$BB$105:$BB$106,[14]YTD!$BB$89:$BB$101,[14]YTD!$BB$70:$BB$87</definedName>
    <definedName name="TotalMarchA">[14]YTD!$AY$15:$AY$29,[14]YTD!$AY$31:$AY$40,[14]YTD!$AY$51:$AY$52,[14]YTD!$AY$56</definedName>
    <definedName name="TotalMarchDA">[14]YTD!$AY$70:$AY$87,[14]YTD!$AY$89:$AY$101,[14]YTD!$AY$105:$AY$106,[14]YTD!$AY$110</definedName>
    <definedName name="TotalMayA">[14]YTD!$BA$15:$BA$29,[14]YTD!$BA$31:$BA$40,[14]YTD!$BA$51:$BA$52,[14]YTD!$BA$56</definedName>
    <definedName name="TotalMayDA">[14]YTD!$BA$70:$BA$87,[14]YTD!$BA$89:$BA$101,[14]YTD!$BA$105:$BA$106,[14]YTD!$BA$110</definedName>
    <definedName name="TotalNovA">[14]YTD!$BF$15:$BF$29,[14]YTD!$BF$31:$BF$40,[14]YTD!$BF$51:$BF$52,[14]YTD!$BF$56</definedName>
    <definedName name="TotalNovDA">[14]YTD!$BF$70:$BF$87,[14]YTD!$BF$89:$BF$101,[14]YTD!$BF$105:$BF$106,[14]YTD!$BF$110</definedName>
    <definedName name="TotalOctA">[14]YTD!$BE$15:$BE$29,[14]YTD!$BE$31:$BE$40,[14]YTD!$BE$51:$BE$52,[14]YTD!$BE$56</definedName>
    <definedName name="TotalOctDA">[14]YTD!$BE$70:$BE$87,[14]YTD!$BE$89:$BE$101,[14]YTD!$BE$105:$BE$106,[14]YTD!$BE$110</definedName>
    <definedName name="TOTALSEPT" localSheetId="12">[14]YTD!#REF!</definedName>
    <definedName name="TOTALSEPT" localSheetId="4">[14]YTD!#REF!</definedName>
    <definedName name="TOTALSEPT">[14]YTD!#REF!</definedName>
    <definedName name="TotalSeptA" localSheetId="12">[14]YTD!#REF!,[14]YTD!#REF!,[14]YTD!#REF!,[14]YTD!#REF!</definedName>
    <definedName name="TotalSeptA" localSheetId="4">[14]YTD!#REF!,[14]YTD!#REF!,[14]YTD!#REF!,[14]YTD!#REF!</definedName>
    <definedName name="TotalSeptA">[14]YTD!#REF!,[14]YTD!#REF!,[14]YTD!#REF!,[14]YTD!#REF!</definedName>
    <definedName name="TotalSeptD" localSheetId="12">[14]YTD!#REF!</definedName>
    <definedName name="TotalSeptD" localSheetId="4">[14]YTD!#REF!</definedName>
    <definedName name="TotalSeptD">[14]YTD!#REF!</definedName>
    <definedName name="TotalSeptDA" localSheetId="12">[14]YTD!#REF!,[14]YTD!#REF!,[14]YTD!#REF!,[14]YTD!#REF!,[14]YTD!#REF!</definedName>
    <definedName name="TotalSeptDA" localSheetId="4">[14]YTD!#REF!,[14]YTD!#REF!,[14]YTD!#REF!,[14]YTD!#REF!,[14]YTD!#REF!</definedName>
    <definedName name="TotalSeptDA">[14]YTD!#REF!,[14]YTD!#REF!,[14]YTD!#REF!,[14]YTD!#REF!,[14]YTD!#REF!</definedName>
    <definedName name="TOTIADJ" localSheetId="0">#REF!</definedName>
    <definedName name="TOTIADJ">#REF!</definedName>
    <definedName name="Transfer_of_Tiffany_Assets_Report">#REF!</definedName>
    <definedName name="TTOTAUTO" localSheetId="0">'[3]data entry'!#REF!</definedName>
    <definedName name="TTOTAUTO" localSheetId="11">'[4]data entry'!#REF!</definedName>
    <definedName name="TTOTAUTO" localSheetId="12">'[5]data entry'!#REF!</definedName>
    <definedName name="TTOTAUTO" localSheetId="4">'[5]data entry'!#REF!</definedName>
    <definedName name="TTOTAUTO" localSheetId="6">'[4]data entry'!#REF!</definedName>
    <definedName name="TTOTAUTO">'[5]data entry'!#REF!</definedName>
    <definedName name="TTOTCPUC" localSheetId="0">'[3]data entry'!#REF!</definedName>
    <definedName name="TTOTCPUC" localSheetId="11">'[4]data entry'!#REF!</definedName>
    <definedName name="TTOTCPUC" localSheetId="12">'[5]data entry'!#REF!</definedName>
    <definedName name="TTOTCPUC" localSheetId="4">'[5]data entry'!#REF!</definedName>
    <definedName name="TTOTCPUC" localSheetId="6">'[4]data entry'!#REF!</definedName>
    <definedName name="TTOTCPUC">'[5]data entry'!#REF!</definedName>
    <definedName name="TTOTENVR" localSheetId="0">'[3]data entry'!#REF!</definedName>
    <definedName name="TTOTENVR" localSheetId="11">'[4]data entry'!#REF!</definedName>
    <definedName name="TTOTENVR" localSheetId="12">'[5]data entry'!#REF!</definedName>
    <definedName name="TTOTENVR" localSheetId="4">'[5]data entry'!#REF!</definedName>
    <definedName name="TTOTENVR" localSheetId="6">'[4]data entry'!#REF!</definedName>
    <definedName name="TTOTENVR">'[5]data entry'!#REF!</definedName>
    <definedName name="TTOTFICA" localSheetId="0">'[3]data entry'!#REF!</definedName>
    <definedName name="TTOTFICA" localSheetId="11">'[4]data entry'!#REF!</definedName>
    <definedName name="TTOTFICA" localSheetId="12">'[5]data entry'!#REF!</definedName>
    <definedName name="TTOTFICA" localSheetId="4">'[5]data entry'!#REF!</definedName>
    <definedName name="TTOTFICA" localSheetId="6">'[4]data entry'!#REF!</definedName>
    <definedName name="TTOTFICA">'[5]data entry'!#REF!</definedName>
    <definedName name="TTOTFRAN" localSheetId="0">'[3]data entry'!#REF!</definedName>
    <definedName name="TTOTFRAN" localSheetId="11">'[4]data entry'!#REF!</definedName>
    <definedName name="TTOTFRAN" localSheetId="12">'[5]data entry'!#REF!</definedName>
    <definedName name="TTOTFRAN" localSheetId="4">'[5]data entry'!#REF!</definedName>
    <definedName name="TTOTFRAN" localSheetId="6">'[4]data entry'!#REF!</definedName>
    <definedName name="TTOTFRAN">'[5]data entry'!#REF!</definedName>
    <definedName name="TTOTFUTA" localSheetId="0">'[3]data entry'!#REF!</definedName>
    <definedName name="TTOTFUTA" localSheetId="11">'[4]data entry'!#REF!</definedName>
    <definedName name="TTOTFUTA" localSheetId="12">'[5]data entry'!#REF!</definedName>
    <definedName name="TTOTFUTA" localSheetId="4">'[5]data entry'!#REF!</definedName>
    <definedName name="TTOTFUTA" localSheetId="6">'[4]data entry'!#REF!</definedName>
    <definedName name="TTOTFUTA">'[5]data entry'!#REF!</definedName>
    <definedName name="TTOTMJMD" localSheetId="0">'[3]data entry'!#REF!</definedName>
    <definedName name="TTOTMJMD" localSheetId="11">'[4]data entry'!#REF!</definedName>
    <definedName name="TTOTMJMD" localSheetId="12">'[5]data entry'!#REF!</definedName>
    <definedName name="TTOTMJMD" localSheetId="4">'[5]data entry'!#REF!</definedName>
    <definedName name="TTOTMJMD" localSheetId="6">'[4]data entry'!#REF!</definedName>
    <definedName name="TTOTMJMD">'[5]data entry'!#REF!</definedName>
    <definedName name="TTOTOCUP" localSheetId="0">'[3]data entry'!#REF!</definedName>
    <definedName name="TTOTOCUP" localSheetId="11">'[4]data entry'!#REF!</definedName>
    <definedName name="TTOTOCUP" localSheetId="12">'[5]data entry'!#REF!</definedName>
    <definedName name="TTOTOCUP" localSheetId="4">'[5]data entry'!#REF!</definedName>
    <definedName name="TTOTOCUP" localSheetId="6">'[4]data entry'!#REF!</definedName>
    <definedName name="TTOTOCUP">'[5]data entry'!#REF!</definedName>
    <definedName name="TTOTOTHR" localSheetId="0">'[3]data entry'!#REF!</definedName>
    <definedName name="TTOTOTHR" localSheetId="11">'[4]data entry'!#REF!</definedName>
    <definedName name="TTOTOTHR" localSheetId="12">'[5]data entry'!#REF!</definedName>
    <definedName name="TTOTOTHR" localSheetId="4">'[5]data entry'!#REF!</definedName>
    <definedName name="TTOTOTHR" localSheetId="6">'[4]data entry'!#REF!</definedName>
    <definedName name="TTOTOTHR">'[5]data entry'!#REF!</definedName>
    <definedName name="TTOTPTAX" localSheetId="0">'[3]data entry'!#REF!</definedName>
    <definedName name="TTOTPTAX" localSheetId="11">'[4]data entry'!#REF!</definedName>
    <definedName name="TTOTPTAX" localSheetId="12">'[5]data entry'!#REF!</definedName>
    <definedName name="TTOTPTAX" localSheetId="4">'[5]data entry'!#REF!</definedName>
    <definedName name="TTOTPTAX" localSheetId="6">'[4]data entry'!#REF!</definedName>
    <definedName name="TTOTPTAX">'[5]data entry'!#REF!</definedName>
    <definedName name="TTOTRTD" localSheetId="0">'[3]data entry'!#REF!</definedName>
    <definedName name="TTOTRTD" localSheetId="11">'[4]data entry'!#REF!</definedName>
    <definedName name="TTOTRTD" localSheetId="12">'[5]data entry'!#REF!</definedName>
    <definedName name="TTOTRTD" localSheetId="4">'[5]data entry'!#REF!</definedName>
    <definedName name="TTOTRTD" localSheetId="6">'[4]data entry'!#REF!</definedName>
    <definedName name="TTOTRTD">'[5]data entry'!#REF!</definedName>
    <definedName name="TTOTSALE" localSheetId="0">'[3]data entry'!#REF!</definedName>
    <definedName name="TTOTSALE" localSheetId="11">'[4]data entry'!#REF!</definedName>
    <definedName name="TTOTSALE" localSheetId="12">'[5]data entry'!#REF!</definedName>
    <definedName name="TTOTSALE" localSheetId="4">'[5]data entry'!#REF!</definedName>
    <definedName name="TTOTSALE" localSheetId="6">'[4]data entry'!#REF!</definedName>
    <definedName name="TTOTSALE">'[5]data entry'!#REF!</definedName>
    <definedName name="TTOTSESA" localSheetId="0">'[3]data entry'!#REF!</definedName>
    <definedName name="TTOTSESA" localSheetId="11">'[4]data entry'!#REF!</definedName>
    <definedName name="TTOTSESA" localSheetId="12">'[5]data entry'!#REF!</definedName>
    <definedName name="TTOTSESA" localSheetId="4">'[5]data entry'!#REF!</definedName>
    <definedName name="TTOTSESA" localSheetId="6">'[4]data entry'!#REF!</definedName>
    <definedName name="TTOTSESA">'[5]data entry'!#REF!</definedName>
    <definedName name="TUTILINTALLOC" localSheetId="0">'[3]data entry'!#REF!</definedName>
    <definedName name="TUTILINTALLOC" localSheetId="11">'[4]data entry'!#REF!</definedName>
    <definedName name="TUTILINTALLOC" localSheetId="12">'[5]data entry'!#REF!</definedName>
    <definedName name="TUTILINTALLOC" localSheetId="4">'[5]data entry'!#REF!</definedName>
    <definedName name="TUTILINTALLOC" localSheetId="6">'[4]data entry'!#REF!</definedName>
    <definedName name="TUTILINTALLOC">'[5]data entry'!#REF!</definedName>
    <definedName name="uaadjfuncfactorstx">#REF!</definedName>
    <definedName name="UnadjFuncFactors">[13]Sheet1!$B$3:$S$21</definedName>
    <definedName name="unadjfuncfactorstx">#REF!</definedName>
    <definedName name="unadjustfactors">#REF!</definedName>
    <definedName name="valdate">'[21]Liabilities - Input - North'!$C$5</definedName>
    <definedName name="w" localSheetId="0" hidden="1">{"MATALL",#N/A,FALSE,"Sheet4";"matclass",#N/A,FALSE,"Sheet4"}</definedName>
    <definedName name="w" localSheetId="2" hidden="1">{"MATALL",#N/A,FALSE,"Sheet4";"matclass",#N/A,FALSE,"Sheet4"}</definedName>
    <definedName name="w" localSheetId="11" hidden="1">{"MATALL",#N/A,FALSE,"Sheet4";"matclass",#N/A,FALSE,"Sheet4"}</definedName>
    <definedName name="w" localSheetId="6" hidden="1">{"MATALL",#N/A,FALSE,"Sheet4";"matclass",#N/A,FALSE,"Sheet4"}</definedName>
    <definedName name="w" hidden="1">{"MATALL",#N/A,FALSE,"Sheet4";"matclass",#N/A,FALSE,"Sheet4"}</definedName>
    <definedName name="WE_RES">#REF!</definedName>
    <definedName name="WEL_DCAS">#REF!</definedName>
    <definedName name="WEL_DCAS_COLUMNS">#REF!</definedName>
    <definedName name="WEL_DCAS_PG1">#REF!</definedName>
    <definedName name="WEL_DCAS_PG2">#REF!</definedName>
    <definedName name="WEL_DCAS_ROWS">#REF!</definedName>
    <definedName name="WEL_GAINS_LOSSES_REPORT">#REF!</definedName>
    <definedName name="WEL_GAINS_LOSSES_ROWS">#REF!</definedName>
    <definedName name="WEL_HOB_RETIRE_ANAL">#REF!</definedName>
    <definedName name="WEL_PPE">#REF!</definedName>
    <definedName name="WEL_RES">#REF!</definedName>
    <definedName name="WEL_TRFS_ANALYSIS_COLUMNS">#REF!</definedName>
    <definedName name="WEL_TRFS_ANALYSIS_REPORT">#REF!</definedName>
    <definedName name="WEL_TRFS_ANALYSIS_ROWS">#REF!</definedName>
    <definedName name="WestGas_Supply_Retire">#REF!</definedName>
    <definedName name="WestGas_Supply_Transfers">#REF!</definedName>
    <definedName name="WGasSupply_Retire_Reconcile">#REF!</definedName>
    <definedName name="WGasSupply_Retire_Summary">#REF!</definedName>
    <definedName name="WGasSupply_Retire_Trfs_Columns">#REF!</definedName>
    <definedName name="WGasSupply_Retire_Trfs_Rows">#REF!</definedName>
    <definedName name="WGG_ASSET_VALUE_SCHI">#REF!</definedName>
    <definedName name="WGG_ASSET_VALUE_SCHII_COLUMNS">#REF!</definedName>
    <definedName name="WGG_ASSET_VALUE_SCHII_PG1">#REF!</definedName>
    <definedName name="WGG_ASSET_VALUE_SCHII_PG2">#REF!</definedName>
    <definedName name="WGG_ASSET_VALUE_SCHII_ROWS">#REF!</definedName>
    <definedName name="WGG_ASSET_VALUE_TRANS1_REPORT">#REF!</definedName>
    <definedName name="WGG_DCAS_COLUMNS">#REF!</definedName>
    <definedName name="WGG_DCAS_REPORT">#REF!</definedName>
    <definedName name="WGG_DCAS_ROWS">#REF!</definedName>
    <definedName name="WGG_TAX_RETIRE_REPORT">#REF!</definedName>
    <definedName name="WGG_TAX_RETIRE_SEP_VINTAGES_REPORT">#REF!</definedName>
    <definedName name="WGI_DCAS">#REF!</definedName>
    <definedName name="WGI_RES" localSheetId="12">#REF!</definedName>
    <definedName name="WGI_RES" localSheetId="4">#REF!</definedName>
    <definedName name="WGI_RES">#REF!</definedName>
    <definedName name="WGS_UNGND_STORAGE">#REF!</definedName>
    <definedName name="WORKCAPa" localSheetId="0" hidden="1">{"WCCWCLL",#N/A,FALSE,"Sheet3";"PP",#N/A,FALSE,"Sheet3";"MAT1",#N/A,FALSE,"Sheet3";"MAT2",#N/A,FALSE,"Sheet3"}</definedName>
    <definedName name="WORKCAPa" localSheetId="2" hidden="1">{"WCCWCLL",#N/A,FALSE,"Sheet3";"PP",#N/A,FALSE,"Sheet3";"MAT1",#N/A,FALSE,"Sheet3";"MAT2",#N/A,FALSE,"Sheet3"}</definedName>
    <definedName name="WORKCAPa" localSheetId="11" hidden="1">{"WCCWCLL",#N/A,FALSE,"Sheet3";"PP",#N/A,FALSE,"Sheet3";"MAT1",#N/A,FALSE,"Sheet3";"MAT2",#N/A,FALSE,"Sheet3"}</definedName>
    <definedName name="WORKCAPa" localSheetId="6" hidden="1">{"WCCWCLL",#N/A,FALSE,"Sheet3";"PP",#N/A,FALSE,"Sheet3";"MAT1",#N/A,FALSE,"Sheet3";"MAT2",#N/A,FALSE,"Sheet3"}</definedName>
    <definedName name="WORKCAPa" hidden="1">{"WCCWCLL",#N/A,FALSE,"Sheet3";"PP",#N/A,FALSE,"Sheet3";"MAT1",#N/A,FALSE,"Sheet3";"MAT2",#N/A,FALSE,"Sheet3"}</definedName>
    <definedName name="wrn.cwip." localSheetId="0" hidden="1">{"CWIP2",#N/A,FALSE,"CWIP";"CWIP3",#N/A,FALSE,"CWIP"}</definedName>
    <definedName name="wrn.cwip." localSheetId="2" hidden="1">{"CWIP2",#N/A,FALSE,"CWIP";"CWIP3",#N/A,FALSE,"CWIP"}</definedName>
    <definedName name="wrn.cwip." localSheetId="11" hidden="1">{"CWIP2",#N/A,FALSE,"CWIP";"CWIP3",#N/A,FALSE,"CWIP"}</definedName>
    <definedName name="wrn.cwip." localSheetId="6" hidden="1">{"CWIP2",#N/A,FALSE,"CWIP";"CWIP3",#N/A,FALSE,"CWIP"}</definedName>
    <definedName name="wrn.cwip." hidden="1">{"CWIP2",#N/A,FALSE,"CWIP";"CWIP3",#N/A,FALSE,"CWIP"}</definedName>
    <definedName name="wrn.cwipa" localSheetId="0" hidden="1">{"CWIP2",#N/A,FALSE,"CWIP";"CWIP3",#N/A,FALSE,"CWIP"}</definedName>
    <definedName name="wrn.cwipa" localSheetId="2" hidden="1">{"CWIP2",#N/A,FALSE,"CWIP";"CWIP3",#N/A,FALSE,"CWIP"}</definedName>
    <definedName name="wrn.cwipa" localSheetId="11" hidden="1">{"CWIP2",#N/A,FALSE,"CWIP";"CWIP3",#N/A,FALSE,"CWIP"}</definedName>
    <definedName name="wrn.cwipa" localSheetId="6" hidden="1">{"CWIP2",#N/A,FALSE,"CWIP";"CWIP3",#N/A,FALSE,"CWIP"}</definedName>
    <definedName name="wrn.cwipa" hidden="1">{"CWIP2",#N/A,FALSE,"CWIP";"CWIP3",#N/A,FALSE,"CWIP"}</definedName>
    <definedName name="wrn.Earnings._.Test." localSheetId="0"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2"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1"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6"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full._.print." localSheetId="0"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2"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1"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6"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matdtl." localSheetId="0" hidden="1">{"MATALL",#N/A,FALSE,"Sheet4";"matclass",#N/A,FALSE,"Sheet4"}</definedName>
    <definedName name="wrn.matdtl." localSheetId="2" hidden="1">{"MATALL",#N/A,FALSE,"Sheet4";"matclass",#N/A,FALSE,"Sheet4"}</definedName>
    <definedName name="wrn.matdtl." localSheetId="11" hidden="1">{"MATALL",#N/A,FALSE,"Sheet4";"matclass",#N/A,FALSE,"Sheet4"}</definedName>
    <definedName name="wrn.matdtl." localSheetId="6" hidden="1">{"MATALL",#N/A,FALSE,"Sheet4";"matclass",#N/A,FALSE,"Sheet4"}</definedName>
    <definedName name="wrn.matdtl." hidden="1">{"MATALL",#N/A,FALSE,"Sheet4";"matclass",#N/A,FALSE,"Sheet4"}</definedName>
    <definedName name="wrn.matdtla" localSheetId="0" hidden="1">{"MATALL",#N/A,FALSE,"Sheet4";"matclass",#N/A,FALSE,"Sheet4"}</definedName>
    <definedName name="wrn.matdtla" localSheetId="2" hidden="1">{"MATALL",#N/A,FALSE,"Sheet4";"matclass",#N/A,FALSE,"Sheet4"}</definedName>
    <definedName name="wrn.matdtla" localSheetId="11" hidden="1">{"MATALL",#N/A,FALSE,"Sheet4";"matclass",#N/A,FALSE,"Sheet4"}</definedName>
    <definedName name="wrn.matdtla" localSheetId="6" hidden="1">{"MATALL",#N/A,FALSE,"Sheet4";"matclass",#N/A,FALSE,"Sheet4"}</definedName>
    <definedName name="wrn.matdtla" hidden="1">{"MATALL",#N/A,FALSE,"Sheet4";"matclass",#N/A,FALSE,"Sheet4"}</definedName>
    <definedName name="wrn.PPJOURNAL._.ENTRY." localSheetId="0" hidden="1">{"PPDEFERREDBAL",#N/A,FALSE,"PRIOR PERIOD ADJMT";#N/A,#N/A,FALSE,"PRIOR PERIOD ADJMT";"PPJOURNALENTRY",#N/A,FALSE,"PRIOR PERIOD ADJMT"}</definedName>
    <definedName name="wrn.PPJOURNAL._.ENTRY." localSheetId="2" hidden="1">{"PPDEFERREDBAL",#N/A,FALSE,"PRIOR PERIOD ADJMT";#N/A,#N/A,FALSE,"PRIOR PERIOD ADJMT";"PPJOURNALENTRY",#N/A,FALSE,"PRIOR PERIOD ADJMT"}</definedName>
    <definedName name="wrn.PPJOURNAL._.ENTRY." localSheetId="11" hidden="1">{"PPDEFERREDBAL",#N/A,FALSE,"PRIOR PERIOD ADJMT";#N/A,#N/A,FALSE,"PRIOR PERIOD ADJMT";"PPJOURNALENTRY",#N/A,FALSE,"PRIOR PERIOD ADJMT"}</definedName>
    <definedName name="wrn.PPJOURNAL._.ENTRY." localSheetId="6" hidden="1">{"PPDEFERREDBAL",#N/A,FALSE,"PRIOR PERIOD ADJMT";#N/A,#N/A,FALSE,"PRIOR PERIOD ADJMT";"PPJOURNALENTRY",#N/A,FALSE,"PRIOR PERIOD ADJMT"}</definedName>
    <definedName name="wrn.PPJOURNAL._.ENTRY." hidden="1">{"PPDEFERREDBAL",#N/A,FALSE,"PRIOR PERIOD ADJMT";#N/A,#N/A,FALSE,"PRIOR PERIOD ADJMT";"PPJOURNALENTRY",#N/A,FALSE,"PRIOR PERIOD ADJMT"}</definedName>
    <definedName name="wrn.PRIOR._.PERIOD._.ADJMT." localSheetId="0" hidden="1">{#N/A,#N/A,FALSE,"PRIOR PERIOD ADJMT"}</definedName>
    <definedName name="wrn.PRIOR._.PERIOD._.ADJMT." localSheetId="2" hidden="1">{#N/A,#N/A,FALSE,"PRIOR PERIOD ADJMT"}</definedName>
    <definedName name="wrn.PRIOR._.PERIOD._.ADJMT." localSheetId="11" hidden="1">{#N/A,#N/A,FALSE,"PRIOR PERIOD ADJMT"}</definedName>
    <definedName name="wrn.PRIOR._.PERIOD._.ADJMT." localSheetId="6" hidden="1">{#N/A,#N/A,FALSE,"PRIOR PERIOD ADJMT"}</definedName>
    <definedName name="wrn.PRIOR._.PERIOD._.ADJMT." hidden="1">{#N/A,#N/A,FALSE,"PRIOR PERIOD ADJMT"}</definedName>
    <definedName name="wrn.Production." localSheetId="0" hidden="1">{"Production",#N/A,FALSE,"Electric O&amp;M Functionalization"}</definedName>
    <definedName name="wrn.Production." localSheetId="2" hidden="1">{"Production",#N/A,FALSE,"Electric O&amp;M Functionalization"}</definedName>
    <definedName name="wrn.Production." localSheetId="11" hidden="1">{"Production",#N/A,FALSE,"Electric O&amp;M Functionalization"}</definedName>
    <definedName name="wrn.Production." localSheetId="6" hidden="1">{"Production",#N/A,FALSE,"Electric O&amp;M Functionalization"}</definedName>
    <definedName name="wrn.Production." hidden="1">{"Production",#N/A,FALSE,"Electric O&amp;M Functionalization"}</definedName>
    <definedName name="wrn.Transmission." localSheetId="0" hidden="1">{"Transmission",#N/A,FALSE,"Electric O&amp;M Functionalization"}</definedName>
    <definedName name="wrn.Transmission." localSheetId="2" hidden="1">{"Transmission",#N/A,FALSE,"Electric O&amp;M Functionalization"}</definedName>
    <definedName name="wrn.Transmission." localSheetId="11" hidden="1">{"Transmission",#N/A,FALSE,"Electric O&amp;M Functionalization"}</definedName>
    <definedName name="wrn.Transmission." localSheetId="6" hidden="1">{"Transmission",#N/A,FALSE,"Electric O&amp;M Functionalization"}</definedName>
    <definedName name="wrn.Transmission." hidden="1">{"Transmission",#N/A,FALSE,"Electric O&amp;M Functionalization"}</definedName>
    <definedName name="wrn.WORKCAP." localSheetId="0" hidden="1">{"WCCWCLL",#N/A,FALSE,"Sheet3";"PP",#N/A,FALSE,"Sheet3";"MAT1",#N/A,FALSE,"Sheet3";"MAT2",#N/A,FALSE,"Sheet3"}</definedName>
    <definedName name="wrn.WORKCAP." localSheetId="2" hidden="1">{"WCCWCLL",#N/A,FALSE,"Sheet3";"PP",#N/A,FALSE,"Sheet3";"MAT1",#N/A,FALSE,"Sheet3";"MAT2",#N/A,FALSE,"Sheet3"}</definedName>
    <definedName name="wrn.WORKCAP." localSheetId="11" hidden="1">{"WCCWCLL",#N/A,FALSE,"Sheet3";"PP",#N/A,FALSE,"Sheet3";"MAT1",#N/A,FALSE,"Sheet3";"MAT2",#N/A,FALSE,"Sheet3"}</definedName>
    <definedName name="wrn.WORKCAP." localSheetId="6" hidden="1">{"WCCWCLL",#N/A,FALSE,"Sheet3";"PP",#N/A,FALSE,"Sheet3";"MAT1",#N/A,FALSE,"Sheet3";"MAT2",#N/A,FALSE,"Sheet3"}</definedName>
    <definedName name="wrn.WORKCAP." hidden="1">{"WCCWCLL",#N/A,FALSE,"Sheet3";"PP",#N/A,FALSE,"Sheet3";"MAT1",#N/A,FALSE,"Sheet3";"MAT2",#N/A,FALSE,"Sheet3"}</definedName>
    <definedName name="wvu.DATABASE." localSheetId="0"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2"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11"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6"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istplt." localSheetId="6" hidden="1">{FALSE,TRUE,-1.25,-15.5,484.5,274.5,FALSE,TRUE,TRUE,TRUE,0,24,#N/A,1,#N/A,12.03,20,1,FALSE,FALSE,3,TRUE,1,FALSE,75,"Swvu.Distplt.","ACwvu.Distplt.",#N/A,FALSE,FALSE,1,0.75,0.75,0.75,1,"","",FALSE,FALSE,FALSE,FALSE,1,#N/A,1,1,FALSE,FALSE,#N/A,#N/A,FALSE,FALSE,FALSE,1,300,300,FALSE,FALSE,TRUE,TRUE,TRUE}</definedName>
    <definedName name="wvu.OP." localSheetId="0"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2"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11"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6"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Plant." localSheetId="6" hidden="1">{TRUE,TRUE,-1.25,-15.5,484.5,274.5,FALSE,TRUE,TRUE,TRUE,0,11,#N/A,47,#N/A,11.030303030303,20.4375,1,FALSE,FALSE,3,TRUE,1,FALSE,75,"Swvu.Plant.","ACwvu.Plant.",#N/A,FALSE,FALSE,0.75,0.75,0.5,0.5,2,"","",FALSE,FALSE,FALSE,FALSE,1,#N/A,1,1,"=R1C2:R60C21",FALSE,#N/A,#N/A,FALSE,FALSE,FALSE,1,300,300,FALSE,FALSE,TRUE,TRUE,TRUE}</definedName>
    <definedName name="wvu.WP1." localSheetId="0" hidden="1">{TRUE,TRUE,-1.25,-15.5,484.5,279.75,FALSE,FALSE,TRUE,TRUE,0,3,#N/A,1,#N/A,6.54545454545454,15.55,1,FALSE,FALSE,3,TRUE,1,FALSE,100,"Swvu.WP1.","ACwvu.WP1.",1,FALSE,FALSE,0.25,0.25,0.25,0.25,1,"","&amp;L&amp;D &amp;T NBW&amp;C&amp;P&amp;R&amp;F",FALSE,FALSE,FALSE,FALSE,1,100,#N/A,#N/A,FALSE,FALSE,#N/A,#N/A,FALSE,FALSE}</definedName>
    <definedName name="wvu.WP1." localSheetId="2" hidden="1">{TRUE,TRUE,-1.25,-15.5,484.5,279.75,FALSE,FALSE,TRUE,TRUE,0,3,#N/A,1,#N/A,6.54545454545454,15.55,1,FALSE,FALSE,3,TRUE,1,FALSE,100,"Swvu.WP1.","ACwvu.WP1.",1,FALSE,FALSE,0.25,0.25,0.25,0.25,1,"","&amp;L&amp;D &amp;T NBW&amp;C&amp;P&amp;R&amp;F",FALSE,FALSE,FALSE,FALSE,1,100,#N/A,#N/A,FALSE,FALSE,#N/A,#N/A,FALSE,FALSE}</definedName>
    <definedName name="wvu.WP1." localSheetId="11" hidden="1">{TRUE,TRUE,-1.25,-15.5,484.5,279.75,FALSE,FALSE,TRUE,TRUE,0,3,#N/A,1,#N/A,6.54545454545454,15.55,1,FALSE,FALSE,3,TRUE,1,FALSE,100,"Swvu.WP1.","ACwvu.WP1.",1,FALSE,FALSE,0.25,0.25,0.25,0.25,1,"","&amp;L&amp;D &amp;T NBW&amp;C&amp;P&amp;R&amp;F",FALSE,FALSE,FALSE,FALSE,1,100,#N/A,#N/A,FALSE,FALSE,#N/A,#N/A,FALSE,FALSE}</definedName>
    <definedName name="wvu.WP1." localSheetId="6" hidden="1">{TRUE,TRUE,-1.25,-15.5,484.5,279.75,FALSE,FALSE,TRUE,TRUE,0,3,#N/A,1,#N/A,6.54545454545454,15.55,1,FALSE,FALSE,3,TRUE,1,FALSE,100,"Swvu.WP1.","ACwvu.WP1.",1,FALSE,FALSE,0.25,0.25,0.25,0.25,1,"","&amp;L&amp;D &amp;T NBW&amp;C&amp;P&amp;R&amp;F",FALSE,FALSE,FALSE,FALSE,1,100,#N/A,#N/A,FALSE,FALSE,#N/A,#N/A,FALSE,FALSE}</definedName>
    <definedName name="wvu.WP1." hidden="1">{TRUE,TRUE,-1.25,-15.5,484.5,279.75,FALSE,FALSE,TRUE,TRUE,0,3,#N/A,1,#N/A,6.54545454545454,15.55,1,FALSE,FALSE,3,TRUE,1,FALSE,100,"Swvu.WP1.","ACwvu.WP1.",1,FALSE,FALSE,0.25,0.25,0.25,0.25,1,"","&amp;L&amp;D &amp;T NBW&amp;C&amp;P&amp;R&amp;F",FALSE,FALSE,FALSE,FALSE,1,100,#N/A,#N/A,FALSE,FALSE,#N/A,#N/A,FALSE,FALSE}</definedName>
    <definedName name="Xcel" localSheetId="12">'[36]Data Entry and Forecaster'!#REF!</definedName>
    <definedName name="Xcel" localSheetId="4">'[36]Data Entry and Forecaster'!#REF!</definedName>
    <definedName name="Xcel">'[36]Data Entry and Forecaster'!#REF!</definedName>
    <definedName name="yearend">#REF!</definedName>
    <definedName name="YTDAMT" localSheetId="0">[0]!amttable</definedName>
    <definedName name="YTDAMT" localSheetId="2">[0]!amttable</definedName>
    <definedName name="YTDAMT" localSheetId="11">[0]!amttable</definedName>
    <definedName name="YTDAMT" localSheetId="6">[0]!amttable</definedName>
    <definedName name="YTDAMT">[0]!amttable</definedName>
    <definedName name="YTDDT" localSheetId="0">[0]!dttable</definedName>
    <definedName name="YTDDT" localSheetId="2">[0]!dttable</definedName>
    <definedName name="YTDDT" localSheetId="11">[0]!dttable</definedName>
    <definedName name="YTDDT" localSheetId="6">[0]!dttable</definedName>
    <definedName name="YTDDT">[0]!dttable</definedName>
    <definedName name="YTDREPORT" localSheetId="12">[14]!YTDREPORT</definedName>
    <definedName name="YTDREPORT" localSheetId="4">[14]!YTDREPORT</definedName>
    <definedName name="YTDREPORT">[14]!YTDREPORT</definedName>
    <definedName name="Z_2AB39ABB_3056_11D2_9A0A_002035671DEC_.wvu.PrintArea" localSheetId="6" hidden="1">'7 Working Capital'!$B$1:$Q$31</definedName>
    <definedName name="Z_2EBC390F_35AC_11D2_9A0A_002035671DEC_.wvu.PrintArea" localSheetId="6" hidden="1">'7 Working Capital'!$B$1:$Q$31</definedName>
    <definedName name="Z_695B8C1F_3695_11D2_9A0A_002035671DEC_.wvu.PrintArea" localSheetId="6" hidden="1">'7 Working Capital'!$B$1:$Q$31</definedName>
    <definedName name="Z_7530C500_3E4D_11D2_9A0A_002035671DEC_.wvu.PrintArea" localSheetId="6" hidden="1">'7 Working Capital'!$B$1:$Q$31</definedName>
    <definedName name="Z_83CCC42C_3811_11D2_9A0A_002035671DEC_.wvu.PrintArea" localSheetId="6" hidden="1">'7 Working Capital'!$B$1:$Q$31</definedName>
    <definedName name="Z_85FF1678_2AB5_11D2_9A0A_002035671DEC_.wvu.PrintArea" localSheetId="6" hidden="1">'7 Working Capital'!$A$1:$Q$31</definedName>
    <definedName name="Z_85FF169C_2AB5_11D2_9A0A_002035671DEC_.wvu.PrintArea" localSheetId="6" hidden="1">'7 Working Capital'!$A$1:$Q$31</definedName>
    <definedName name="Z_899A2362_3D94_11D2_9A0A_002035671DEC_.wvu.PrintArea" localSheetId="6" hidden="1">'7 Working Capital'!$B$1:$Q$31</definedName>
    <definedName name="Z_96F833DF_38CF_11D2_9A0A_002035671DEC_.wvu.PrintArea" localSheetId="6" hidden="1">'7 Working Capital'!$B$1:$Q$31</definedName>
    <definedName name="Z_A82EF67A_30F0_11D2_9A0A_002035671DEC_.wvu.PrintArea" localSheetId="6" hidden="1">'7 Working Capital'!$B$1:$Q$31</definedName>
    <definedName name="Z_B219561F_35C5_11D2_9A0A_002035671DEC_.wvu.PrintArea" localSheetId="6" hidden="1">'7 Working Capital'!$B$1:$Q$31</definedName>
    <definedName name="Z_B6920318_2AE7_11D2_9A0A_002035671DEC_.wvu.PrintArea" localSheetId="6" hidden="1">'7 Working Capital'!$A$1:$Q$31</definedName>
    <definedName name="Z_B7219758_2F65_11D2_9A0A_002035671DEC_.wvu.PrintArea" localSheetId="6" hidden="1">'7 Working Capital'!$A$1:$Q$31</definedName>
    <definedName name="Z_B8997BC0_3CD6_11D2_9A0A_002035671DEC_.wvu.PrintArea" localSheetId="6" hidden="1">'7 Working Capital'!$B$1:$Q$31</definedName>
    <definedName name="Z_D20BDA67_374C_11D2_9A0A_002035671DEC_.wvu.PrintArea" localSheetId="6" hidden="1">'7 Working Capital'!$B$1:$Q$31</definedName>
    <definedName name="Z_D7887CBF_30F6_11D2_9A0A_002035671DEC_.wvu.PrintArea" localSheetId="6" hidden="1">'7 Working Capital'!$B$1:$Q$31</definedName>
    <definedName name="Z_DBF8361F_30FA_11D2_9A0A_002035671DEC_.wvu.PrintArea" localSheetId="6" hidden="1">'7 Working Capital'!$B$1:$Q$31</definedName>
    <definedName name="Z_E400ADB6_2875_11D2_9A0A_002035671DEC_.wvu.PrintArea" localSheetId="6" hidden="1">'7 Working Capital'!$A$1:$Q$31</definedName>
    <definedName name="Z_E400ADFD_2875_11D2_9A0A_002035671DEC_.wvu.PrintArea" localSheetId="6" hidden="1">'7 Working Capital'!$A$1:$Q$31</definedName>
    <definedName name="Z_E400AE47_2875_11D2_9A0A_002035671DEC_.wvu.PrintArea" localSheetId="6" hidden="1">'7 Working Capital'!$A$1:$Q$31</definedName>
  </definedNames>
  <calcPr calcId="125725"/>
</workbook>
</file>

<file path=xl/calcChain.xml><?xml version="1.0" encoding="utf-8"?>
<calcChain xmlns="http://schemas.openxmlformats.org/spreadsheetml/2006/main">
  <c r="G23" i="144"/>
  <c r="M62" i="150" l="1"/>
  <c r="I62"/>
  <c r="M61"/>
  <c r="I61"/>
  <c r="M60"/>
  <c r="I60"/>
  <c r="M59"/>
  <c r="I59"/>
  <c r="M58"/>
  <c r="I58"/>
  <c r="M57"/>
  <c r="I57"/>
  <c r="M56"/>
  <c r="I56"/>
  <c r="M55"/>
  <c r="I55"/>
  <c r="M54"/>
  <c r="I54"/>
  <c r="M53"/>
  <c r="I53"/>
  <c r="M52"/>
  <c r="I52"/>
  <c r="M51"/>
  <c r="I51"/>
  <c r="M50"/>
  <c r="M64" s="1"/>
  <c r="I50"/>
  <c r="I64" s="1"/>
  <c r="M45"/>
  <c r="I45"/>
  <c r="K43"/>
  <c r="G43"/>
  <c r="E43"/>
  <c r="K42"/>
  <c r="G42"/>
  <c r="E42"/>
  <c r="O42" s="1"/>
  <c r="K41"/>
  <c r="G41"/>
  <c r="E41"/>
  <c r="K40"/>
  <c r="G40"/>
  <c r="E40"/>
  <c r="O40" s="1"/>
  <c r="K39"/>
  <c r="G39"/>
  <c r="E39"/>
  <c r="K38"/>
  <c r="G38"/>
  <c r="E38"/>
  <c r="O38" s="1"/>
  <c r="K37"/>
  <c r="G37"/>
  <c r="E37"/>
  <c r="K36"/>
  <c r="G36"/>
  <c r="E36"/>
  <c r="O36" s="1"/>
  <c r="K35"/>
  <c r="G35"/>
  <c r="E35"/>
  <c r="K34"/>
  <c r="G34"/>
  <c r="E34"/>
  <c r="O34" s="1"/>
  <c r="K33"/>
  <c r="G33"/>
  <c r="E33"/>
  <c r="K32"/>
  <c r="G32"/>
  <c r="E32"/>
  <c r="O32" s="1"/>
  <c r="K31"/>
  <c r="K45" s="1"/>
  <c r="G31"/>
  <c r="G45" s="1"/>
  <c r="E31"/>
  <c r="O31" s="1"/>
  <c r="M26"/>
  <c r="I26"/>
  <c r="K24"/>
  <c r="K62" s="1"/>
  <c r="G24"/>
  <c r="G62" s="1"/>
  <c r="E24"/>
  <c r="E62" s="1"/>
  <c r="K23"/>
  <c r="K61" s="1"/>
  <c r="G23"/>
  <c r="G61" s="1"/>
  <c r="E23"/>
  <c r="E61" s="1"/>
  <c r="K22"/>
  <c r="K60" s="1"/>
  <c r="G22"/>
  <c r="G60" s="1"/>
  <c r="E22"/>
  <c r="E60" s="1"/>
  <c r="K21"/>
  <c r="K59" s="1"/>
  <c r="G21"/>
  <c r="G59" s="1"/>
  <c r="E21"/>
  <c r="E59" s="1"/>
  <c r="K20"/>
  <c r="K58" s="1"/>
  <c r="G20"/>
  <c r="G58" s="1"/>
  <c r="E20"/>
  <c r="E58" s="1"/>
  <c r="K19"/>
  <c r="K57" s="1"/>
  <c r="G19"/>
  <c r="G57" s="1"/>
  <c r="E19"/>
  <c r="E57" s="1"/>
  <c r="K18"/>
  <c r="K56" s="1"/>
  <c r="G18"/>
  <c r="G56" s="1"/>
  <c r="E18"/>
  <c r="E56" s="1"/>
  <c r="K17"/>
  <c r="K55" s="1"/>
  <c r="G17"/>
  <c r="G55" s="1"/>
  <c r="E17"/>
  <c r="O17" s="1"/>
  <c r="K16"/>
  <c r="K54" s="1"/>
  <c r="G16"/>
  <c r="G54" s="1"/>
  <c r="E16"/>
  <c r="E54" s="1"/>
  <c r="K15"/>
  <c r="K53" s="1"/>
  <c r="G15"/>
  <c r="G53" s="1"/>
  <c r="E15"/>
  <c r="O15" s="1"/>
  <c r="Q14"/>
  <c r="K14"/>
  <c r="K52" s="1"/>
  <c r="G14"/>
  <c r="G52" s="1"/>
  <c r="E14"/>
  <c r="E52" s="1"/>
  <c r="K13"/>
  <c r="K51" s="1"/>
  <c r="G13"/>
  <c r="G51" s="1"/>
  <c r="E13"/>
  <c r="E51" s="1"/>
  <c r="A13"/>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K12"/>
  <c r="K26" s="1"/>
  <c r="G12"/>
  <c r="G26" s="1"/>
  <c r="E12"/>
  <c r="E50" s="1"/>
  <c r="O33" l="1"/>
  <c r="O35"/>
  <c r="O45" s="1"/>
  <c r="O37"/>
  <c r="O39"/>
  <c r="O41"/>
  <c r="O43"/>
  <c r="O53"/>
  <c r="O55"/>
  <c r="O13"/>
  <c r="O51" s="1"/>
  <c r="Q15"/>
  <c r="Q16" s="1"/>
  <c r="Q17" s="1"/>
  <c r="O19"/>
  <c r="O57" s="1"/>
  <c r="O21"/>
  <c r="O59" s="1"/>
  <c r="O23"/>
  <c r="O61" s="1"/>
  <c r="E26"/>
  <c r="E45"/>
  <c r="G50"/>
  <c r="G64" s="1"/>
  <c r="K50"/>
  <c r="K64" s="1"/>
  <c r="E53"/>
  <c r="E55"/>
  <c r="O12"/>
  <c r="O14"/>
  <c r="O52" s="1"/>
  <c r="O16"/>
  <c r="O18"/>
  <c r="O56" s="1"/>
  <c r="O20"/>
  <c r="O22"/>
  <c r="O60" s="1"/>
  <c r="O24"/>
  <c r="O62" l="1"/>
  <c r="O58"/>
  <c r="O54"/>
  <c r="E64"/>
  <c r="O26"/>
  <c r="O50"/>
  <c r="Q26"/>
  <c r="O64" l="1"/>
  <c r="M25" i="144"/>
  <c r="I25"/>
  <c r="K23"/>
  <c r="K25" s="1"/>
  <c r="G25"/>
  <c r="E23"/>
  <c r="O23" s="1"/>
  <c r="O22"/>
  <c r="O21"/>
  <c r="O20"/>
  <c r="O19"/>
  <c r="O18"/>
  <c r="O17"/>
  <c r="O16"/>
  <c r="O15"/>
  <c r="O14"/>
  <c r="O13"/>
  <c r="A13"/>
  <c r="A14" s="1"/>
  <c r="A15" s="1"/>
  <c r="A16" s="1"/>
  <c r="A17" s="1"/>
  <c r="A18" s="1"/>
  <c r="A19" s="1"/>
  <c r="A20" s="1"/>
  <c r="A21" s="1"/>
  <c r="A22" s="1"/>
  <c r="A23" s="1"/>
  <c r="A24" s="1"/>
  <c r="A25" s="1"/>
  <c r="E25" l="1"/>
  <c r="O25" s="1"/>
  <c r="E41" i="132" l="1"/>
  <c r="G31"/>
  <c r="E31"/>
  <c r="E14"/>
  <c r="E15" s="1"/>
  <c r="A14"/>
  <c r="A15" s="1"/>
  <c r="A16" s="1"/>
  <c r="A17" s="1"/>
  <c r="A18" s="1"/>
  <c r="A19" s="1"/>
  <c r="A20" s="1"/>
  <c r="A21" s="1"/>
  <c r="A22" s="1"/>
  <c r="A23" s="1"/>
  <c r="A24" s="1"/>
  <c r="A25" s="1"/>
  <c r="A26" s="1"/>
  <c r="A27" s="1"/>
  <c r="A28" s="1"/>
  <c r="A29" s="1"/>
  <c r="A30" s="1"/>
  <c r="A31" s="1"/>
  <c r="A32" s="1"/>
  <c r="A33" s="1"/>
  <c r="A34" s="1"/>
  <c r="A35" s="1"/>
  <c r="A36" s="1"/>
  <c r="A37" s="1"/>
  <c r="A38" s="1"/>
  <c r="A39" s="1"/>
  <c r="A40" s="1"/>
  <c r="A41" s="1"/>
  <c r="E31" i="151" l="1"/>
  <c r="E22"/>
  <c r="E20"/>
  <c r="E19"/>
  <c r="A15"/>
  <c r="A16" s="1"/>
  <c r="A17" s="1"/>
  <c r="A18" s="1"/>
  <c r="A19" s="1"/>
  <c r="A20" s="1"/>
  <c r="A21" s="1"/>
  <c r="A22" s="1"/>
  <c r="A23" s="1"/>
  <c r="A24" s="1"/>
  <c r="A25" s="1"/>
  <c r="A26" s="1"/>
  <c r="A27" s="1"/>
  <c r="A28" s="1"/>
  <c r="A29" s="1"/>
  <c r="A30" s="1"/>
  <c r="A31" s="1"/>
  <c r="A14"/>
  <c r="K42" i="145" l="1"/>
  <c r="G42"/>
  <c r="I40"/>
  <c r="I42" s="1"/>
  <c r="E40"/>
  <c r="E42" s="1"/>
  <c r="G25"/>
  <c r="E25"/>
  <c r="E23"/>
  <c r="A13"/>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G56" i="149" l="1"/>
  <c r="G52"/>
  <c r="G48"/>
  <c r="G47"/>
  <c r="G46"/>
  <c r="G45"/>
  <c r="G57" s="1"/>
  <c r="G60" s="1"/>
  <c r="G44"/>
  <c r="G43"/>
  <c r="G41"/>
  <c r="G40"/>
  <c r="G39"/>
  <c r="G38"/>
  <c r="G30"/>
  <c r="G29"/>
  <c r="G28"/>
  <c r="G31" s="1"/>
  <c r="G24"/>
  <c r="G23"/>
  <c r="G25" s="1"/>
  <c r="G19"/>
  <c r="G42" s="1"/>
  <c r="G18"/>
  <c r="G17"/>
  <c r="G16"/>
  <c r="G15"/>
  <c r="G35" s="1"/>
  <c r="G14"/>
  <c r="G13"/>
  <c r="G12"/>
  <c r="G11"/>
  <c r="G20" s="1"/>
  <c r="G33" s="1"/>
  <c r="A1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E50" i="153"/>
  <c r="I31"/>
  <c r="G31"/>
  <c r="E31"/>
  <c r="K29"/>
  <c r="K28"/>
  <c r="K27"/>
  <c r="K26"/>
  <c r="K25"/>
  <c r="K24"/>
  <c r="K23"/>
  <c r="K22"/>
  <c r="K21"/>
  <c r="K20"/>
  <c r="K19"/>
  <c r="K18"/>
  <c r="K17"/>
  <c r="K31" s="1"/>
  <c r="E12"/>
  <c r="K52" s="1"/>
  <c r="A8"/>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G26" i="130"/>
  <c r="E26"/>
  <c r="A14"/>
  <c r="A15" s="1"/>
  <c r="A16" s="1"/>
  <c r="A17" s="1"/>
  <c r="A18" s="1"/>
  <c r="A19" s="1"/>
  <c r="A20" s="1"/>
  <c r="A21" s="1"/>
  <c r="A22" s="1"/>
  <c r="A23" s="1"/>
  <c r="A24" s="1"/>
  <c r="A25" s="1"/>
  <c r="A26" s="1"/>
  <c r="A13"/>
  <c r="G58" i="149" l="1"/>
  <c r="G49"/>
  <c r="G54" s="1"/>
  <c r="G62" s="1"/>
  <c r="I23" i="159"/>
  <c r="G23"/>
  <c r="E23"/>
  <c r="K21"/>
  <c r="K20"/>
  <c r="K19"/>
  <c r="K18"/>
  <c r="K17"/>
  <c r="K16"/>
  <c r="K15"/>
  <c r="K14"/>
  <c r="K13"/>
  <c r="K12"/>
  <c r="K11"/>
  <c r="K10"/>
  <c r="A10"/>
  <c r="A11" s="1"/>
  <c r="A12" s="1"/>
  <c r="A13" s="1"/>
  <c r="A14" s="1"/>
  <c r="A15" s="1"/>
  <c r="A16" s="1"/>
  <c r="A17" s="1"/>
  <c r="A18" s="1"/>
  <c r="A19" s="1"/>
  <c r="A20" s="1"/>
  <c r="A21" s="1"/>
  <c r="A22" s="1"/>
  <c r="A23" s="1"/>
  <c r="K9"/>
  <c r="K23" s="1"/>
  <c r="O25" i="148" l="1"/>
  <c r="M25"/>
  <c r="K25"/>
  <c r="I25"/>
  <c r="G25"/>
  <c r="E25"/>
  <c r="Q23"/>
  <c r="Q22"/>
  <c r="Q21"/>
  <c r="Q20"/>
  <c r="Q19"/>
  <c r="Q18"/>
  <c r="Q17"/>
  <c r="Q16"/>
  <c r="Q15"/>
  <c r="Q14"/>
  <c r="Q13"/>
  <c r="A13"/>
  <c r="A14" s="1"/>
  <c r="A15" s="1"/>
  <c r="A16" s="1"/>
  <c r="A17" s="1"/>
  <c r="A18" s="1"/>
  <c r="A19" s="1"/>
  <c r="A20" s="1"/>
  <c r="A21" s="1"/>
  <c r="A22" s="1"/>
  <c r="A23" s="1"/>
  <c r="A24" s="1"/>
  <c r="A25" s="1"/>
  <c r="Q12"/>
  <c r="Q25" s="1"/>
</calcChain>
</file>

<file path=xl/comments1.xml><?xml version="1.0" encoding="utf-8"?>
<comments xmlns="http://schemas.openxmlformats.org/spreadsheetml/2006/main">
  <authors>
    <author>Jeremy Lawson</author>
  </authors>
  <commentList>
    <comment ref="E12" authorId="0">
      <text>
        <r>
          <rPr>
            <b/>
            <sz val="8"/>
            <color indexed="81"/>
            <rFont val="Tahoma"/>
            <family val="2"/>
          </rPr>
          <t>Jeremy Lawson:</t>
        </r>
        <r>
          <rPr>
            <sz val="8"/>
            <color indexed="81"/>
            <rFont val="Tahoma"/>
            <family val="2"/>
          </rPr>
          <t xml:space="preserve">
Transmission totals for inventory and inventory reserves as of 7/31/12. From interest allocation 2012.</t>
        </r>
      </text>
    </comment>
    <comment ref="G12" authorId="0">
      <text>
        <r>
          <rPr>
            <b/>
            <sz val="8"/>
            <color indexed="81"/>
            <rFont val="Tahoma"/>
            <family val="2"/>
          </rPr>
          <t>Jeremy Lawson:</t>
        </r>
        <r>
          <rPr>
            <sz val="8"/>
            <color indexed="81"/>
            <rFont val="Tahoma"/>
            <family val="2"/>
          </rPr>
          <t xml:space="preserve">
Prepaids including G3 deposit totals as of 7/31/12.  From interest allocation 2012.</t>
        </r>
      </text>
    </comment>
    <comment ref="E24" authorId="0">
      <text>
        <r>
          <rPr>
            <b/>
            <sz val="8"/>
            <color indexed="81"/>
            <rFont val="Tahoma"/>
            <family val="2"/>
          </rPr>
          <t>Jeremy Lawson:</t>
        </r>
        <r>
          <rPr>
            <sz val="8"/>
            <color indexed="81"/>
            <rFont val="Tahoma"/>
            <family val="2"/>
          </rPr>
          <t xml:space="preserve">
Transmission totals for inventory and inventory reserves from 2013 interest allocation budget.  Used the 8/13/12 budget.</t>
        </r>
      </text>
    </comment>
    <comment ref="G24" authorId="0">
      <text>
        <r>
          <rPr>
            <b/>
            <sz val="8"/>
            <color indexed="81"/>
            <rFont val="Tahoma"/>
            <family val="2"/>
          </rPr>
          <t>Jeremy Lawson:</t>
        </r>
        <r>
          <rPr>
            <sz val="8"/>
            <color indexed="81"/>
            <rFont val="Tahoma"/>
            <family val="2"/>
          </rPr>
          <t xml:space="preserve">
Prepaids including G3 deposit totals from 2013 interest allocation to plant budget.  Used 8/13/12 budget.</t>
        </r>
      </text>
    </comment>
  </commentList>
</comments>
</file>

<file path=xl/sharedStrings.xml><?xml version="1.0" encoding="utf-8"?>
<sst xmlns="http://schemas.openxmlformats.org/spreadsheetml/2006/main" count="434" uniqueCount="177">
  <si>
    <t>Working Capital</t>
  </si>
  <si>
    <t>Common</t>
  </si>
  <si>
    <t>Materials &amp;</t>
  </si>
  <si>
    <t>Supplies</t>
  </si>
  <si>
    <t>Account 165</t>
  </si>
  <si>
    <t>Payroll Taxes</t>
  </si>
  <si>
    <t>Highway and Vehicle</t>
  </si>
  <si>
    <t>Gross Receipts</t>
  </si>
  <si>
    <t>Total Transmission Expenses included in OATT Ancillary Services</t>
  </si>
  <si>
    <t>Total Wages &amp; Salaries</t>
  </si>
  <si>
    <t>Total Plant</t>
  </si>
  <si>
    <t>Long-Term Debt</t>
  </si>
  <si>
    <t>Cost of Long-Term Debt</t>
  </si>
  <si>
    <t>Proprietary Capital</t>
  </si>
  <si>
    <t>Production</t>
  </si>
  <si>
    <t xml:space="preserve"> </t>
  </si>
  <si>
    <t>May</t>
  </si>
  <si>
    <t>No.</t>
  </si>
  <si>
    <t>Total</t>
  </si>
  <si>
    <t>Transmission</t>
  </si>
  <si>
    <t>Distribution</t>
  </si>
  <si>
    <t>General</t>
  </si>
  <si>
    <t>13 Month Average</t>
  </si>
  <si>
    <t>Description</t>
  </si>
  <si>
    <t xml:space="preserve">  </t>
  </si>
  <si>
    <t>Other</t>
  </si>
  <si>
    <t>Prepayments</t>
  </si>
  <si>
    <t>Line</t>
  </si>
  <si>
    <t>February</t>
  </si>
  <si>
    <t>March</t>
  </si>
  <si>
    <t>April</t>
  </si>
  <si>
    <t>June</t>
  </si>
  <si>
    <t>July</t>
  </si>
  <si>
    <t>August</t>
  </si>
  <si>
    <t>September</t>
  </si>
  <si>
    <t>October</t>
  </si>
  <si>
    <t>November</t>
  </si>
  <si>
    <t>Intangible</t>
  </si>
  <si>
    <t>General &amp;</t>
  </si>
  <si>
    <t>Great River Energy</t>
  </si>
  <si>
    <t>Gross Plant In Service</t>
  </si>
  <si>
    <t>In Service</t>
  </si>
  <si>
    <t>Accumulated Depreciation</t>
  </si>
  <si>
    <t>Net Plant In Service</t>
  </si>
  <si>
    <t xml:space="preserve">May </t>
  </si>
  <si>
    <t xml:space="preserve">August </t>
  </si>
  <si>
    <t xml:space="preserve">November </t>
  </si>
  <si>
    <t>Taxes Other Than Income Taxes - Labor Related</t>
  </si>
  <si>
    <t>Property</t>
  </si>
  <si>
    <t>Taxes Other Than Income Taxes - Plant Related</t>
  </si>
  <si>
    <t>Company Total</t>
  </si>
  <si>
    <t>Account 454 - Rent From Electric Property</t>
  </si>
  <si>
    <t>Transmission Related Rent</t>
  </si>
  <si>
    <t>Account 456 - Other Electric Revenue</t>
  </si>
  <si>
    <t>a. Transmission Charges For All Transmission Transactions</t>
  </si>
  <si>
    <t>b. Transmission Charges For All Transmission Transactions Included In Divisor On Page 1</t>
  </si>
  <si>
    <t>Annual Rate Calculation</t>
  </si>
  <si>
    <t>Transmission Plant Excluded From ISO Rates</t>
  </si>
  <si>
    <t>Transmission Plant Included In OATT Ancillary Services</t>
  </si>
  <si>
    <t>Transmission Expenses - TE Allocation Factor</t>
  </si>
  <si>
    <t>Transmission Plant - TP Allocation Factor</t>
  </si>
  <si>
    <t>Wages &amp; Salaries Allocation Factor (W&amp;S)</t>
  </si>
  <si>
    <t>Payments In</t>
  </si>
  <si>
    <t>Lieu Of Taxes</t>
  </si>
  <si>
    <t>Account No.</t>
  </si>
  <si>
    <t>Transmission Operating Expenses</t>
  </si>
  <si>
    <t>Supervision &amp; Engineering</t>
  </si>
  <si>
    <t>Load Dispatching</t>
  </si>
  <si>
    <t>Station Expenses</t>
  </si>
  <si>
    <t>Overhead Line Expenses</t>
  </si>
  <si>
    <t>Transmission of Electricity by Others</t>
  </si>
  <si>
    <t>Miscellaneous Transmission Expenses</t>
  </si>
  <si>
    <t>Rents</t>
  </si>
  <si>
    <t>Total - Transmission Operating Expenses</t>
  </si>
  <si>
    <t>Transmission Maintenance Expenses</t>
  </si>
  <si>
    <t>Maintenance Station Expense</t>
  </si>
  <si>
    <t>Maintenance Overhead Line Expense</t>
  </si>
  <si>
    <t>Total - Transmission Maintenance Expenses</t>
  </si>
  <si>
    <t>Various</t>
  </si>
  <si>
    <t>Less: Account 565 - Transmission of Electricity by Others</t>
  </si>
  <si>
    <t>Administrative &amp; General - Operating</t>
  </si>
  <si>
    <t>Administration and General Salaries</t>
  </si>
  <si>
    <t>Office Supplies and Expense</t>
  </si>
  <si>
    <t xml:space="preserve">Administrative Expense Transferred </t>
  </si>
  <si>
    <t>Outside Service Employed</t>
  </si>
  <si>
    <t>Property Insurance</t>
  </si>
  <si>
    <t>Injury and Damages</t>
  </si>
  <si>
    <t>Employee Benefits</t>
  </si>
  <si>
    <t>Duplicate Charges</t>
  </si>
  <si>
    <t>General Advertising Expenses</t>
  </si>
  <si>
    <t>Total Operating</t>
  </si>
  <si>
    <t>Administrative &amp; General - Maintenance</t>
  </si>
  <si>
    <t>Maintenance General Plant</t>
  </si>
  <si>
    <t>TOTAL A&amp;G</t>
  </si>
  <si>
    <t>TOTAL O&amp;M EXPENSE</t>
  </si>
  <si>
    <t>Month</t>
  </si>
  <si>
    <t>GRE Zone</t>
  </si>
  <si>
    <t>ITC Midwest Zone</t>
  </si>
  <si>
    <t>Northern States</t>
  </si>
  <si>
    <t>Power Zone</t>
  </si>
  <si>
    <t xml:space="preserve">Otter Tail </t>
  </si>
  <si>
    <t>12 Month Average</t>
  </si>
  <si>
    <t>Total Divisor</t>
  </si>
  <si>
    <t>Minnesota Power Zone</t>
  </si>
  <si>
    <t>Account 561 - Load Dispatching Labor &amp; Other Expense</t>
  </si>
  <si>
    <t>Account 561 - Balancing Authority</t>
  </si>
  <si>
    <t>Long Term Debt Balance</t>
  </si>
  <si>
    <t>Capital Structure</t>
  </si>
  <si>
    <t>Background:</t>
  </si>
  <si>
    <t xml:space="preserve">GRE owns and operates Coal Creek Station (CCS), a 1,117 MW coal operated steam plant, located in Underwood, North Dakota.  This plant is called a mine mouth plant in that the plant is located near the coal mine.  GRE delivers this power to its Minnesota customers through a 410 KV high voltage direct current (HVDC) transmission system.  The transmission line is some 435 miles long, starting in Underwood, North Dakota and ends at the Dickinson converter terminal near Delano, Minnesota.  The DC line operates solely as a generation outlet facility since the plant's maximum accredited and committed capacity is very close to the DC line's maximum capacity. </t>
  </si>
  <si>
    <t>On Attachment O, page 4, line 2 is available to exclude such assets from being classified as eligible transmission assets.  When GRE uses the subtraction method provided with line 2 the methodology computes an unrealistic transmission revenue requirement when compared to GRE's actual costs.  Instead of using the subtraction method of line 2, GRE must reclassify the transmission costs to production to accurately reflect actual expenses and calculate a realistic transmission revenue requirement.  This reclassification is consistent with how GRE computes costs for billing its customers under unbundled rates for production and transmission.</t>
  </si>
  <si>
    <t>On GRE's Annual Operating Report there is not an appropriate account for classification of these assets.  By default GRE has classified them as transmission assets for reporting purposes.  GRE's accounting system tracks separately the costs for all DC assets and has actual values for DC related expenses.  When GRE computes its transmission expense and required transmission revenue to bill its customers, GRE reclassifies these DC assets as production, using the actual DC expenses.  GRE is doing the same for the "Gross Plant in Service" and “Accumulated Depreciation.”</t>
  </si>
  <si>
    <r>
      <t>Long-Term Debt Interest</t>
    </r>
    <r>
      <rPr>
        <b/>
        <sz val="9"/>
        <rFont val="Arial"/>
        <family val="2"/>
      </rPr>
      <t xml:space="preserve"> *</t>
    </r>
  </si>
  <si>
    <t>Interest Expense</t>
  </si>
  <si>
    <t>Group B Interest</t>
  </si>
  <si>
    <t>* Long Term Interest Calculation - See Rate Development Explanation worksheet</t>
  </si>
  <si>
    <t>Falkirk interest reclassified to fuel</t>
  </si>
  <si>
    <t>Total Long-Term Debt Interest</t>
  </si>
  <si>
    <r>
      <t>ITEM 1</t>
    </r>
    <r>
      <rPr>
        <sz val="9"/>
        <rFont val="Arial"/>
        <family val="2"/>
      </rPr>
      <t xml:space="preserve">: GRE has excluded from the transmission revenue requirement certain DC transmission line and substation plant.  Because of this the </t>
    </r>
    <r>
      <rPr>
        <b/>
        <sz val="9"/>
        <rFont val="Arial"/>
        <family val="2"/>
      </rPr>
      <t>“Gross Plant In Service”</t>
    </r>
    <r>
      <rPr>
        <sz val="9"/>
        <rFont val="Arial"/>
        <family val="2"/>
      </rPr>
      <t xml:space="preserve"> and </t>
    </r>
    <r>
      <rPr>
        <b/>
        <sz val="9"/>
        <rFont val="Arial"/>
        <family val="2"/>
      </rPr>
      <t>“Accumulated Depreciation”</t>
    </r>
    <r>
      <rPr>
        <sz val="9"/>
        <rFont val="Arial"/>
        <family val="2"/>
      </rPr>
      <t xml:space="preserve"> Attachment O line items will not agree with the GRE Annual Operating Report Form 12h, Sections A &amp; B.</t>
    </r>
  </si>
  <si>
    <r>
      <t>As a further result of this reclassification GRE has subtracted from the “</t>
    </r>
    <r>
      <rPr>
        <b/>
        <sz val="9"/>
        <rFont val="Arial"/>
        <family val="2"/>
      </rPr>
      <t>Transmission O&amp;M Expense</t>
    </r>
    <r>
      <rPr>
        <sz val="9"/>
        <rFont val="Arial"/>
        <family val="2"/>
      </rPr>
      <t xml:space="preserve">” and </t>
    </r>
    <r>
      <rPr>
        <b/>
        <sz val="9"/>
        <rFont val="Arial"/>
        <family val="2"/>
      </rPr>
      <t>“Transmission Depreciation Expense</t>
    </r>
    <r>
      <rPr>
        <sz val="9"/>
        <rFont val="Arial"/>
        <family val="2"/>
      </rPr>
      <t xml:space="preserve">” the DC share of costs associated with the Plant that has been reclassified.  These two Attachment O line items will not agree with the GRE Annual Operating Report Form 12a, Section A and Form 12h, Section B. </t>
    </r>
  </si>
  <si>
    <r>
      <t>ITEM 2</t>
    </r>
    <r>
      <rPr>
        <sz val="9"/>
        <rFont val="Arial"/>
        <family val="2"/>
      </rPr>
      <t xml:space="preserve">. </t>
    </r>
    <r>
      <rPr>
        <b/>
        <sz val="9"/>
        <rFont val="Arial"/>
        <family val="2"/>
      </rPr>
      <t>“Long Term Interest Expense”</t>
    </r>
    <r>
      <rPr>
        <sz val="9"/>
        <rFont val="Arial"/>
        <family val="2"/>
      </rPr>
      <t xml:space="preserve"> will not tie to the GRE Annual Operating Report Form 12a, Section A.  For comparative reasons, GRE has classified the interest on certain coal mine related investments as fuel expense.  See the GRE Annual Operating Report Form 12a – Section C - Notes To Financial Statements.  When using the GRE Annual Operating Report Form 12 for rate design this classification must be reversed.  You will see in the Capital Structure worksheet where GRE has included the long term interest of the coal mine investments within the total long term interest expense.  This reverses this classfication from a fuel expense.</t>
    </r>
  </si>
  <si>
    <t>c. Transmission Charges Associated with Schedule 26</t>
  </si>
  <si>
    <t>Month End</t>
  </si>
  <si>
    <t>Bemidji</t>
  </si>
  <si>
    <t>Brookings</t>
  </si>
  <si>
    <t>Fargo</t>
  </si>
  <si>
    <t>Account #</t>
  </si>
  <si>
    <t>Amount</t>
  </si>
  <si>
    <t>Total Account Adj.</t>
  </si>
  <si>
    <t>Total Rate Base Adjustments</t>
  </si>
  <si>
    <t>Prefunded AFUDC on CWIP in Rate Base</t>
  </si>
  <si>
    <t>Unamortized Balance of Abandoned Plant</t>
  </si>
  <si>
    <t>* This is inputted under Schedule 1 Recoverable Expenses</t>
  </si>
  <si>
    <t>Note:  Attachment O Input Figures are Bold and Highlighted</t>
  </si>
  <si>
    <t>Attachment O Workpapers - Operation And Maintenance</t>
  </si>
  <si>
    <t>Related Reg. Comm Exp.</t>
  </si>
  <si>
    <t>Add:  Transmission Related Reg. Comm. Exp.</t>
  </si>
  <si>
    <t>Transmission Taxes</t>
  </si>
  <si>
    <t>Transmission Insurance</t>
  </si>
  <si>
    <t>Deductions</t>
  </si>
  <si>
    <t>DC O&amp;M Expense</t>
  </si>
  <si>
    <t>DC Tax Expense</t>
  </si>
  <si>
    <t>DC Insurance Expense</t>
  </si>
  <si>
    <t>NET TRANSMISSION O&amp;M EXPENSE</t>
  </si>
  <si>
    <t>December 2012</t>
  </si>
  <si>
    <t>2012 Attachment O Workpapers - Plant</t>
  </si>
  <si>
    <t xml:space="preserve">Transmission Plant </t>
  </si>
  <si>
    <t>Excluded in ISO Rates</t>
  </si>
  <si>
    <t>Less: EPRI Dues</t>
  </si>
  <si>
    <t>Less:  Related Reg. Comm. Exp.</t>
  </si>
  <si>
    <t>Check</t>
  </si>
  <si>
    <t>Depreciation Expense</t>
  </si>
  <si>
    <t>Prefunded AFUDC</t>
  </si>
  <si>
    <t>Abondonded Plant</t>
  </si>
  <si>
    <t>Total Depreciation Expense</t>
  </si>
  <si>
    <t>Elk River Processing Plant</t>
  </si>
  <si>
    <t>Genoa 3</t>
  </si>
  <si>
    <t>d. Transmission Charges Associated with Schedule 26A (Note DD)</t>
  </si>
  <si>
    <t xml:space="preserve">Total of (a)-(b)-(c)-(d) </t>
  </si>
  <si>
    <t>2013 Attachment O Workpapers</t>
  </si>
  <si>
    <t>2013 Attachment O Workpapers - Explanation Of Transmission Rate Development</t>
  </si>
  <si>
    <t>Budgeted 12 Months Ended December 31, 2013</t>
  </si>
  <si>
    <t>2013 Attachment O Workpapers - Divisor</t>
  </si>
  <si>
    <t>SMMPA Zone</t>
  </si>
  <si>
    <t>January 2013</t>
  </si>
  <si>
    <t>December 2013</t>
  </si>
  <si>
    <t>2013 Attachment O Workpapers - CWIP</t>
  </si>
  <si>
    <t>2013 Attachment O Workpapers - Working Capital</t>
  </si>
  <si>
    <t>2013 Attachment O Workpapers - Adjustments to Rate Base</t>
  </si>
  <si>
    <t>Subtotal - Transmission DC Expenses</t>
  </si>
  <si>
    <t>2013 Attachment O Workpapers - Depreciation Expense</t>
  </si>
  <si>
    <t>2013 Attachment O - Taxes Other Than Income Taxes</t>
  </si>
  <si>
    <t>2013 Attachment O Workpapers - Supporting Calculations for Allocation Factors</t>
  </si>
  <si>
    <t>2013 Attachment O Workpapers - Capital Structure</t>
  </si>
  <si>
    <t>2013 Attachment O Workpapers - Revenue Credits</t>
  </si>
  <si>
    <t xml:space="preserve">From Todd </t>
  </si>
  <si>
    <t>Submitted:  8/31/2013</t>
  </si>
</sst>
</file>

<file path=xl/styles.xml><?xml version="1.0" encoding="utf-8"?>
<styleSheet xmlns="http://schemas.openxmlformats.org/spreadsheetml/2006/main">
  <numFmts count="15">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General_)"/>
    <numFmt numFmtId="165" formatCode="0.00_)"/>
    <numFmt numFmtId="166" formatCode="#,##0.00&quot; $&quot;;\-#,##0.00&quot; $&quot;"/>
    <numFmt numFmtId="167" formatCode="_-* #,##0.0_-;\-* #,##0.0_-;_-* &quot;-&quot;??_-;_-@_-"/>
    <numFmt numFmtId="168" formatCode="m\-d\-yy"/>
    <numFmt numFmtId="169" formatCode="_(* #,##0_);_(* \(#,##0\);_(* &quot;-&quot;??_);_(@_)"/>
    <numFmt numFmtId="170" formatCode="0.0000"/>
    <numFmt numFmtId="171" formatCode="_(&quot;$&quot;* #,##0_);_(&quot;$&quot;* \(#,##0\);_(&quot;$&quot;* &quot;-&quot;??_);_(@_)"/>
    <numFmt numFmtId="172" formatCode="mmmm\ d\ h:mm\ AM/PM"/>
    <numFmt numFmtId="173" formatCode="&quot;$&quot;#,##0"/>
  </numFmts>
  <fonts count="53">
    <font>
      <sz val="12"/>
      <name val="Arial"/>
    </font>
    <font>
      <sz val="12"/>
      <name val="Arial"/>
      <family val="2"/>
    </font>
    <font>
      <b/>
      <sz val="10"/>
      <name val="Arial"/>
      <family val="2"/>
    </font>
    <font>
      <sz val="11"/>
      <name val="??"/>
      <family val="3"/>
      <charset val="129"/>
    </font>
    <font>
      <sz val="10"/>
      <name val="Arial"/>
      <family val="2"/>
    </font>
    <font>
      <sz val="8"/>
      <name val="Arial"/>
      <family val="2"/>
    </font>
    <font>
      <b/>
      <u/>
      <sz val="11"/>
      <color indexed="37"/>
      <name val="Arial"/>
      <family val="2"/>
    </font>
    <font>
      <sz val="10"/>
      <color indexed="12"/>
      <name val="Arial"/>
      <family val="2"/>
    </font>
    <font>
      <sz val="7"/>
      <name val="Small Fonts"/>
      <family val="2"/>
    </font>
    <font>
      <b/>
      <i/>
      <sz val="16"/>
      <name val="Helv"/>
    </font>
    <font>
      <sz val="12"/>
      <name val="Arial"/>
      <family val="2"/>
    </font>
    <font>
      <sz val="10"/>
      <color indexed="12"/>
      <name val="MS Sans Serif"/>
      <family val="2"/>
    </font>
    <font>
      <b/>
      <sz val="10"/>
      <color indexed="12"/>
      <name val="MS Sans Serif"/>
      <family val="2"/>
    </font>
    <font>
      <sz val="8"/>
      <name val="Arial"/>
      <family val="2"/>
    </font>
    <font>
      <sz val="8"/>
      <color indexed="12"/>
      <name val="Arial"/>
      <family val="2"/>
    </font>
    <font>
      <sz val="12"/>
      <name val="Garamond"/>
      <family val="1"/>
    </font>
    <font>
      <b/>
      <sz val="9"/>
      <name val="Arial"/>
      <family val="2"/>
    </font>
    <font>
      <sz val="9"/>
      <color indexed="8"/>
      <name val="Arial"/>
      <family val="2"/>
    </font>
    <font>
      <b/>
      <sz val="9"/>
      <color indexed="8"/>
      <name val="Arial"/>
      <family val="2"/>
    </font>
    <font>
      <b/>
      <i/>
      <sz val="9"/>
      <color indexed="8"/>
      <name val="Arial"/>
      <family val="2"/>
    </font>
    <font>
      <sz val="9"/>
      <name val="Arial"/>
      <family val="2"/>
    </font>
    <font>
      <sz val="9"/>
      <color indexed="12"/>
      <name val="Arial"/>
      <family val="2"/>
    </font>
    <font>
      <sz val="13"/>
      <name val="Arial"/>
      <family val="2"/>
    </font>
    <font>
      <sz val="7"/>
      <name val="Arial Narrow"/>
      <family val="2"/>
    </font>
    <font>
      <b/>
      <sz val="18"/>
      <name val="Arial"/>
      <family val="2"/>
    </font>
    <font>
      <b/>
      <sz val="12"/>
      <name val="Arial"/>
      <family val="2"/>
    </font>
    <font>
      <b/>
      <sz val="26"/>
      <name val="Arial"/>
      <family val="2"/>
    </font>
    <font>
      <u/>
      <sz val="9"/>
      <name val="Arial"/>
      <family val="2"/>
    </font>
    <font>
      <b/>
      <i/>
      <sz val="9"/>
      <name val="Arial"/>
      <family val="2"/>
    </font>
    <font>
      <sz val="8"/>
      <name val="Times New Roman"/>
      <family val="1"/>
    </font>
    <font>
      <sz val="9"/>
      <color indexed="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9"/>
      <color indexed="14"/>
      <name val="Arial"/>
      <family val="2"/>
    </font>
    <font>
      <sz val="12"/>
      <name val="Arial"/>
      <family val="2"/>
    </font>
    <font>
      <i/>
      <sz val="9"/>
      <name val="Arial"/>
      <family val="2"/>
    </font>
    <font>
      <sz val="9"/>
      <color theme="1"/>
      <name val="Arial"/>
      <family val="2"/>
    </font>
    <font>
      <b/>
      <sz val="8"/>
      <color indexed="81"/>
      <name val="Tahoma"/>
      <family val="2"/>
    </font>
    <font>
      <sz val="8"/>
      <color indexed="81"/>
      <name val="Tahoma"/>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FFFF99"/>
        <bgColor indexed="64"/>
      </patternFill>
    </fill>
  </fills>
  <borders count="20">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12"/>
      </left>
      <right style="double">
        <color indexed="12"/>
      </right>
      <top style="double">
        <color indexed="12"/>
      </top>
      <bottom style="dotted">
        <color indexed="12"/>
      </bottom>
      <diagonal/>
    </border>
    <border>
      <left style="thick">
        <color indexed="12"/>
      </left>
      <right style="thick">
        <color indexed="12"/>
      </right>
      <top style="thick">
        <color indexed="12"/>
      </top>
      <bottom/>
      <diagonal/>
    </border>
    <border>
      <left/>
      <right/>
      <top style="thin">
        <color indexed="64"/>
      </top>
      <bottom style="double">
        <color indexed="64"/>
      </bottom>
      <diagonal/>
    </border>
    <border>
      <left/>
      <right/>
      <top/>
      <bottom style="thin">
        <color indexed="8"/>
      </bottom>
      <diagonal/>
    </border>
    <border>
      <left/>
      <right/>
      <top/>
      <bottom style="thin">
        <color indexed="64"/>
      </bottom>
      <diagonal/>
    </border>
    <border>
      <left/>
      <right/>
      <top style="thin">
        <color indexed="64"/>
      </top>
      <bottom/>
      <diagonal/>
    </border>
    <border>
      <left/>
      <right/>
      <top/>
      <bottom style="double">
        <color indexed="64"/>
      </bottom>
      <diagonal/>
    </border>
    <border>
      <left/>
      <right/>
      <top style="thin">
        <color indexed="64"/>
      </top>
      <bottom style="thin">
        <color indexed="64"/>
      </bottom>
      <diagonal/>
    </border>
  </borders>
  <cellStyleXfs count="76">
    <xf numFmtId="0" fontId="0" fillId="0" borderId="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168" fontId="2" fillId="20" borderId="1">
      <alignment horizontal="center" vertical="center"/>
    </xf>
    <xf numFmtId="0" fontId="33" fillId="3" borderId="0" applyNumberFormat="0" applyBorder="0" applyAlignment="0" applyProtection="0"/>
    <xf numFmtId="0" fontId="34" fillId="21" borderId="2" applyNumberFormat="0" applyAlignment="0" applyProtection="0"/>
    <xf numFmtId="0" fontId="35" fillId="22" borderId="3"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44" fontId="48" fillId="0" borderId="0" applyFont="0" applyFill="0" applyBorder="0" applyAlignment="0" applyProtection="0"/>
    <xf numFmtId="6" fontId="3" fillId="0" borderId="0">
      <protection locked="0"/>
    </xf>
    <xf numFmtId="0" fontId="36" fillId="0" borderId="0" applyNumberFormat="0" applyFill="0" applyBorder="0" applyAlignment="0" applyProtection="0"/>
    <xf numFmtId="167" fontId="4" fillId="0" borderId="0">
      <protection locked="0"/>
    </xf>
    <xf numFmtId="0" fontId="37" fillId="4" borderId="0" applyNumberFormat="0" applyBorder="0" applyAlignment="0" applyProtection="0"/>
    <xf numFmtId="38" fontId="5" fillId="23" borderId="0" applyNumberFormat="0" applyBorder="0" applyAlignment="0" applyProtection="0"/>
    <xf numFmtId="0" fontId="6" fillId="0" borderId="0" applyNumberForma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166" fontId="4" fillId="0" borderId="0">
      <protection locked="0"/>
    </xf>
    <xf numFmtId="166" fontId="4" fillId="0" borderId="0">
      <protection locked="0"/>
    </xf>
    <xf numFmtId="0" fontId="7" fillId="0" borderId="7" applyNumberFormat="0" applyFill="0" applyAlignment="0" applyProtection="0"/>
    <xf numFmtId="0" fontId="41" fillId="7" borderId="2" applyNumberFormat="0" applyAlignment="0" applyProtection="0"/>
    <xf numFmtId="10" fontId="5" fillId="24" borderId="8" applyNumberFormat="0" applyBorder="0" applyAlignment="0" applyProtection="0"/>
    <xf numFmtId="0" fontId="42" fillId="0" borderId="9" applyNumberFormat="0" applyFill="0" applyAlignment="0" applyProtection="0"/>
    <xf numFmtId="0" fontId="43" fillId="25" borderId="0" applyNumberFormat="0" applyBorder="0" applyAlignment="0" applyProtection="0"/>
    <xf numFmtId="37" fontId="8" fillId="0" borderId="0"/>
    <xf numFmtId="165" fontId="9" fillId="0" borderId="0"/>
    <xf numFmtId="0" fontId="15" fillId="0" borderId="0"/>
    <xf numFmtId="0" fontId="23" fillId="0" borderId="0" applyBorder="0"/>
    <xf numFmtId="0" fontId="4" fillId="0" borderId="0"/>
    <xf numFmtId="38" fontId="10" fillId="0" borderId="0"/>
    <xf numFmtId="0" fontId="1" fillId="0" borderId="0"/>
    <xf numFmtId="38" fontId="10" fillId="0" borderId="0"/>
    <xf numFmtId="38" fontId="10" fillId="0" borderId="0"/>
    <xf numFmtId="0" fontId="4" fillId="0" borderId="0"/>
    <xf numFmtId="0" fontId="4" fillId="0" borderId="0"/>
    <xf numFmtId="0" fontId="4" fillId="0" borderId="0"/>
    <xf numFmtId="0" fontId="4" fillId="0" borderId="0"/>
    <xf numFmtId="0" fontId="4" fillId="26" borderId="10" applyNumberFormat="0" applyFont="0" applyAlignment="0" applyProtection="0"/>
    <xf numFmtId="0" fontId="44" fillId="21" borderId="11" applyNumberFormat="0" applyAlignment="0" applyProtection="0"/>
    <xf numFmtId="9" fontId="1"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0" fontId="11" fillId="0" borderId="12"/>
    <xf numFmtId="0" fontId="12" fillId="0" borderId="13"/>
    <xf numFmtId="0" fontId="4" fillId="0" borderId="0"/>
    <xf numFmtId="0" fontId="45" fillId="0" borderId="0" applyNumberFormat="0" applyFill="0" applyBorder="0" applyAlignment="0" applyProtection="0"/>
    <xf numFmtId="166" fontId="4" fillId="0" borderId="14">
      <protection locked="0"/>
    </xf>
    <xf numFmtId="37" fontId="5" fillId="27" borderId="0" applyNumberFormat="0" applyBorder="0" applyAlignment="0" applyProtection="0"/>
    <xf numFmtId="37" fontId="13" fillId="0" borderId="0"/>
    <xf numFmtId="3" fontId="14" fillId="0" borderId="7" applyProtection="0"/>
    <xf numFmtId="0" fontId="46" fillId="0" borderId="0" applyNumberFormat="0" applyFill="0" applyBorder="0" applyAlignment="0" applyProtection="0"/>
  </cellStyleXfs>
  <cellXfs count="276">
    <xf numFmtId="0" fontId="0" fillId="0" borderId="0" xfId="0"/>
    <xf numFmtId="0" fontId="16" fillId="0" borderId="0" xfId="55" applyFont="1" applyAlignment="1">
      <alignment horizontal="left" vertical="center"/>
    </xf>
    <xf numFmtId="0" fontId="17" fillId="0" borderId="0" xfId="51" applyFont="1"/>
    <xf numFmtId="0" fontId="17" fillId="0" borderId="0" xfId="51" applyFont="1" applyAlignment="1">
      <alignment horizontal="right"/>
    </xf>
    <xf numFmtId="0" fontId="18" fillId="0" borderId="0" xfId="51" applyFont="1" applyAlignment="1">
      <alignment horizontal="left"/>
    </xf>
    <xf numFmtId="164" fontId="18" fillId="0" borderId="0" xfId="56" applyNumberFormat="1" applyFont="1" applyAlignment="1" applyProtection="1"/>
    <xf numFmtId="0" fontId="18" fillId="0" borderId="0" xfId="51" applyFont="1" applyAlignment="1" applyProtection="1">
      <alignment horizontal="right"/>
      <protection locked="0"/>
    </xf>
    <xf numFmtId="0" fontId="17" fillId="0" borderId="0" xfId="51" applyFont="1" applyAlignment="1">
      <alignment horizontal="left"/>
    </xf>
    <xf numFmtId="0" fontId="19" fillId="0" borderId="0" xfId="51" applyFont="1"/>
    <xf numFmtId="0" fontId="18" fillId="0" borderId="0" xfId="51" applyFont="1" applyAlignment="1">
      <alignment horizontal="center"/>
    </xf>
    <xf numFmtId="0" fontId="18" fillId="0" borderId="0" xfId="51" applyFont="1" applyBorder="1" applyAlignment="1">
      <alignment horizontal="center"/>
    </xf>
    <xf numFmtId="0" fontId="18" fillId="0" borderId="15" xfId="51" applyFont="1" applyBorder="1" applyAlignment="1">
      <alignment horizontal="center"/>
    </xf>
    <xf numFmtId="0" fontId="18" fillId="0" borderId="16" xfId="51" applyFont="1" applyBorder="1" applyAlignment="1">
      <alignment horizontal="center"/>
    </xf>
    <xf numFmtId="0" fontId="16" fillId="0" borderId="16" xfId="0" applyFont="1" applyBorder="1"/>
    <xf numFmtId="0" fontId="20" fillId="0" borderId="0" xfId="0" applyFont="1"/>
    <xf numFmtId="37" fontId="17" fillId="0" borderId="0" xfId="51" applyNumberFormat="1" applyFont="1"/>
    <xf numFmtId="37" fontId="20" fillId="0" borderId="0" xfId="51" applyNumberFormat="1" applyFont="1" applyAlignment="1">
      <alignment horizontal="right"/>
    </xf>
    <xf numFmtId="37" fontId="17" fillId="0" borderId="0" xfId="51" applyNumberFormat="1" applyFont="1" applyAlignment="1">
      <alignment horizontal="right"/>
    </xf>
    <xf numFmtId="0" fontId="16" fillId="0" borderId="16" xfId="0" applyFont="1" applyBorder="1" applyAlignment="1">
      <alignment horizontal="center"/>
    </xf>
    <xf numFmtId="0" fontId="16" fillId="0" borderId="0" xfId="0" applyFont="1" applyAlignment="1">
      <alignment horizontal="center"/>
    </xf>
    <xf numFmtId="0" fontId="18" fillId="0" borderId="16" xfId="51" applyFont="1" applyBorder="1"/>
    <xf numFmtId="38" fontId="18" fillId="0" borderId="0" xfId="56" applyFont="1"/>
    <xf numFmtId="164" fontId="18" fillId="0" borderId="0" xfId="56" applyNumberFormat="1" applyFont="1" applyAlignment="1" applyProtection="1">
      <alignment horizontal="right"/>
    </xf>
    <xf numFmtId="38" fontId="17" fillId="0" borderId="0" xfId="56" applyFont="1"/>
    <xf numFmtId="38" fontId="17" fillId="0" borderId="0" xfId="56" applyFont="1" applyAlignment="1"/>
    <xf numFmtId="38" fontId="17" fillId="0" borderId="0" xfId="57" applyFont="1"/>
    <xf numFmtId="38" fontId="17" fillId="0" borderId="0" xfId="56" applyFont="1" applyBorder="1"/>
    <xf numFmtId="164" fontId="18" fillId="0" borderId="0" xfId="56" applyNumberFormat="1" applyFont="1" applyAlignment="1" applyProtection="1">
      <alignment horizontal="center"/>
    </xf>
    <xf numFmtId="164" fontId="18" fillId="0" borderId="0" xfId="56" applyNumberFormat="1" applyFont="1" applyBorder="1" applyAlignment="1" applyProtection="1">
      <alignment horizontal="center"/>
    </xf>
    <xf numFmtId="164" fontId="17" fillId="0" borderId="0" xfId="56" applyNumberFormat="1" applyFont="1" applyAlignment="1" applyProtection="1">
      <alignment horizontal="center"/>
    </xf>
    <xf numFmtId="38" fontId="18" fillId="0" borderId="0" xfId="56" applyFont="1" applyAlignment="1">
      <alignment horizontal="center"/>
    </xf>
    <xf numFmtId="38" fontId="17" fillId="0" borderId="15" xfId="56" applyFont="1" applyBorder="1" applyAlignment="1"/>
    <xf numFmtId="164" fontId="18" fillId="0" borderId="15" xfId="56" applyNumberFormat="1" applyFont="1" applyBorder="1" applyAlignment="1" applyProtection="1">
      <alignment horizontal="center"/>
    </xf>
    <xf numFmtId="38" fontId="18" fillId="0" borderId="16" xfId="56" applyFont="1" applyBorder="1"/>
    <xf numFmtId="38" fontId="17" fillId="0" borderId="0" xfId="56" quotePrefix="1" applyFont="1" applyAlignment="1">
      <alignment horizontal="left"/>
    </xf>
    <xf numFmtId="49" fontId="17" fillId="0" borderId="0" xfId="56" applyNumberFormat="1" applyFont="1" applyAlignment="1" applyProtection="1">
      <alignment horizontal="left"/>
    </xf>
    <xf numFmtId="5" fontId="20" fillId="0" borderId="0" xfId="56" applyNumberFormat="1" applyFont="1" applyProtection="1"/>
    <xf numFmtId="38" fontId="21" fillId="0" borderId="0" xfId="56" applyFont="1" applyBorder="1"/>
    <xf numFmtId="5" fontId="21" fillId="0" borderId="0" xfId="56" applyNumberFormat="1" applyFont="1" applyProtection="1"/>
    <xf numFmtId="38" fontId="20" fillId="0" borderId="0" xfId="56" applyFont="1" applyBorder="1"/>
    <xf numFmtId="37" fontId="20" fillId="0" borderId="0" xfId="56" applyNumberFormat="1" applyFont="1" applyProtection="1"/>
    <xf numFmtId="37" fontId="17" fillId="0" borderId="17" xfId="56" applyNumberFormat="1" applyFont="1" applyBorder="1" applyProtection="1"/>
    <xf numFmtId="37" fontId="17" fillId="0" borderId="0" xfId="56" applyNumberFormat="1" applyFont="1" applyProtection="1"/>
    <xf numFmtId="37" fontId="17" fillId="0" borderId="17" xfId="56" applyNumberFormat="1" applyFont="1" applyBorder="1" applyAlignment="1">
      <alignment horizontal="right"/>
    </xf>
    <xf numFmtId="37" fontId="17" fillId="0" borderId="0" xfId="56" applyNumberFormat="1" applyFont="1" applyBorder="1" applyAlignment="1">
      <alignment horizontal="right"/>
    </xf>
    <xf numFmtId="37" fontId="20" fillId="0" borderId="17" xfId="56" applyNumberFormat="1" applyFont="1" applyBorder="1" applyProtection="1"/>
    <xf numFmtId="164" fontId="18" fillId="0" borderId="0" xfId="56" quotePrefix="1" applyNumberFormat="1" applyFont="1" applyAlignment="1" applyProtection="1">
      <alignment horizontal="left"/>
    </xf>
    <xf numFmtId="37" fontId="18" fillId="0" borderId="0" xfId="56" applyNumberFormat="1" applyFont="1" applyProtection="1"/>
    <xf numFmtId="5" fontId="17" fillId="0" borderId="0" xfId="56" applyNumberFormat="1" applyFont="1" applyProtection="1"/>
    <xf numFmtId="37" fontId="18" fillId="0" borderId="0" xfId="56" applyNumberFormat="1" applyFont="1" applyBorder="1" applyAlignment="1">
      <alignment horizontal="right"/>
    </xf>
    <xf numFmtId="38" fontId="20" fillId="0" borderId="0" xfId="56" applyFont="1"/>
    <xf numFmtId="38" fontId="17" fillId="0" borderId="0" xfId="56" applyFont="1" applyFill="1"/>
    <xf numFmtId="0" fontId="18" fillId="0" borderId="0" xfId="51" applyFont="1"/>
    <xf numFmtId="0" fontId="17" fillId="0" borderId="0" xfId="51" applyFont="1" applyAlignment="1">
      <alignment horizontal="center"/>
    </xf>
    <xf numFmtId="0" fontId="17" fillId="0" borderId="0" xfId="51" applyFont="1" applyBorder="1" applyAlignment="1">
      <alignment horizontal="center"/>
    </xf>
    <xf numFmtId="49" fontId="17" fillId="0" borderId="0" xfId="54" applyNumberFormat="1" applyFont="1" applyAlignment="1" applyProtection="1">
      <alignment horizontal="left"/>
    </xf>
    <xf numFmtId="5" fontId="20" fillId="0" borderId="0" xfId="51" applyNumberFormat="1" applyFont="1" applyBorder="1" applyProtection="1"/>
    <xf numFmtId="37" fontId="17" fillId="0" borderId="0" xfId="51" applyNumberFormat="1" applyFont="1" applyBorder="1" applyProtection="1"/>
    <xf numFmtId="37" fontId="17" fillId="0" borderId="0" xfId="51" applyNumberFormat="1" applyFont="1" applyBorder="1" applyAlignment="1">
      <alignment horizontal="right"/>
    </xf>
    <xf numFmtId="37" fontId="17" fillId="0" borderId="0" xfId="51" applyNumberFormat="1" applyFont="1" applyProtection="1"/>
    <xf numFmtId="37" fontId="17" fillId="0" borderId="0" xfId="56" applyNumberFormat="1" applyFont="1" applyBorder="1" applyProtection="1"/>
    <xf numFmtId="164" fontId="17" fillId="0" borderId="0" xfId="56" applyNumberFormat="1" applyFont="1" applyAlignment="1" applyProtection="1">
      <alignment horizontal="left"/>
    </xf>
    <xf numFmtId="164" fontId="18" fillId="0" borderId="0" xfId="56" applyNumberFormat="1" applyFont="1" applyAlignment="1" applyProtection="1">
      <alignment horizontal="left"/>
    </xf>
    <xf numFmtId="38" fontId="18" fillId="0" borderId="0" xfId="56" applyFont="1" applyBorder="1"/>
    <xf numFmtId="164" fontId="18" fillId="0" borderId="16" xfId="56" applyNumberFormat="1" applyFont="1" applyBorder="1" applyAlignment="1" applyProtection="1">
      <alignment horizontal="center"/>
    </xf>
    <xf numFmtId="0" fontId="22" fillId="0" borderId="0" xfId="52" applyFont="1" applyFill="1" applyBorder="1" applyAlignment="1" applyProtection="1"/>
    <xf numFmtId="0" fontId="24" fillId="0" borderId="0" xfId="0" applyFont="1"/>
    <xf numFmtId="172" fontId="24" fillId="0" borderId="0" xfId="0" applyNumberFormat="1" applyFont="1" applyFill="1" applyBorder="1" applyAlignment="1">
      <alignment horizontal="center"/>
    </xf>
    <xf numFmtId="0" fontId="25" fillId="0" borderId="0" xfId="0" applyFont="1" applyAlignment="1">
      <alignment horizontal="right"/>
    </xf>
    <xf numFmtId="169" fontId="20" fillId="0" borderId="0" xfId="29" applyNumberFormat="1" applyFont="1" applyBorder="1"/>
    <xf numFmtId="169" fontId="21" fillId="0" borderId="0" xfId="29" applyNumberFormat="1" applyFont="1" applyBorder="1"/>
    <xf numFmtId="169" fontId="21" fillId="0" borderId="0" xfId="29" applyNumberFormat="1" applyFont="1" applyBorder="1" applyAlignment="1">
      <alignment horizontal="right"/>
    </xf>
    <xf numFmtId="0" fontId="18" fillId="0" borderId="0" xfId="51" applyFont="1" applyBorder="1" applyAlignment="1">
      <alignment horizontal="left"/>
    </xf>
    <xf numFmtId="0" fontId="18" fillId="0" borderId="15" xfId="51" applyFont="1" applyBorder="1"/>
    <xf numFmtId="49" fontId="17" fillId="0" borderId="16" xfId="56" applyNumberFormat="1" applyFont="1" applyBorder="1" applyAlignment="1" applyProtection="1">
      <alignment horizontal="left"/>
    </xf>
    <xf numFmtId="164" fontId="18" fillId="0" borderId="0" xfId="56" quotePrefix="1" applyNumberFormat="1" applyFont="1" applyBorder="1" applyAlignment="1" applyProtection="1">
      <alignment horizontal="left"/>
    </xf>
    <xf numFmtId="38" fontId="18" fillId="0" borderId="0" xfId="56" applyFont="1" applyAlignment="1"/>
    <xf numFmtId="0" fontId="26" fillId="0" borderId="0" xfId="0" applyFont="1" applyFill="1" applyBorder="1" applyAlignment="1">
      <alignment horizontal="center"/>
    </xf>
    <xf numFmtId="49" fontId="17" fillId="0" borderId="16" xfId="56" applyNumberFormat="1" applyFont="1" applyBorder="1"/>
    <xf numFmtId="38" fontId="17" fillId="0" borderId="0" xfId="54" applyFont="1" applyAlignment="1">
      <alignment horizontal="left"/>
    </xf>
    <xf numFmtId="0" fontId="17" fillId="0" borderId="15" xfId="51" applyFont="1" applyBorder="1" applyAlignment="1">
      <alignment horizontal="left"/>
    </xf>
    <xf numFmtId="49" fontId="17" fillId="0" borderId="16" xfId="54" applyNumberFormat="1" applyFont="1" applyBorder="1" applyAlignment="1" applyProtection="1">
      <alignment horizontal="left"/>
    </xf>
    <xf numFmtId="0" fontId="20" fillId="0" borderId="16" xfId="0" applyFont="1" applyBorder="1"/>
    <xf numFmtId="5" fontId="20" fillId="0" borderId="0" xfId="51" applyNumberFormat="1" applyFont="1" applyBorder="1"/>
    <xf numFmtId="164" fontId="16" fillId="0" borderId="0" xfId="54" applyNumberFormat="1" applyFont="1" applyAlignment="1" applyProtection="1">
      <alignment horizontal="left"/>
    </xf>
    <xf numFmtId="0" fontId="20" fillId="0" borderId="0" xfId="51" applyFont="1"/>
    <xf numFmtId="0" fontId="20" fillId="0" borderId="0" xfId="51" applyFont="1" applyBorder="1"/>
    <xf numFmtId="164" fontId="16" fillId="0" borderId="0" xfId="56" applyNumberFormat="1" applyFont="1" applyAlignment="1" applyProtection="1"/>
    <xf numFmtId="0" fontId="20" fillId="0" borderId="0" xfId="51" applyFont="1" applyAlignment="1">
      <alignment horizontal="left"/>
    </xf>
    <xf numFmtId="0" fontId="20" fillId="0" borderId="0" xfId="51" applyFont="1" applyAlignment="1">
      <alignment horizontal="center"/>
    </xf>
    <xf numFmtId="0" fontId="20" fillId="0" borderId="0" xfId="51" applyFont="1" applyBorder="1" applyAlignment="1">
      <alignment horizontal="center"/>
    </xf>
    <xf numFmtId="0" fontId="16" fillId="0" borderId="0" xfId="51" applyFont="1"/>
    <xf numFmtId="0" fontId="16" fillId="0" borderId="0" xfId="51" applyFont="1" applyBorder="1"/>
    <xf numFmtId="0" fontId="16" fillId="0" borderId="0" xfId="51" applyFont="1" applyAlignment="1">
      <alignment horizontal="center"/>
    </xf>
    <xf numFmtId="0" fontId="16" fillId="0" borderId="0" xfId="51" applyFont="1" applyBorder="1" applyAlignment="1">
      <alignment horizontal="center"/>
    </xf>
    <xf numFmtId="0" fontId="20" fillId="0" borderId="15" xfId="51" applyFont="1" applyBorder="1" applyAlignment="1">
      <alignment horizontal="left"/>
    </xf>
    <xf numFmtId="0" fontId="20" fillId="0" borderId="0" xfId="51" applyFont="1" applyBorder="1" applyAlignment="1">
      <alignment horizontal="left"/>
    </xf>
    <xf numFmtId="0" fontId="16" fillId="0" borderId="16" xfId="51" applyFont="1" applyBorder="1" applyAlignment="1">
      <alignment horizontal="left"/>
    </xf>
    <xf numFmtId="0" fontId="16" fillId="0" borderId="0" xfId="51" applyFont="1" applyAlignment="1">
      <alignment horizontal="left"/>
    </xf>
    <xf numFmtId="0" fontId="16" fillId="0" borderId="15" xfId="51" applyFont="1" applyBorder="1" applyAlignment="1">
      <alignment horizontal="left"/>
    </xf>
    <xf numFmtId="0" fontId="16" fillId="0" borderId="15" xfId="51" applyFont="1" applyBorder="1" applyAlignment="1">
      <alignment horizontal="center"/>
    </xf>
    <xf numFmtId="5" fontId="20" fillId="0" borderId="0" xfId="51" applyNumberFormat="1" applyFont="1" applyProtection="1"/>
    <xf numFmtId="5" fontId="20" fillId="0" borderId="16" xfId="51" applyNumberFormat="1" applyFont="1" applyBorder="1" applyProtection="1"/>
    <xf numFmtId="37" fontId="20" fillId="0" borderId="0" xfId="51" applyNumberFormat="1" applyFont="1" applyBorder="1"/>
    <xf numFmtId="0" fontId="20" fillId="0" borderId="0" xfId="51" applyFont="1" applyBorder="1" applyAlignment="1"/>
    <xf numFmtId="37" fontId="20" fillId="0" borderId="0" xfId="51" applyNumberFormat="1" applyFont="1"/>
    <xf numFmtId="0" fontId="16" fillId="0" borderId="0" xfId="51" applyFont="1" applyBorder="1" applyAlignment="1">
      <alignment horizontal="left"/>
    </xf>
    <xf numFmtId="37" fontId="20" fillId="0" borderId="0" xfId="51" applyNumberFormat="1" applyFont="1" applyProtection="1"/>
    <xf numFmtId="171" fontId="20" fillId="0" borderId="0" xfId="30" applyNumberFormat="1" applyFont="1"/>
    <xf numFmtId="6" fontId="22" fillId="0" borderId="0" xfId="52" applyNumberFormat="1" applyFont="1" applyFill="1" applyBorder="1" applyProtection="1">
      <protection locked="0"/>
    </xf>
    <xf numFmtId="0" fontId="20" fillId="0" borderId="0" xfId="51" applyFont="1" applyFill="1" applyBorder="1"/>
    <xf numFmtId="0" fontId="22" fillId="0" borderId="0" xfId="52" quotePrefix="1" applyFont="1" applyFill="1" applyBorder="1" applyAlignment="1" applyProtection="1"/>
    <xf numFmtId="37" fontId="20" fillId="0" borderId="0" xfId="51" applyNumberFormat="1" applyFont="1" applyFill="1" applyBorder="1"/>
    <xf numFmtId="37" fontId="20" fillId="0" borderId="0" xfId="51" applyNumberFormat="1" applyFont="1" applyAlignment="1">
      <alignment horizontal="left"/>
    </xf>
    <xf numFmtId="5" fontId="20" fillId="0" borderId="0" xfId="51" applyNumberFormat="1" applyFont="1"/>
    <xf numFmtId="0" fontId="20" fillId="0" borderId="16" xfId="51" applyFont="1" applyBorder="1" applyAlignment="1">
      <alignment horizontal="left"/>
    </xf>
    <xf numFmtId="0" fontId="20" fillId="0" borderId="16" xfId="51" applyFont="1" applyBorder="1"/>
    <xf numFmtId="0" fontId="20" fillId="0" borderId="16" xfId="51" applyFont="1" applyBorder="1" applyAlignment="1">
      <alignment horizontal="center"/>
    </xf>
    <xf numFmtId="37" fontId="20" fillId="0" borderId="16" xfId="51" applyNumberFormat="1" applyFont="1" applyBorder="1" applyProtection="1"/>
    <xf numFmtId="0" fontId="27" fillId="0" borderId="16" xfId="51" applyFont="1" applyBorder="1" applyAlignment="1">
      <alignment horizontal="center"/>
    </xf>
    <xf numFmtId="5" fontId="16" fillId="0" borderId="0" xfId="51" applyNumberFormat="1" applyFont="1" applyBorder="1" applyAlignment="1">
      <alignment horizontal="left"/>
    </xf>
    <xf numFmtId="0" fontId="10" fillId="0" borderId="0" xfId="0" applyFont="1"/>
    <xf numFmtId="0" fontId="28" fillId="0" borderId="0" xfId="51" applyFont="1"/>
    <xf numFmtId="0" fontId="20" fillId="0" borderId="17" xfId="51" applyFont="1" applyBorder="1" applyAlignment="1">
      <alignment horizontal="right"/>
    </xf>
    <xf numFmtId="0" fontId="16" fillId="0" borderId="16" xfId="51" applyFont="1" applyBorder="1"/>
    <xf numFmtId="0" fontId="20" fillId="0" borderId="16" xfId="51" applyFont="1" applyBorder="1" applyAlignment="1">
      <alignment horizontal="right"/>
    </xf>
    <xf numFmtId="37" fontId="20" fillId="0" borderId="16" xfId="51" applyNumberFormat="1" applyFont="1" applyBorder="1" applyAlignment="1">
      <alignment horizontal="right"/>
    </xf>
    <xf numFmtId="37" fontId="20" fillId="0" borderId="0" xfId="51" applyNumberFormat="1" applyFont="1" applyAlignment="1" applyProtection="1">
      <alignment horizontal="right"/>
    </xf>
    <xf numFmtId="5" fontId="20" fillId="0" borderId="18" xfId="51" applyNumberFormat="1" applyFont="1" applyBorder="1"/>
    <xf numFmtId="0" fontId="20" fillId="0" borderId="0" xfId="51" applyFont="1" applyAlignment="1">
      <alignment horizontal="right"/>
    </xf>
    <xf numFmtId="164" fontId="16" fillId="0" borderId="0" xfId="56" applyNumberFormat="1" applyFont="1" applyAlignment="1" applyProtection="1">
      <alignment horizontal="right"/>
    </xf>
    <xf numFmtId="0" fontId="16" fillId="0" borderId="0" xfId="51" applyFont="1" applyAlignment="1" applyProtection="1">
      <alignment horizontal="right"/>
      <protection locked="0"/>
    </xf>
    <xf numFmtId="0" fontId="20" fillId="0" borderId="0" xfId="51" applyFont="1" applyFill="1" applyAlignment="1">
      <alignment horizontal="right"/>
    </xf>
    <xf numFmtId="170" fontId="20" fillId="0" borderId="16" xfId="51" applyNumberFormat="1" applyFont="1" applyBorder="1"/>
    <xf numFmtId="164" fontId="18" fillId="0" borderId="16" xfId="56" applyNumberFormat="1" applyFont="1" applyFill="1" applyBorder="1" applyAlignment="1" applyProtection="1">
      <alignment horizontal="center"/>
    </xf>
    <xf numFmtId="37" fontId="20" fillId="0" borderId="0" xfId="51" applyNumberFormat="1" applyFont="1" applyBorder="1" applyProtection="1"/>
    <xf numFmtId="5" fontId="20" fillId="0" borderId="14" xfId="30" applyNumberFormat="1" applyFont="1" applyBorder="1"/>
    <xf numFmtId="37" fontId="20" fillId="0" borderId="0" xfId="56" applyNumberFormat="1" applyFont="1" applyBorder="1"/>
    <xf numFmtId="37" fontId="20" fillId="0" borderId="0" xfId="29" applyNumberFormat="1" applyFont="1" applyProtection="1"/>
    <xf numFmtId="0" fontId="17" fillId="0" borderId="0" xfId="56" applyNumberFormat="1" applyFont="1"/>
    <xf numFmtId="5" fontId="17" fillId="0" borderId="0" xfId="51" applyNumberFormat="1" applyFont="1" applyProtection="1"/>
    <xf numFmtId="5" fontId="20" fillId="0" borderId="0" xfId="0" applyNumberFormat="1" applyFont="1"/>
    <xf numFmtId="5" fontId="20" fillId="0" borderId="16" xfId="30" applyNumberFormat="1" applyFont="1" applyBorder="1"/>
    <xf numFmtId="37" fontId="20" fillId="0" borderId="0" xfId="0" applyNumberFormat="1" applyFont="1"/>
    <xf numFmtId="5" fontId="16" fillId="0" borderId="0" xfId="51" applyNumberFormat="1" applyFont="1" applyBorder="1" applyProtection="1"/>
    <xf numFmtId="5" fontId="16" fillId="0" borderId="0" xfId="51" applyNumberFormat="1" applyFont="1" applyBorder="1"/>
    <xf numFmtId="5" fontId="20" fillId="0" borderId="19" xfId="51" applyNumberFormat="1" applyFont="1" applyFill="1" applyBorder="1" applyProtection="1"/>
    <xf numFmtId="5" fontId="20" fillId="0" borderId="19" xfId="30" applyNumberFormat="1" applyFont="1" applyBorder="1" applyProtection="1"/>
    <xf numFmtId="5" fontId="17" fillId="0" borderId="18" xfId="56" applyNumberFormat="1" applyFont="1" applyBorder="1" applyProtection="1"/>
    <xf numFmtId="5" fontId="18" fillId="27" borderId="18" xfId="56" applyNumberFormat="1" applyFont="1" applyFill="1" applyBorder="1" applyProtection="1"/>
    <xf numFmtId="5" fontId="16" fillId="27" borderId="18" xfId="51" applyNumberFormat="1" applyFont="1" applyFill="1" applyBorder="1" applyProtection="1"/>
    <xf numFmtId="5" fontId="18" fillId="27" borderId="18" xfId="30" applyNumberFormat="1" applyFont="1" applyFill="1" applyBorder="1" applyAlignment="1">
      <alignment horizontal="right"/>
    </xf>
    <xf numFmtId="5" fontId="16" fillId="27" borderId="0" xfId="51" applyNumberFormat="1" applyFont="1" applyFill="1" applyAlignment="1">
      <alignment horizontal="right"/>
    </xf>
    <xf numFmtId="37" fontId="16" fillId="27" borderId="16" xfId="51" applyNumberFormat="1" applyFont="1" applyFill="1" applyBorder="1" applyAlignment="1">
      <alignment horizontal="right"/>
    </xf>
    <xf numFmtId="37" fontId="16" fillId="27" borderId="0" xfId="51" applyNumberFormat="1" applyFont="1" applyFill="1" applyAlignment="1">
      <alignment horizontal="right"/>
    </xf>
    <xf numFmtId="5" fontId="20" fillId="0" borderId="0" xfId="56" applyNumberFormat="1" applyFont="1" applyFill="1" applyProtection="1"/>
    <xf numFmtId="5" fontId="20" fillId="0" borderId="0" xfId="56" applyNumberFormat="1" applyFont="1" applyFill="1" applyBorder="1"/>
    <xf numFmtId="37" fontId="20" fillId="0" borderId="0" xfId="29" applyNumberFormat="1" applyFont="1" applyFill="1" applyBorder="1"/>
    <xf numFmtId="169" fontId="20" fillId="0" borderId="0" xfId="29" applyNumberFormat="1" applyFont="1" applyFill="1" applyBorder="1"/>
    <xf numFmtId="5" fontId="20" fillId="0" borderId="0" xfId="29" applyNumberFormat="1" applyFont="1" applyFill="1" applyBorder="1"/>
    <xf numFmtId="0" fontId="4" fillId="0" borderId="0" xfId="53"/>
    <xf numFmtId="0" fontId="16" fillId="0" borderId="0" xfId="53" applyFont="1" applyAlignment="1">
      <alignment horizontal="left"/>
    </xf>
    <xf numFmtId="38" fontId="18" fillId="0" borderId="0" xfId="56" applyFont="1" applyAlignment="1">
      <alignment horizontal="left"/>
    </xf>
    <xf numFmtId="173" fontId="20" fillId="0" borderId="18" xfId="51" applyNumberFormat="1" applyFont="1" applyBorder="1"/>
    <xf numFmtId="5" fontId="18" fillId="0" borderId="0" xfId="30" applyNumberFormat="1" applyFont="1" applyFill="1" applyBorder="1" applyAlignment="1">
      <alignment horizontal="right"/>
    </xf>
    <xf numFmtId="37" fontId="17" fillId="0" borderId="0" xfId="51" applyNumberFormat="1" applyFont="1" applyFill="1"/>
    <xf numFmtId="0" fontId="16" fillId="0" borderId="0" xfId="53" applyFont="1" applyAlignment="1">
      <alignment wrapText="1"/>
    </xf>
    <xf numFmtId="0" fontId="20" fillId="0" borderId="0" xfId="53" applyFont="1"/>
    <xf numFmtId="0" fontId="20" fillId="0" borderId="0" xfId="53" applyFont="1" applyAlignment="1">
      <alignment wrapText="1"/>
    </xf>
    <xf numFmtId="0" fontId="20" fillId="0" borderId="0" xfId="59" applyFont="1"/>
    <xf numFmtId="0" fontId="16" fillId="0" borderId="16" xfId="59" applyFont="1" applyBorder="1"/>
    <xf numFmtId="0" fontId="20" fillId="0" borderId="16" xfId="59" applyFont="1" applyBorder="1"/>
    <xf numFmtId="0" fontId="16" fillId="0" borderId="0" xfId="59" applyFont="1" applyBorder="1"/>
    <xf numFmtId="5" fontId="20" fillId="0" borderId="0" xfId="61" applyNumberFormat="1" applyFont="1"/>
    <xf numFmtId="0" fontId="20" fillId="0" borderId="0" xfId="61" applyFont="1"/>
    <xf numFmtId="37" fontId="20" fillId="0" borderId="0" xfId="61" applyNumberFormat="1" applyFont="1"/>
    <xf numFmtId="0" fontId="16" fillId="0" borderId="16" xfId="61" applyFont="1" applyBorder="1" applyAlignment="1">
      <alignment horizontal="center"/>
    </xf>
    <xf numFmtId="0" fontId="20" fillId="0" borderId="0" xfId="61" applyFont="1" applyFill="1"/>
    <xf numFmtId="38" fontId="17" fillId="0" borderId="15" xfId="54" applyFont="1" applyBorder="1" applyAlignment="1">
      <alignment horizontal="left"/>
    </xf>
    <xf numFmtId="37" fontId="17" fillId="0" borderId="17" xfId="51" applyNumberFormat="1" applyFont="1" applyBorder="1" applyProtection="1"/>
    <xf numFmtId="37" fontId="17" fillId="0" borderId="17" xfId="51" applyNumberFormat="1" applyFont="1" applyBorder="1" applyAlignment="1">
      <alignment horizontal="right"/>
    </xf>
    <xf numFmtId="5" fontId="18" fillId="27" borderId="18" xfId="51" applyNumberFormat="1" applyFont="1" applyFill="1" applyBorder="1" applyProtection="1"/>
    <xf numFmtId="5" fontId="17" fillId="0" borderId="18" xfId="51" applyNumberFormat="1" applyFont="1" applyBorder="1" applyAlignment="1" applyProtection="1">
      <alignment horizontal="right"/>
    </xf>
    <xf numFmtId="0" fontId="47" fillId="0" borderId="0" xfId="51" applyFont="1" applyFill="1" applyAlignment="1">
      <alignment horizontal="center"/>
    </xf>
    <xf numFmtId="0" fontId="47" fillId="0" borderId="0" xfId="51" applyFont="1"/>
    <xf numFmtId="164" fontId="18" fillId="0" borderId="15" xfId="56" applyNumberFormat="1" applyFont="1" applyFill="1" applyBorder="1" applyAlignment="1" applyProtection="1">
      <alignment horizontal="center"/>
    </xf>
    <xf numFmtId="169" fontId="20" fillId="0" borderId="0" xfId="56" applyNumberFormat="1" applyFont="1" applyFill="1" applyProtection="1"/>
    <xf numFmtId="0" fontId="4" fillId="0" borderId="0" xfId="58"/>
    <xf numFmtId="169" fontId="20" fillId="0" borderId="0" xfId="56" applyNumberFormat="1" applyFont="1" applyProtection="1"/>
    <xf numFmtId="38" fontId="17" fillId="0" borderId="0" xfId="56" applyFont="1" applyFill="1" applyBorder="1"/>
    <xf numFmtId="164" fontId="17" fillId="0" borderId="0" xfId="56" applyNumberFormat="1" applyFont="1" applyFill="1" applyAlignment="1" applyProtection="1">
      <alignment horizontal="center"/>
    </xf>
    <xf numFmtId="38" fontId="21" fillId="0" borderId="0" xfId="56" applyFont="1" applyFill="1" applyBorder="1"/>
    <xf numFmtId="169" fontId="21" fillId="0" borderId="0" xfId="29" applyNumberFormat="1" applyFont="1" applyFill="1" applyBorder="1"/>
    <xf numFmtId="0" fontId="10" fillId="0" borderId="0" xfId="60" applyFont="1"/>
    <xf numFmtId="0" fontId="30" fillId="0" borderId="0" xfId="51" applyFont="1" applyFill="1"/>
    <xf numFmtId="0" fontId="30" fillId="0" borderId="0" xfId="51" applyFont="1"/>
    <xf numFmtId="0" fontId="5" fillId="0" borderId="0" xfId="60" applyFont="1"/>
    <xf numFmtId="0" fontId="20" fillId="0" borderId="0" xfId="60" applyFont="1"/>
    <xf numFmtId="5" fontId="16" fillId="27" borderId="18" xfId="60" applyNumberFormat="1" applyFont="1" applyFill="1" applyBorder="1"/>
    <xf numFmtId="0" fontId="16" fillId="0" borderId="16" xfId="60" applyFont="1" applyBorder="1"/>
    <xf numFmtId="0" fontId="20" fillId="0" borderId="16" xfId="60" applyFont="1" applyBorder="1"/>
    <xf numFmtId="0" fontId="20" fillId="0" borderId="0" xfId="59" applyFont="1" applyBorder="1"/>
    <xf numFmtId="43" fontId="4" fillId="0" borderId="0" xfId="29" applyFont="1"/>
    <xf numFmtId="43" fontId="17" fillId="0" borderId="0" xfId="29" applyFont="1"/>
    <xf numFmtId="38" fontId="18" fillId="0" borderId="0" xfId="56" applyFont="1" applyFill="1"/>
    <xf numFmtId="164" fontId="18" fillId="0" borderId="0" xfId="56" applyNumberFormat="1" applyFont="1" applyFill="1" applyAlignment="1" applyProtection="1">
      <alignment horizontal="right"/>
    </xf>
    <xf numFmtId="38" fontId="17" fillId="0" borderId="0" xfId="56" applyFont="1" applyBorder="1" applyAlignment="1"/>
    <xf numFmtId="171" fontId="20" fillId="0" borderId="0" xfId="30" applyNumberFormat="1" applyFont="1" applyFill="1" applyProtection="1"/>
    <xf numFmtId="171" fontId="21" fillId="0" borderId="0" xfId="30" applyNumberFormat="1" applyFont="1" applyFill="1" applyBorder="1"/>
    <xf numFmtId="171" fontId="0" fillId="0" borderId="0" xfId="30" applyNumberFormat="1" applyFont="1"/>
    <xf numFmtId="171" fontId="18" fillId="0" borderId="18" xfId="30" applyNumberFormat="1" applyFont="1" applyFill="1" applyBorder="1" applyProtection="1"/>
    <xf numFmtId="171" fontId="17" fillId="0" borderId="0" xfId="30" applyNumberFormat="1" applyFont="1" applyFill="1"/>
    <xf numFmtId="171" fontId="18" fillId="0" borderId="0" xfId="30" applyNumberFormat="1" applyFont="1" applyFill="1"/>
    <xf numFmtId="171" fontId="18" fillId="28" borderId="18" xfId="30" applyNumberFormat="1" applyFont="1" applyFill="1" applyBorder="1" applyProtection="1"/>
    <xf numFmtId="49" fontId="17" fillId="0" borderId="0" xfId="56" applyNumberFormat="1" applyFont="1" applyFill="1" applyAlignment="1" applyProtection="1">
      <alignment horizontal="left"/>
    </xf>
    <xf numFmtId="0" fontId="4" fillId="0" borderId="16" xfId="0" applyFont="1" applyBorder="1" applyAlignment="1">
      <alignment horizontal="center"/>
    </xf>
    <xf numFmtId="0" fontId="4" fillId="0" borderId="0" xfId="0" applyFont="1"/>
    <xf numFmtId="0" fontId="4" fillId="0" borderId="0" xfId="0" applyFont="1" applyAlignment="1">
      <alignment horizontal="center"/>
    </xf>
    <xf numFmtId="171" fontId="4" fillId="0" borderId="0" xfId="0" applyNumberFormat="1" applyFont="1"/>
    <xf numFmtId="0" fontId="2" fillId="28" borderId="0" xfId="0" applyFont="1" applyFill="1"/>
    <xf numFmtId="0" fontId="2" fillId="28" borderId="16" xfId="0" applyFont="1" applyFill="1" applyBorder="1"/>
    <xf numFmtId="0" fontId="25" fillId="0" borderId="0" xfId="0" applyFont="1" applyAlignment="1">
      <alignment horizontal="center"/>
    </xf>
    <xf numFmtId="41" fontId="20" fillId="0" borderId="0" xfId="56" applyNumberFormat="1" applyFont="1" applyProtection="1"/>
    <xf numFmtId="171" fontId="20" fillId="0" borderId="0" xfId="30" applyNumberFormat="1" applyFont="1" applyProtection="1"/>
    <xf numFmtId="171" fontId="20" fillId="0" borderId="0" xfId="30" applyNumberFormat="1" applyFont="1" applyBorder="1"/>
    <xf numFmtId="5" fontId="50" fillId="0" borderId="0" xfId="51" applyNumberFormat="1" applyFont="1" applyFill="1" applyProtection="1"/>
    <xf numFmtId="37" fontId="16" fillId="27" borderId="0" xfId="30" applyNumberFormat="1" applyFont="1" applyFill="1" applyBorder="1"/>
    <xf numFmtId="5" fontId="20" fillId="0" borderId="0" xfId="51" applyNumberFormat="1" applyFont="1" applyFill="1" applyProtection="1"/>
    <xf numFmtId="0" fontId="20" fillId="0" borderId="0" xfId="51" applyFont="1" applyFill="1" applyAlignment="1">
      <alignment horizontal="center"/>
    </xf>
    <xf numFmtId="5" fontId="20" fillId="0" borderId="16" xfId="31" applyNumberFormat="1" applyFont="1" applyBorder="1"/>
    <xf numFmtId="5" fontId="18" fillId="27" borderId="18" xfId="31" applyNumberFormat="1" applyFont="1" applyFill="1" applyBorder="1" applyAlignment="1">
      <alignment horizontal="right"/>
    </xf>
    <xf numFmtId="41" fontId="20" fillId="0" borderId="16" xfId="31" applyNumberFormat="1" applyFont="1" applyBorder="1"/>
    <xf numFmtId="5" fontId="16" fillId="27" borderId="18" xfId="31" applyNumberFormat="1" applyFont="1" applyFill="1" applyBorder="1"/>
    <xf numFmtId="169" fontId="20" fillId="0" borderId="0" xfId="51" applyNumberFormat="1" applyFont="1" applyAlignment="1">
      <alignment horizontal="right"/>
    </xf>
    <xf numFmtId="37" fontId="16" fillId="28" borderId="0" xfId="59" applyNumberFormat="1" applyFont="1" applyFill="1" applyBorder="1"/>
    <xf numFmtId="37" fontId="16" fillId="28" borderId="16" xfId="59" applyNumberFormat="1" applyFont="1" applyFill="1" applyBorder="1"/>
    <xf numFmtId="5" fontId="20" fillId="27" borderId="17" xfId="51" applyNumberFormat="1" applyFont="1" applyFill="1" applyBorder="1"/>
    <xf numFmtId="5" fontId="20" fillId="28" borderId="18" xfId="51" applyNumberFormat="1" applyFont="1" applyFill="1" applyBorder="1"/>
    <xf numFmtId="5" fontId="20" fillId="28" borderId="17" xfId="51" applyNumberFormat="1" applyFont="1" applyFill="1" applyBorder="1"/>
    <xf numFmtId="38" fontId="18" fillId="0" borderId="0" xfId="56" applyFont="1" applyBorder="1" applyAlignment="1">
      <alignment horizontal="center"/>
    </xf>
    <xf numFmtId="38" fontId="18" fillId="0" borderId="16" xfId="56" applyFont="1" applyBorder="1" applyAlignment="1">
      <alignment horizontal="center"/>
    </xf>
    <xf numFmtId="169" fontId="17" fillId="0" borderId="18" xfId="56" applyNumberFormat="1" applyFont="1" applyBorder="1" applyProtection="1"/>
    <xf numFmtId="41" fontId="20" fillId="0" borderId="0" xfId="56" applyNumberFormat="1" applyFont="1" applyFill="1" applyProtection="1"/>
    <xf numFmtId="17" fontId="20" fillId="0" borderId="0" xfId="0" applyNumberFormat="1" applyFont="1"/>
    <xf numFmtId="9" fontId="20" fillId="0" borderId="0" xfId="64" applyFont="1"/>
    <xf numFmtId="14" fontId="20" fillId="0" borderId="0" xfId="51" applyNumberFormat="1" applyFont="1" applyAlignment="1">
      <alignment horizontal="center"/>
    </xf>
    <xf numFmtId="14" fontId="20" fillId="0" borderId="0" xfId="51" quotePrefix="1" applyNumberFormat="1" applyFont="1" applyAlignment="1">
      <alignment horizontal="center"/>
    </xf>
    <xf numFmtId="5" fontId="20" fillId="0" borderId="0" xfId="51" quotePrefix="1" applyNumberFormat="1" applyFont="1" applyBorder="1"/>
    <xf numFmtId="37" fontId="20" fillId="0" borderId="0" xfId="51" applyNumberFormat="1" applyFont="1" applyFill="1" applyBorder="1" applyProtection="1"/>
    <xf numFmtId="0" fontId="20" fillId="0" borderId="0" xfId="51" applyFont="1" applyFill="1"/>
    <xf numFmtId="0" fontId="49" fillId="0" borderId="0" xfId="51" applyFont="1" applyFill="1"/>
    <xf numFmtId="9" fontId="18" fillId="0" borderId="0" xfId="66" applyFont="1" applyAlignment="1">
      <alignment horizontal="left"/>
    </xf>
    <xf numFmtId="5" fontId="17" fillId="0" borderId="0" xfId="31" applyNumberFormat="1" applyFont="1" applyBorder="1" applyAlignment="1">
      <alignment horizontal="right"/>
    </xf>
    <xf numFmtId="41" fontId="17" fillId="0" borderId="0" xfId="31" applyNumberFormat="1" applyFont="1" applyFill="1" applyProtection="1"/>
    <xf numFmtId="169" fontId="17" fillId="0" borderId="0" xfId="31" applyNumberFormat="1" applyFont="1" applyFill="1" applyProtection="1"/>
    <xf numFmtId="43" fontId="17" fillId="0" borderId="0" xfId="31" applyNumberFormat="1" applyFont="1" applyFill="1" applyProtection="1"/>
    <xf numFmtId="5" fontId="18" fillId="27" borderId="0" xfId="51" applyNumberFormat="1" applyFont="1" applyFill="1" applyBorder="1" applyProtection="1"/>
    <xf numFmtId="5" fontId="16" fillId="27" borderId="0" xfId="30" applyNumberFormat="1" applyFont="1" applyFill="1"/>
    <xf numFmtId="5" fontId="16" fillId="27" borderId="0" xfId="30" applyNumberFormat="1" applyFont="1" applyFill="1" applyAlignment="1"/>
    <xf numFmtId="0" fontId="20" fillId="0" borderId="0" xfId="59" applyFont="1" applyFill="1"/>
    <xf numFmtId="37" fontId="20" fillId="0" borderId="0" xfId="29" applyNumberFormat="1" applyFont="1" applyBorder="1" applyAlignment="1">
      <alignment horizontal="center"/>
    </xf>
    <xf numFmtId="37" fontId="20" fillId="0" borderId="0" xfId="29" applyNumberFormat="1" applyFont="1" applyAlignment="1" applyProtection="1">
      <alignment horizontal="center"/>
    </xf>
    <xf numFmtId="37" fontId="17" fillId="0" borderId="17" xfId="56" applyNumberFormat="1" applyFont="1" applyBorder="1" applyAlignment="1" applyProtection="1">
      <alignment horizontal="center"/>
    </xf>
    <xf numFmtId="37" fontId="18" fillId="27" borderId="18" xfId="56" applyNumberFormat="1" applyFont="1" applyFill="1" applyBorder="1" applyAlignment="1" applyProtection="1">
      <alignment horizontal="center"/>
    </xf>
    <xf numFmtId="14" fontId="1" fillId="0" borderId="0" xfId="0" applyNumberFormat="1" applyFont="1" applyAlignment="1">
      <alignment horizontal="center"/>
    </xf>
    <xf numFmtId="38" fontId="17" fillId="0" borderId="0" xfId="56" applyFont="1" applyAlignment="1">
      <alignment horizontal="center"/>
    </xf>
    <xf numFmtId="38" fontId="17" fillId="0" borderId="0" xfId="56" applyFont="1" applyAlignment="1">
      <alignment horizontal="right"/>
    </xf>
    <xf numFmtId="169" fontId="20" fillId="0" borderId="0" xfId="51" applyNumberFormat="1" applyFont="1" applyProtection="1"/>
    <xf numFmtId="0" fontId="50" fillId="0" borderId="0" xfId="51" applyFont="1"/>
    <xf numFmtId="0" fontId="1" fillId="0" borderId="0" xfId="60" applyFont="1"/>
    <xf numFmtId="0" fontId="1" fillId="0" borderId="0" xfId="0" applyFont="1"/>
    <xf numFmtId="5" fontId="20" fillId="0" borderId="0" xfId="0" applyNumberFormat="1" applyFont="1" applyFill="1"/>
    <xf numFmtId="5" fontId="20" fillId="0" borderId="16" xfId="30" applyNumberFormat="1" applyFont="1" applyFill="1" applyBorder="1"/>
    <xf numFmtId="173" fontId="20" fillId="0" borderId="0" xfId="51" applyNumberFormat="1" applyFont="1" applyFill="1"/>
    <xf numFmtId="169" fontId="20" fillId="0" borderId="0" xfId="29" applyNumberFormat="1" applyFont="1" applyFill="1"/>
    <xf numFmtId="173" fontId="20" fillId="0" borderId="16" xfId="51" applyNumberFormat="1" applyFont="1" applyFill="1" applyBorder="1"/>
  </cellXfs>
  <cellStyles count="7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ctual Date" xfId="25"/>
    <cellStyle name="Bad" xfId="26" builtinId="27" customBuiltin="1"/>
    <cellStyle name="Calculation" xfId="27" builtinId="22" customBuiltin="1"/>
    <cellStyle name="Check Cell" xfId="28" builtinId="23" customBuiltin="1"/>
    <cellStyle name="Comma" xfId="29" builtinId="3"/>
    <cellStyle name="Currency" xfId="30" builtinId="4"/>
    <cellStyle name="Currency 2" xfId="31"/>
    <cellStyle name="Date" xfId="32"/>
    <cellStyle name="Explanatory Text" xfId="33" builtinId="53" customBuiltin="1"/>
    <cellStyle name="Fixed" xfId="34"/>
    <cellStyle name="Good" xfId="35" builtinId="26" customBuiltin="1"/>
    <cellStyle name="Grey" xfId="36"/>
    <cellStyle name="HEADER" xfId="37"/>
    <cellStyle name="Heading 1" xfId="38" builtinId="16" customBuiltin="1"/>
    <cellStyle name="Heading 2" xfId="39" builtinId="17" customBuiltin="1"/>
    <cellStyle name="Heading 3" xfId="40" builtinId="18" customBuiltin="1"/>
    <cellStyle name="Heading 4" xfId="41" builtinId="19" customBuiltin="1"/>
    <cellStyle name="Heading1" xfId="42"/>
    <cellStyle name="Heading2" xfId="43"/>
    <cellStyle name="HIGHLIGHT" xfId="44"/>
    <cellStyle name="Input" xfId="45" builtinId="20" customBuiltin="1"/>
    <cellStyle name="Input [yellow]" xfId="46"/>
    <cellStyle name="Linked Cell" xfId="47" builtinId="24" customBuiltin="1"/>
    <cellStyle name="Neutral" xfId="48" builtinId="28" customBuiltin="1"/>
    <cellStyle name="no dec" xfId="49"/>
    <cellStyle name="Normal" xfId="0" builtinId="0"/>
    <cellStyle name="Normal - Style1" xfId="50"/>
    <cellStyle name="Normal_0112 No Link Exp" xfId="51"/>
    <cellStyle name="Normal_97ActWisc" xfId="52"/>
    <cellStyle name="Normal_Attach_O Worksheet" xfId="53"/>
    <cellStyle name="Normal_Book2" xfId="54"/>
    <cellStyle name="Normal_Book2_12-31-2004 SPS BK Revised Revenue Credit" xfId="55"/>
    <cellStyle name="Normal_Book4_1" xfId="56"/>
    <cellStyle name="Normal_Budgeted A Statements" xfId="57"/>
    <cellStyle name="Normal_Plant Workpaper 4" xfId="58"/>
    <cellStyle name="Normal_Revenue Credits Workpaper P12" xfId="59"/>
    <cellStyle name="Normal_Supporting Calculations for Allocation Factors" xfId="60"/>
    <cellStyle name="Normal_Taxes Other Than Income Taxes Workpaper P9" xfId="61"/>
    <cellStyle name="Note" xfId="62" builtinId="10" customBuiltin="1"/>
    <cellStyle name="Output" xfId="63" builtinId="21" customBuiltin="1"/>
    <cellStyle name="Percent" xfId="64" builtinId="5"/>
    <cellStyle name="Percent [2]" xfId="65"/>
    <cellStyle name="Percent 2" xfId="66"/>
    <cellStyle name="RangeBelow" xfId="67"/>
    <cellStyle name="SubRoutine" xfId="68"/>
    <cellStyle name="þ(Î'_x000c_ïþ÷_x000c_âþÖ_x0006__x0002_Þ”_x0013__x0007__x0001__x0001_" xfId="69"/>
    <cellStyle name="Title" xfId="70" builtinId="15" customBuiltin="1"/>
    <cellStyle name="Total" xfId="71" builtinId="25" customBuiltin="1"/>
    <cellStyle name="Unprot" xfId="72"/>
    <cellStyle name="Unprot$" xfId="73"/>
    <cellStyle name="Unprotect" xfId="74"/>
    <cellStyle name="Warning Text" xfId="75"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9" Type="http://schemas.openxmlformats.org/officeDocument/2006/relationships/externalLink" Target="externalLinks/externalLink24.xml"/><Relationship Id="rId21" Type="http://schemas.openxmlformats.org/officeDocument/2006/relationships/externalLink" Target="externalLinks/externalLink6.xml"/><Relationship Id="rId34" Type="http://schemas.openxmlformats.org/officeDocument/2006/relationships/externalLink" Target="externalLinks/externalLink19.xml"/><Relationship Id="rId42" Type="http://schemas.openxmlformats.org/officeDocument/2006/relationships/externalLink" Target="externalLinks/externalLink27.xml"/><Relationship Id="rId47" Type="http://schemas.openxmlformats.org/officeDocument/2006/relationships/externalLink" Target="externalLinks/externalLink32.xml"/><Relationship Id="rId50" Type="http://schemas.openxmlformats.org/officeDocument/2006/relationships/externalLink" Target="externalLinks/externalLink35.xml"/><Relationship Id="rId55" Type="http://schemas.openxmlformats.org/officeDocument/2006/relationships/externalLink" Target="externalLinks/externalLink4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openxmlformats.org/officeDocument/2006/relationships/externalLink" Target="externalLinks/externalLink23.xml"/><Relationship Id="rId46" Type="http://schemas.openxmlformats.org/officeDocument/2006/relationships/externalLink" Target="externalLinks/externalLink31.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41" Type="http://schemas.openxmlformats.org/officeDocument/2006/relationships/externalLink" Target="externalLinks/externalLink26.xml"/><Relationship Id="rId54" Type="http://schemas.openxmlformats.org/officeDocument/2006/relationships/externalLink" Target="externalLinks/externalLink3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37" Type="http://schemas.openxmlformats.org/officeDocument/2006/relationships/externalLink" Target="externalLinks/externalLink22.xml"/><Relationship Id="rId40" Type="http://schemas.openxmlformats.org/officeDocument/2006/relationships/externalLink" Target="externalLinks/externalLink25.xml"/><Relationship Id="rId45" Type="http://schemas.openxmlformats.org/officeDocument/2006/relationships/externalLink" Target="externalLinks/externalLink30.xml"/><Relationship Id="rId53" Type="http://schemas.openxmlformats.org/officeDocument/2006/relationships/externalLink" Target="externalLinks/externalLink38.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externalLink" Target="externalLinks/externalLink21.xml"/><Relationship Id="rId49" Type="http://schemas.openxmlformats.org/officeDocument/2006/relationships/externalLink" Target="externalLinks/externalLink34.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4" Type="http://schemas.openxmlformats.org/officeDocument/2006/relationships/externalLink" Target="externalLinks/externalLink29.xml"/><Relationship Id="rId52" Type="http://schemas.openxmlformats.org/officeDocument/2006/relationships/externalLink" Target="externalLinks/externalLink3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externalLink" Target="externalLinks/externalLink20.xml"/><Relationship Id="rId43" Type="http://schemas.openxmlformats.org/officeDocument/2006/relationships/externalLink" Target="externalLinks/externalLink28.xml"/><Relationship Id="rId48" Type="http://schemas.openxmlformats.org/officeDocument/2006/relationships/externalLink" Target="externalLinks/externalLink33.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36.xml"/><Relationship Id="rId3" Type="http://schemas.openxmlformats.org/officeDocument/2006/relationships/worksheet" Target="worksheets/shee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6</xdr:col>
      <xdr:colOff>485775</xdr:colOff>
      <xdr:row>15</xdr:row>
      <xdr:rowOff>9525</xdr:rowOff>
    </xdr:from>
    <xdr:to>
      <xdr:col>6</xdr:col>
      <xdr:colOff>666750</xdr:colOff>
      <xdr:row>21</xdr:row>
      <xdr:rowOff>28575</xdr:rowOff>
    </xdr:to>
    <xdr:sp macro="" textlink="">
      <xdr:nvSpPr>
        <xdr:cNvPr id="21634" name="Rectangle 1"/>
        <xdr:cNvSpPr>
          <a:spLocks noChangeArrowheads="1"/>
        </xdr:cNvSpPr>
      </xdr:nvSpPr>
      <xdr:spPr bwMode="auto">
        <a:xfrm>
          <a:off x="4486275" y="2295525"/>
          <a:ext cx="180975" cy="93345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38100</xdr:colOff>
      <xdr:row>11</xdr:row>
      <xdr:rowOff>66675</xdr:rowOff>
    </xdr:from>
    <xdr:to>
      <xdr:col>17</xdr:col>
      <xdr:colOff>742950</xdr:colOff>
      <xdr:row>12</xdr:row>
      <xdr:rowOff>57150</xdr:rowOff>
    </xdr:to>
    <xdr:cxnSp macro="">
      <xdr:nvCxnSpPr>
        <xdr:cNvPr id="2" name="Straight Arrow Connector 1"/>
        <xdr:cNvCxnSpPr/>
      </xdr:nvCxnSpPr>
      <xdr:spPr>
        <a:xfrm>
          <a:off x="13506450" y="1743075"/>
          <a:ext cx="704850" cy="142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SharedData\TaxSrvcs\INCOME\1998\1998ftr\PSC1\sched_m.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rntfs\shared\Transmission\Contracts%20and%20Strategy\Administrative\Old%20Trans%20Strategy%20Files!!\MISO%20Attachment%20O\2010\December%2031%20-%20FINAL\SSP-SS\REVREQ\EXCEL\FERC\SPS%20COSS%20for%202003\December%202003\December%2031,%202003%20A%20Statement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lue\team\INCTAX\93RTN\FEDERAL\NSP(MN)\93GLD2A.XLW"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orp\SharedData\TaxSrvcs\TaxDepr\fit00\Psc\psc.xlw"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sp_bdc1\SHARED\RATES\FERC\SPS%20200012%20COS\Tx%20COSS-1\File%20Not%20Linked.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orp\SharedData\TaxSrvcs\INCOME\1997\ACCRUAL\CHY97ACC.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rntfs\shared\SSP-SS\REVREQ\EXCEL\ROR03\BU030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rntfs\shared\Documents%20and%20Settings\bbcs01\Local%20Settings\Temporary%20Internet%20Files\OLK1632\FINANC\AFUDC\AFUDC%202002\AFUDC2002%20Forecast%20All%20Cos%20Act.%20thru%20Ma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rntfs\shared\Documents%20and%20Settings\te594\Local%20Settings\Temporary%20Internet%20Files\OLK13\TaxSrvcs\INCOME\1998\tax_pymts\summary.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rntfs\shared\SSP-SS\REVREQ\EXCEL\FERC\SPS\200012%20COS\200012%20RateBas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rntfs\shared\Transmission\Contracts%20and%20Strategy\Administrative\Old%20Trans%20Strategy%20Files!!\MISO%20Attachment%20O\2010\December%2031%20-%20FINAL\SSP-SS\REVREQ\EXCEL\FERC\SPS\200012%20COS\200012%20RateBa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rp\SharedData\PROPACCT\PACON\PPE\PJUN\PP69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rntfs\shared\Documents%20and%20Settings\te594\Local%20Settings\Temporary%20Internet%20Files\OLK13\ERICA\SFAS109\MAY9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rntfs\shared\Clients\66120\2002\pen\ss\FAS%2087\2002%20Expense\March%202002\Change%205%20-%20South%20Actual%20Elections%20-%20Starting%20Poin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rntfs\shared\SSP-SS\REVREQ\EXCEL\FERC\SPS\200012%20COS\200012%20Expense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rntfs\shared\Transmission\Contracts%20and%20Strategy\Administrative\Old%20Trans%20Strategy%20Files!!\MISO%20Attachment%20O\2010\December%2031%20-%20FINAL\SSP-SS\REVREQ\EXCEL\FERC\SPS\200012%20COS\200012%20Expense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rntfs\shared\Transmission\Contracts%20and%20Strategy\Administrative\Old%20Trans%20Strategy%20Files!!\MISO%20Attachment%20O\2010\December%2031%20-%20FINAL\SSP-SS\REVREQ\EXCEL\FERC\Cos%202002\0212%20A%20Statement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rntfs\shared\REVREQ\EXCEL\FERC\Cos1998\9812RB.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rntfs\shared\Transmission\Contracts%20and%20Strategy\Administrative\Old%20Trans%20Strategy%20Files!!\MISO%20Attachment%20O\2010\December%2031%20-%20FINAL\REVREQ\EXCEL\FERC\Cos1998\9812RB.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rntfs\shared\T2746\CLOSE\96\PSC96ACC.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orp\SharedData\TaxSrvcs\TaxDepr\fe00\chy.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ORP\SharedData\SSP-SS\RATES\PSCo%202002%20Rate%20Case\Settlement\PSC0112-S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rntfs\shared\SSP-SS\REVREQ\EXCEL\Surv2003\09%202003\Sep.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Erntfs\shared\SSP-SS\REVREQ\EXCEL\FERC\SPS%20COSS%20for%202003\December%202003\BK%20Inpu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Erntfs\shared\Transmission\Contracts%20and%20Strategy\Administrative\Old%20Trans%20Strategy%20Files!!\MISO%20Attachment%20O\2010\December%2031%20-%20FINAL\SSP-SS\REVREQ\EXCEL\FERC\SPS%20COSS%20for%202003\December%202003\BK%20Input.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Erntfs\shared\Documents%20and%20Settings\te594\Local%20Settings\Temporary%20Internet%20Files\OLK13\T1088\EXCELDOC\1997_SPS_Tax\SFAS109\LIBDEPR.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orp\SharedData\SSP-SS\TaxSrvcs\INCOME\2001\2001ftr\SPS\tax_j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Erntfs\shared\SSP-SS\REVREQ\EXCEL\FERC\Cos%202002\0212%20A%20Statements.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Blue\team\INCTAX\PROVIS\96ACTUAL\1ST_QTR\CEDEF96.XLW"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BK-XCEL%20COSS%20092601Fc1.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4%20-%202013%20Plant%20WP.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8%20-%202013%20O&amp;M%20Workpaper.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10%20-%202013_Taxes%20W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rntfs\shared\Transmission\Contracts%20and%20Strategy\Administrative\Old%20Trans%20Strategy%20Files!!\MISO%20Attachment%20O\2010\December%2031%20-%20FINAL\SSP-SS\REVREQ\EXCEL\Surv2002\12%202002\December.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11%20-%202013%20Supporting%20Calculations%20for%20Allocation%20Factor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rntfs\shared\Transmission\Contracts%20and%20Strategy\Administrative\Old%20Trans%20Strategy%20Files!!\MISO%20Attachment%20O\2010\December%2031%20-%20FINAL\SSP-SS\REVREQ\EXCEL\Surv2003\09%202003\Se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rntfs\shared\SSP-SS\REVREQ\EXCEL\FERC\SPS%20COSS%20for%202003\December%202003\December%2031,%202003%20A%20Statement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rntfs\shared\SSP-SS\REVREQ\EXCEL\FERC\SPS\COS%20Period%20I%202004\A%20Statemen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NPCPSS01\Home\te594\Dassler\AR-FI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rntfs\shared\Transmission\Contracts%20and%20Strategy\Administrative\Old%20Trans%20Strategy%20Files!!\MISO%20Attachment%20O\2010\December%2031%20-%20FINAL\SSP-SS\REVREQ\EXCEL\FERC\SPS\COS%20Period%20I%202004\A%20Statement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urch software &lt;25k"/>
    </sheetNames>
    <sheetDataSet>
      <sheetData sheetId="0"/>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A-Balance Sheet"/>
      <sheetName val="WPAA-BS Adjustments"/>
      <sheetName val="WPAA2-BS Adjustments"/>
      <sheetName val="AB-Income Statement"/>
      <sheetName val="AC-Retained Earnings"/>
      <sheetName val="AD - Page 1 of 1 - PLANT"/>
      <sheetName val="WPAD-Plant Data"/>
      <sheetName val="Average of Asset Reclass"/>
      <sheetName val="Asset Reclass - 2003"/>
      <sheetName val="Asset Reclass - 2002"/>
      <sheetName val="WPAD-Reclass of Future Use Land"/>
      <sheetName val="Overhead Conductor Percentage"/>
      <sheetName val="Underground Conductor Percent"/>
      <sheetName val="AE - AccumDepr"/>
      <sheetName val="WPAE-Accum Depr Data Input"/>
      <sheetName val="WPAE-Reclass"/>
      <sheetName val="AF - Deferred Credits"/>
      <sheetName val="WPAF-ITC Amortization"/>
      <sheetName val="WPAF-ADIT LINE ITEMS"/>
      <sheetName val="AG - Deferred Debits"/>
      <sheetName val="WPAG-Account 186"/>
      <sheetName val="AH-O&amp;M, Pages 1 of 7"/>
      <sheetName val="AH-O&amp;M, Pages 2-7 of 7"/>
      <sheetName val="AH-Purchase Pwr, Page 8 of 8"/>
      <sheetName val="AH-O&amp;M, Page 9 of 9"/>
      <sheetName val="WPAH-Per Book Energy Costs"/>
      <sheetName val="AI-Labor"/>
      <sheetName val="WPAI-Labor Detail"/>
      <sheetName val="AJ-Dep &amp; Amort Page 1 of 2"/>
      <sheetName val="AJ-Dep &amp; Amort Page 2 of 2"/>
      <sheetName val="WPAJ-Deprec. Exp. Detail"/>
      <sheetName val="WPAJ-Dep. Exp. FERC Rates"/>
      <sheetName val="WPAJ-Amortization of LTD Assets"/>
      <sheetName val="WPAJ-Reclass"/>
      <sheetName val="AK-Taxes Other Than Income"/>
      <sheetName val="AL - Page 1 - 2, CWC (MISO)"/>
      <sheetName val="AL - Page 4, Prepayments (MISO)"/>
      <sheetName val="AL - Page 5, Pension (MISO)"/>
      <sheetName val="AL - Page 1, CWC"/>
      <sheetName val="AL-CWC, Pages 2 of 5"/>
      <sheetName val="AL - Page 3, Prepayments"/>
      <sheetName val="AL - Page 4, Fuel Stock"/>
      <sheetName val="AL - Page 5, M&amp;S Summary"/>
      <sheetName val="AL - Page 6, Lead Lag Factors"/>
      <sheetName val="WPAL - Prepmnts Detail"/>
      <sheetName val="WPAL - M&amp;S Allocation"/>
      <sheetName val="AM - CWIP"/>
      <sheetName val="AN-Notes Payable"/>
      <sheetName val="AO - AFUDC"/>
      <sheetName val="AP - FITINT"/>
      <sheetName val="AQ - FIT Ded"/>
      <sheetName val="AR-FIT"/>
      <sheetName val="AS-Additional SIT Adjustments"/>
      <sheetName val="AT-SIT Adjustments"/>
      <sheetName val="AU-Revenue Credits"/>
      <sheetName val="AV - Page 1 of 2"/>
      <sheetName val="AV - Page 2 of 2"/>
      <sheetName val="AW-Cost of Short Term Debt"/>
      <sheetName val="AX-Rate Changes"/>
      <sheetName val="AY-Revenue Tax Rate D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ATABASE"/>
      <sheetName val="Reconcil"/>
      <sheetName val="SCH C"/>
      <sheetName val="01-04"/>
      <sheetName val="UB ACC"/>
      <sheetName val="UB 481(a)"/>
      <sheetName val="01-06"/>
      <sheetName val="01-11"/>
      <sheetName val="04-01"/>
      <sheetName val="05-01"/>
      <sheetName val="06-01"/>
      <sheetName val="09-01"/>
      <sheetName val="09-02"/>
      <sheetName val="09-05"/>
      <sheetName val="09-06"/>
      <sheetName val="09-07"/>
      <sheetName val="09-09"/>
      <sheetName val="10-02"/>
      <sheetName val="10-03"/>
      <sheetName val="10-04"/>
      <sheetName val="13-02"/>
      <sheetName val="MGR SEV"/>
      <sheetName val="NONMGR SEV"/>
      <sheetName val="13-03"/>
      <sheetName val="ST OPT RECAP"/>
      <sheetName val="13-04"/>
      <sheetName val="13-07"/>
      <sheetName val="VAC ACC"/>
      <sheetName val="13-08"/>
      <sheetName val="17-05"/>
      <sheetName val="FUEL CR"/>
      <sheetName val="18-02"/>
      <sheetName val="18-06"/>
      <sheetName val="18-07"/>
      <sheetName val="19-01"/>
      <sheetName val="CHAR CONT-BLMT"/>
      <sheetName val="19-02"/>
      <sheetName val="20-01"/>
      <sheetName val="20-03"/>
      <sheetName val="RAR - 87_88"/>
      <sheetName val="20-07"/>
      <sheetName val="25-03"/>
      <sheetName val="FAS106"/>
      <sheetName val="25-07"/>
      <sheetName val="26-02"/>
      <sheetName val="LCM"/>
      <sheetName val="26-04"/>
      <sheetName val="26-05"/>
      <sheetName val="LOBBY GROSS-UP"/>
      <sheetName val="26-06"/>
      <sheetName val="26-08"/>
      <sheetName val="26-11"/>
      <sheetName val="26-13"/>
      <sheetName val="LIC AMORT"/>
      <sheetName val="26-14 | 05-04"/>
      <sheetName val="PRIVATE FUEL "/>
      <sheetName val="26-17"/>
      <sheetName val="START-UP AMORT"/>
      <sheetName val="SEREN"/>
      <sheetName val="26-20"/>
      <sheetName val="26-22"/>
      <sheetName val="26-26"/>
      <sheetName val="CIP notes"/>
      <sheetName val="26-31 | 05-06 | 18-11"/>
      <sheetName val="ELEC CIP"/>
      <sheetName val="CIP REC"/>
      <sheetName val="CIP INC STMT"/>
      <sheetName val="CIP BAL SHT"/>
      <sheetName val="26-32 | 05-07 | 18-12"/>
      <sheetName val="GAS CIP"/>
      <sheetName val="26-33"/>
      <sheetName val="26-37"/>
      <sheetName val="26-38"/>
      <sheetName val="26-39"/>
      <sheetName val="TEMP"/>
      <sheetName val="Module1"/>
      <sheetName val="YE DEFN"/>
      <sheetName val="REPORT"/>
      <sheetName val="WORKPAPER1"/>
      <sheetName val="Macro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 sheetId="76"/>
      <sheetData sheetId="77"/>
      <sheetData sheetId="78"/>
      <sheetData sheetId="79"/>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IAC Detail by Month"/>
      <sheetName val="METERS_&amp;_TRANSFORMERS"/>
      <sheetName val="Table of Contents"/>
      <sheetName val="Job Order Review"/>
      <sheetName val="Job Order Requests"/>
      <sheetName val="Job Order Requests Status"/>
      <sheetName val="PSC_PPE"/>
      <sheetName val="1999 P2A"/>
      <sheetName val="1998 P2A"/>
      <sheetName val="PSC_TAX_BASIS_ADDITIONS"/>
      <sheetName val="Hayden Poll Control Summary"/>
      <sheetName val="Hayden Poll Control-Unit 1 Detl"/>
      <sheetName val="Hayden Poll Control-Com Detail"/>
      <sheetName val="CIACS_&amp;_CUST_ADV_PSC"/>
      <sheetName val="ProjDetl Elec 11_99"/>
      <sheetName val="ProjDetl Elec 12_99"/>
      <sheetName val="ProjDetl Gas 03_99"/>
      <sheetName val="ProjDetl Gas 06_99"/>
      <sheetName val="ProjDetl Gas 08_99"/>
      <sheetName val="ProjDetl Gas 10_99"/>
      <sheetName val="ProjDetl Gas 11_99"/>
      <sheetName val="ProjDetl Gas 12_99"/>
      <sheetName val="tax overheads"/>
      <sheetName val="ptrep10d"/>
      <sheetName val="book overheads"/>
      <sheetName val="pm10dy99"/>
      <sheetName val="PSC_DEPR_CAP_ANAL"/>
      <sheetName val="DEPR_CAP_ANAL"/>
      <sheetName val="voucher #6 anlysis"/>
      <sheetName val="voucher #9 analysis"/>
      <sheetName val="Use Taxes Capitalized"/>
      <sheetName val="Use Tax Summary"/>
      <sheetName val="meals cap"/>
      <sheetName val="meals99"/>
      <sheetName val="RELOCATION_PYMTS"/>
      <sheetName val="elec meters exchanged"/>
      <sheetName val="NEW METERS"/>
      <sheetName val="1999LRGS"/>
      <sheetName val="Gas Regulator Report"/>
      <sheetName val="Contributions Restored to Basis"/>
      <sheetName val="Ponnequin Wind Power Project"/>
      <sheetName val="PLT_TRFS_BETWEEN_FGROUPS"/>
      <sheetName val="PLT_TRFS_BY FUNCGRP_BY_VINTAGE"/>
      <sheetName val="undergnr_storg_detail_analysis"/>
      <sheetName val="LEYDON_UNGND_STORAGE LIFO ADJ"/>
      <sheetName val="WGS_UNGND_STORAGE LIFO ADJ"/>
      <sheetName val="Tax Software Summary"/>
      <sheetName val="Tax Software Amort 1999 Detail"/>
      <sheetName val="FSV ANALYSI"/>
      <sheetName val="PSC_DCAS"/>
      <sheetName val="PSC_Tax_Basis_Recon"/>
      <sheetName val="Retirement Corrections"/>
      <sheetName val="Cost of Removal Analysiis"/>
      <sheetName val="EMER_FAC"/>
      <sheetName val="POLL_CONT_RETIRE"/>
      <sheetName val="Gain_Loss Detail"/>
      <sheetName val="RAR1"/>
      <sheetName val="RAR6"/>
      <sheetName val="CO_EZone_Credit_Qual_Prop"/>
      <sheetName val="CO_EZone_Credit_Lookup_Table"/>
      <sheetName val="EZone 01"/>
      <sheetName val="EZone 02"/>
      <sheetName val="EZone 02 revised"/>
      <sheetName val="EZone 06"/>
      <sheetName val="EZone 07"/>
      <sheetName val="Ezone 07 - FSV Additions"/>
      <sheetName val="EZone 08"/>
      <sheetName val="EZone 10"/>
      <sheetName val="EZone 11"/>
      <sheetName val="EZone 13"/>
      <sheetName val="EZone 13-Upper Arkansas Valley"/>
      <sheetName val="EZone 13 - San Luis Valley"/>
      <sheetName val="EZone 14"/>
      <sheetName val="EZone 15"/>
      <sheetName val="EZone 16"/>
      <sheetName val="EZone 17"/>
      <sheetName val="EZONE SUMMARY"/>
      <sheetName val="EZONE summary payroll info"/>
      <sheetName val="EZone original payroll info"/>
      <sheetName val="BOOK_DEPR RATES"/>
      <sheetName val="MASTER LEASE BOOK DEPR RATES"/>
      <sheetName val="GENERAL PROPERTY BOOK DEPR RATE"/>
      <sheetName val="Module1"/>
      <sheetName val="Module2"/>
    </sheetNames>
    <sheetDataSet>
      <sheetData sheetId="0">
        <row r="324">
          <cell r="AB324" t="str">
            <v>1995 TAX RETURN</v>
          </cell>
        </row>
      </sheetData>
      <sheetData sheetId="1">
        <row r="324">
          <cell r="AB324" t="str">
            <v>1995 TAX RETURN</v>
          </cell>
        </row>
        <row r="326">
          <cell r="AC326" t="str">
            <v>ELECTRIC</v>
          </cell>
          <cell r="AD326" t="str">
            <v>ELECTRIC</v>
          </cell>
          <cell r="AE326" t="str">
            <v>TOTAL</v>
          </cell>
          <cell r="AF326" t="str">
            <v>GAS</v>
          </cell>
          <cell r="AG326" t="str">
            <v>GAS</v>
          </cell>
          <cell r="AH326" t="str">
            <v>TOTAL</v>
          </cell>
        </row>
        <row r="327">
          <cell r="AB327">
            <v>1994</v>
          </cell>
          <cell r="AC327" t="str">
            <v>METERS</v>
          </cell>
          <cell r="AD327" t="str">
            <v>TRANSFORMERS</v>
          </cell>
          <cell r="AE327" t="str">
            <v>ELECTRIC</v>
          </cell>
          <cell r="AF327" t="str">
            <v>METERS</v>
          </cell>
          <cell r="AG327" t="str">
            <v>REGULATORS</v>
          </cell>
          <cell r="AH327" t="str">
            <v>GAS</v>
          </cell>
        </row>
        <row r="329">
          <cell r="AB329" t="str">
            <v>Year Additions</v>
          </cell>
          <cell r="AC329">
            <v>2819353</v>
          </cell>
          <cell r="AD329">
            <v>5758789</v>
          </cell>
          <cell r="AF329">
            <v>2377989</v>
          </cell>
          <cell r="AG329">
            <v>744442</v>
          </cell>
        </row>
        <row r="331">
          <cell r="AB331" t="str">
            <v xml:space="preserve">% Percent Remaining </v>
          </cell>
        </row>
        <row r="332">
          <cell r="AB332" t="str">
            <v>In Inventory</v>
          </cell>
          <cell r="AC332">
            <v>0.23150000000000004</v>
          </cell>
          <cell r="AD332">
            <v>0.4849</v>
          </cell>
          <cell r="AF332">
            <v>5.7400000000000007E-2</v>
          </cell>
          <cell r="AG332">
            <v>9.2199999999999949E-2</v>
          </cell>
        </row>
        <row r="334">
          <cell r="AB334" t="str">
            <v>Additions in Inventory</v>
          </cell>
          <cell r="AC334">
            <v>652680</v>
          </cell>
          <cell r="AD334">
            <v>2792437</v>
          </cell>
          <cell r="AE334">
            <v>3445117</v>
          </cell>
          <cell r="AF334">
            <v>136497</v>
          </cell>
          <cell r="AG334">
            <v>68638</v>
          </cell>
          <cell r="AH334">
            <v>205135</v>
          </cell>
        </row>
        <row r="338">
          <cell r="AC338" t="str">
            <v>ELECTRIC</v>
          </cell>
          <cell r="AD338" t="str">
            <v>ELECTRIC</v>
          </cell>
          <cell r="AE338" t="str">
            <v>TOTAL</v>
          </cell>
          <cell r="AF338" t="str">
            <v>GAS</v>
          </cell>
          <cell r="AG338" t="str">
            <v>GAS</v>
          </cell>
          <cell r="AH338" t="str">
            <v>TOTAL</v>
          </cell>
        </row>
        <row r="339">
          <cell r="AB339">
            <v>1995</v>
          </cell>
          <cell r="AC339" t="str">
            <v>METERS</v>
          </cell>
          <cell r="AD339" t="str">
            <v>TRANSFORMERS</v>
          </cell>
          <cell r="AE339" t="str">
            <v>ELECTRIC</v>
          </cell>
          <cell r="AF339" t="str">
            <v>METERS</v>
          </cell>
          <cell r="AG339" t="str">
            <v>REGULATORS</v>
          </cell>
          <cell r="AH339" t="str">
            <v>GAS</v>
          </cell>
        </row>
        <row r="341">
          <cell r="AB341" t="str">
            <v xml:space="preserve">Year Additions </v>
          </cell>
          <cell r="AC341">
            <v>8312225</v>
          </cell>
          <cell r="AD341">
            <v>7173940</v>
          </cell>
          <cell r="AF341">
            <v>2715057</v>
          </cell>
          <cell r="AG341">
            <v>821256</v>
          </cell>
        </row>
        <row r="343">
          <cell r="AB343" t="str">
            <v xml:space="preserve">% Percent Remaining </v>
          </cell>
        </row>
        <row r="344">
          <cell r="AB344" t="str">
            <v>In Inventory</v>
          </cell>
          <cell r="AC344">
            <v>0.19720000000000004</v>
          </cell>
          <cell r="AD344">
            <v>0.39659999999999995</v>
          </cell>
          <cell r="AF344">
            <v>4.6000000000000041E-2</v>
          </cell>
          <cell r="AG344">
            <v>0.10099999999999998</v>
          </cell>
        </row>
        <row r="346">
          <cell r="AB346" t="str">
            <v>Additions in Inventory</v>
          </cell>
          <cell r="AC346">
            <v>1639171</v>
          </cell>
          <cell r="AD346">
            <v>2845185</v>
          </cell>
          <cell r="AE346">
            <v>4484356</v>
          </cell>
          <cell r="AF346">
            <v>124893</v>
          </cell>
          <cell r="AG346">
            <v>82947</v>
          </cell>
          <cell r="AH346">
            <v>207840</v>
          </cell>
        </row>
        <row r="349">
          <cell r="AB349" t="str">
            <v>IMPACT ON TAX RETURN</v>
          </cell>
          <cell r="AD349">
            <v>1994</v>
          </cell>
          <cell r="AE349">
            <v>1995</v>
          </cell>
          <cell r="AG349">
            <v>1994</v>
          </cell>
          <cell r="AH349">
            <v>1995</v>
          </cell>
        </row>
        <row r="351">
          <cell r="AB351" t="str">
            <v>Adjustment to Basis</v>
          </cell>
          <cell r="AD351">
            <v>-3445117</v>
          </cell>
          <cell r="AE351">
            <v>-4484356</v>
          </cell>
          <cell r="AG351">
            <v>-205135</v>
          </cell>
          <cell r="AH351">
            <v>-207840</v>
          </cell>
        </row>
        <row r="352">
          <cell r="AB352" t="str">
            <v>Add Back Prior Year Adjustment</v>
          </cell>
          <cell r="AE352">
            <v>3445117</v>
          </cell>
          <cell r="AH352">
            <v>205135</v>
          </cell>
        </row>
        <row r="354">
          <cell r="AB354" t="str">
            <v>NET ADJUSTMENT TO BASIS</v>
          </cell>
          <cell r="AE354">
            <v>-1039239</v>
          </cell>
          <cell r="AH354">
            <v>-2705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 sheetId="83"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ile Not Linked"/>
      <sheetName val="Sheet1"/>
      <sheetName val="allocIndv"/>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JAN"/>
      <sheetName val="YTD"/>
      <sheetName val="CHY97ACC"/>
    </sheetNames>
    <definedNames>
      <definedName name="Cosum"/>
      <definedName name="Module1.Deferred"/>
      <definedName name="Module1.Print_Income1"/>
      <definedName name="YTDREPORT"/>
    </definedNames>
    <sheetDataSet>
      <sheetData sheetId="0" refreshError="1">
        <row r="46">
          <cell r="H46" t="str">
            <v>ELECINC</v>
          </cell>
          <cell r="I46" t="str">
            <v>ELEC</v>
          </cell>
          <cell r="J46" t="str">
            <v>GASBAL</v>
          </cell>
          <cell r="K46" t="str">
            <v>GASINC</v>
          </cell>
          <cell r="L46" t="str">
            <v>GAS</v>
          </cell>
          <cell r="M46" t="str">
            <v>NONBAL</v>
          </cell>
          <cell r="N46" t="str">
            <v>NONINC</v>
          </cell>
          <cell r="O46" t="str">
            <v>OTHER</v>
          </cell>
        </row>
        <row r="47">
          <cell r="M47">
            <v>23611</v>
          </cell>
          <cell r="N47">
            <v>40988</v>
          </cell>
        </row>
        <row r="48">
          <cell r="H48">
            <v>40910</v>
          </cell>
          <cell r="I48">
            <v>157802</v>
          </cell>
          <cell r="J48">
            <v>23611</v>
          </cell>
          <cell r="K48">
            <v>40950</v>
          </cell>
          <cell r="L48">
            <v>-177766</v>
          </cell>
          <cell r="M48">
            <v>23611</v>
          </cell>
          <cell r="N48">
            <v>40980</v>
          </cell>
          <cell r="O48">
            <v>1047</v>
          </cell>
        </row>
        <row r="50">
          <cell r="H50">
            <v>40918</v>
          </cell>
          <cell r="I50">
            <v>0</v>
          </cell>
          <cell r="J50">
            <v>23611</v>
          </cell>
          <cell r="K50">
            <v>40958</v>
          </cell>
          <cell r="L50">
            <v>0</v>
          </cell>
          <cell r="M50">
            <v>23611</v>
          </cell>
          <cell r="N50">
            <v>40988</v>
          </cell>
          <cell r="O50">
            <v>0</v>
          </cell>
        </row>
        <row r="51">
          <cell r="I51">
            <v>0</v>
          </cell>
          <cell r="L51">
            <v>0</v>
          </cell>
          <cell r="O51">
            <v>0</v>
          </cell>
        </row>
        <row r="53">
          <cell r="I53">
            <v>157802</v>
          </cell>
          <cell r="L53">
            <v>-177766</v>
          </cell>
          <cell r="O53">
            <v>1047</v>
          </cell>
        </row>
        <row r="55">
          <cell r="H55">
            <v>40910</v>
          </cell>
          <cell r="I55">
            <v>0</v>
          </cell>
          <cell r="J55">
            <v>23611</v>
          </cell>
          <cell r="K55">
            <v>40950</v>
          </cell>
          <cell r="L55">
            <v>0</v>
          </cell>
          <cell r="M55">
            <v>23611</v>
          </cell>
          <cell r="N55">
            <v>40980</v>
          </cell>
          <cell r="O55">
            <v>0</v>
          </cell>
        </row>
        <row r="57">
          <cell r="I57">
            <v>157802</v>
          </cell>
          <cell r="L57">
            <v>-177766</v>
          </cell>
          <cell r="O57">
            <v>1047</v>
          </cell>
        </row>
        <row r="58">
          <cell r="H58">
            <v>41118</v>
          </cell>
          <cell r="J58">
            <v>19098</v>
          </cell>
          <cell r="K58">
            <v>41158</v>
          </cell>
          <cell r="M58">
            <v>19098</v>
          </cell>
          <cell r="N58">
            <v>41088</v>
          </cell>
        </row>
        <row r="59">
          <cell r="H59">
            <v>41118</v>
          </cell>
          <cell r="J59">
            <v>19098</v>
          </cell>
          <cell r="K59">
            <v>41158</v>
          </cell>
        </row>
        <row r="62">
          <cell r="G62" t="str">
            <v>ELECBAL</v>
          </cell>
          <cell r="H62" t="str">
            <v>ACCTE</v>
          </cell>
          <cell r="I62" t="str">
            <v>ELEC</v>
          </cell>
          <cell r="J62" t="str">
            <v>GASBAL</v>
          </cell>
          <cell r="K62" t="str">
            <v>ACCTG</v>
          </cell>
          <cell r="L62" t="str">
            <v>GAS</v>
          </cell>
          <cell r="M62" t="str">
            <v>NONBAL</v>
          </cell>
          <cell r="N62" t="str">
            <v>ACCTO</v>
          </cell>
          <cell r="O62" t="str">
            <v>OTHER</v>
          </cell>
        </row>
        <row r="65">
          <cell r="I65" t="str">
            <v xml:space="preserve"> </v>
          </cell>
          <cell r="K65">
            <v>41150</v>
          </cell>
          <cell r="L65">
            <v>0</v>
          </cell>
          <cell r="N65">
            <v>41180</v>
          </cell>
          <cell r="O65">
            <v>0</v>
          </cell>
        </row>
        <row r="66">
          <cell r="G66">
            <v>28210</v>
          </cell>
          <cell r="H66">
            <v>41010</v>
          </cell>
          <cell r="I66">
            <v>25100</v>
          </cell>
          <cell r="J66">
            <v>28250</v>
          </cell>
          <cell r="K66">
            <v>41050</v>
          </cell>
          <cell r="L66">
            <v>19100</v>
          </cell>
          <cell r="M66">
            <v>28280</v>
          </cell>
          <cell r="N66">
            <v>41180</v>
          </cell>
        </row>
        <row r="67">
          <cell r="G67">
            <v>28210</v>
          </cell>
          <cell r="H67">
            <v>41110</v>
          </cell>
          <cell r="I67">
            <v>-11100</v>
          </cell>
          <cell r="J67">
            <v>28250</v>
          </cell>
          <cell r="K67">
            <v>41150</v>
          </cell>
          <cell r="L67">
            <v>-3700</v>
          </cell>
        </row>
        <row r="68">
          <cell r="G68">
            <v>19012</v>
          </cell>
          <cell r="H68">
            <v>41010</v>
          </cell>
          <cell r="I68">
            <v>2500</v>
          </cell>
          <cell r="J68">
            <v>19052</v>
          </cell>
          <cell r="K68">
            <v>41050</v>
          </cell>
          <cell r="L68">
            <v>1200</v>
          </cell>
        </row>
        <row r="69">
          <cell r="G69">
            <v>19012</v>
          </cell>
          <cell r="H69">
            <v>41110</v>
          </cell>
          <cell r="I69">
            <v>0</v>
          </cell>
          <cell r="J69">
            <v>19052</v>
          </cell>
          <cell r="K69">
            <v>41150</v>
          </cell>
          <cell r="L69">
            <v>0</v>
          </cell>
        </row>
        <row r="70">
          <cell r="G70">
            <v>28210</v>
          </cell>
          <cell r="H70">
            <v>41010</v>
          </cell>
          <cell r="I70">
            <v>16800</v>
          </cell>
          <cell r="J70">
            <v>28250</v>
          </cell>
          <cell r="K70">
            <v>41050</v>
          </cell>
          <cell r="L70">
            <v>21910</v>
          </cell>
          <cell r="M70">
            <v>28280</v>
          </cell>
          <cell r="N70">
            <v>41180</v>
          </cell>
        </row>
        <row r="71">
          <cell r="G71">
            <v>28210</v>
          </cell>
          <cell r="H71">
            <v>41110</v>
          </cell>
          <cell r="I71">
            <v>-47527</v>
          </cell>
          <cell r="J71">
            <v>28250</v>
          </cell>
          <cell r="K71">
            <v>41150</v>
          </cell>
          <cell r="L71">
            <v>-22271</v>
          </cell>
          <cell r="M71">
            <v>28280</v>
          </cell>
          <cell r="N71">
            <v>41180</v>
          </cell>
          <cell r="O71">
            <v>0</v>
          </cell>
        </row>
        <row r="72">
          <cell r="G72">
            <v>28210</v>
          </cell>
          <cell r="H72">
            <v>41110</v>
          </cell>
          <cell r="I72">
            <v>0</v>
          </cell>
          <cell r="J72">
            <v>28250</v>
          </cell>
          <cell r="K72">
            <v>41150</v>
          </cell>
          <cell r="L72">
            <v>0</v>
          </cell>
          <cell r="M72">
            <v>28280</v>
          </cell>
          <cell r="N72">
            <v>41180</v>
          </cell>
          <cell r="O72">
            <v>0</v>
          </cell>
        </row>
        <row r="73">
          <cell r="G73">
            <v>28210</v>
          </cell>
          <cell r="H73">
            <v>41110</v>
          </cell>
          <cell r="I73">
            <v>-1550</v>
          </cell>
          <cell r="J73">
            <v>28250</v>
          </cell>
          <cell r="K73">
            <v>41150</v>
          </cell>
          <cell r="L73">
            <v>-1397</v>
          </cell>
          <cell r="M73">
            <v>28280</v>
          </cell>
          <cell r="N73">
            <v>41180</v>
          </cell>
          <cell r="O73">
            <v>0</v>
          </cell>
        </row>
        <row r="74">
          <cell r="G74">
            <v>19012</v>
          </cell>
          <cell r="H74">
            <v>41110</v>
          </cell>
          <cell r="I74">
            <v>0</v>
          </cell>
          <cell r="J74">
            <v>19052</v>
          </cell>
          <cell r="K74">
            <v>41150</v>
          </cell>
          <cell r="L74">
            <v>0</v>
          </cell>
          <cell r="M74">
            <v>19082</v>
          </cell>
          <cell r="N74">
            <v>41180</v>
          </cell>
          <cell r="O74">
            <v>0</v>
          </cell>
        </row>
        <row r="75">
          <cell r="G75">
            <v>28210</v>
          </cell>
          <cell r="H75">
            <v>41010</v>
          </cell>
          <cell r="I75">
            <v>1765</v>
          </cell>
          <cell r="J75">
            <v>28250</v>
          </cell>
          <cell r="K75">
            <v>41050</v>
          </cell>
          <cell r="L75">
            <v>503</v>
          </cell>
          <cell r="M75">
            <v>28280</v>
          </cell>
          <cell r="N75">
            <v>41180</v>
          </cell>
          <cell r="O75">
            <v>0</v>
          </cell>
        </row>
        <row r="76">
          <cell r="G76">
            <v>28210</v>
          </cell>
          <cell r="H76">
            <v>41010</v>
          </cell>
          <cell r="I76">
            <v>1964</v>
          </cell>
          <cell r="J76">
            <v>28250</v>
          </cell>
          <cell r="K76">
            <v>41150</v>
          </cell>
          <cell r="L76">
            <v>-875</v>
          </cell>
          <cell r="M76">
            <v>28280</v>
          </cell>
          <cell r="N76">
            <v>41180</v>
          </cell>
          <cell r="O76">
            <v>0</v>
          </cell>
        </row>
        <row r="77">
          <cell r="G77">
            <v>28210</v>
          </cell>
          <cell r="H77">
            <v>41110</v>
          </cell>
          <cell r="I77">
            <v>-333</v>
          </cell>
          <cell r="J77">
            <v>28250</v>
          </cell>
          <cell r="K77">
            <v>41150</v>
          </cell>
          <cell r="L77">
            <v>-211</v>
          </cell>
          <cell r="M77">
            <v>28280</v>
          </cell>
          <cell r="N77">
            <v>41180</v>
          </cell>
          <cell r="O77">
            <v>0</v>
          </cell>
        </row>
        <row r="78">
          <cell r="G78">
            <v>28210</v>
          </cell>
          <cell r="H78">
            <v>41110</v>
          </cell>
          <cell r="I78">
            <v>-2422</v>
          </cell>
          <cell r="J78">
            <v>28250</v>
          </cell>
          <cell r="K78">
            <v>41150</v>
          </cell>
          <cell r="L78">
            <v>-774</v>
          </cell>
          <cell r="M78">
            <v>28280</v>
          </cell>
          <cell r="N78">
            <v>41180</v>
          </cell>
          <cell r="O78">
            <v>0</v>
          </cell>
        </row>
        <row r="79">
          <cell r="G79">
            <v>28210</v>
          </cell>
          <cell r="H79">
            <v>41010</v>
          </cell>
          <cell r="I79">
            <v>8026</v>
          </cell>
          <cell r="J79">
            <v>28250</v>
          </cell>
          <cell r="K79">
            <v>41050</v>
          </cell>
          <cell r="L79">
            <v>6837</v>
          </cell>
          <cell r="M79">
            <v>28280</v>
          </cell>
          <cell r="N79">
            <v>41180</v>
          </cell>
          <cell r="O79">
            <v>0</v>
          </cell>
        </row>
        <row r="80">
          <cell r="G80">
            <v>28210</v>
          </cell>
          <cell r="H80">
            <v>41110</v>
          </cell>
          <cell r="I80">
            <v>-2010</v>
          </cell>
          <cell r="J80">
            <v>28250</v>
          </cell>
          <cell r="K80">
            <v>41150</v>
          </cell>
          <cell r="L80">
            <v>-1664</v>
          </cell>
          <cell r="M80">
            <v>28280</v>
          </cell>
          <cell r="N80">
            <v>41180</v>
          </cell>
          <cell r="O80">
            <v>0</v>
          </cell>
        </row>
        <row r="81">
          <cell r="G81">
            <v>28210</v>
          </cell>
          <cell r="H81">
            <v>41110</v>
          </cell>
          <cell r="I81">
            <v>-13103</v>
          </cell>
          <cell r="J81">
            <v>28250</v>
          </cell>
          <cell r="K81">
            <v>41150</v>
          </cell>
          <cell r="L81">
            <v>-12214</v>
          </cell>
          <cell r="M81">
            <v>28280</v>
          </cell>
          <cell r="N81">
            <v>41180</v>
          </cell>
          <cell r="O81">
            <v>0</v>
          </cell>
        </row>
        <row r="82">
          <cell r="G82" t="str">
            <v>PERM</v>
          </cell>
          <cell r="I82">
            <v>0</v>
          </cell>
          <cell r="J82" t="str">
            <v>PERM</v>
          </cell>
          <cell r="K82">
            <v>41150</v>
          </cell>
          <cell r="L82">
            <v>0</v>
          </cell>
          <cell r="M82" t="str">
            <v>PERM</v>
          </cell>
          <cell r="N82">
            <v>41180</v>
          </cell>
          <cell r="O82">
            <v>0</v>
          </cell>
        </row>
        <row r="83">
          <cell r="G83">
            <v>28210</v>
          </cell>
          <cell r="H83">
            <v>41110</v>
          </cell>
          <cell r="I83">
            <v>0</v>
          </cell>
          <cell r="J83">
            <v>28250</v>
          </cell>
          <cell r="K83">
            <v>41150</v>
          </cell>
          <cell r="L83">
            <v>0</v>
          </cell>
          <cell r="M83">
            <v>28280</v>
          </cell>
          <cell r="N83">
            <v>41080</v>
          </cell>
          <cell r="O83">
            <v>3022</v>
          </cell>
        </row>
        <row r="84">
          <cell r="G84" t="str">
            <v>plant</v>
          </cell>
          <cell r="H84" t="str">
            <v>plant</v>
          </cell>
          <cell r="I84">
            <v>-21890</v>
          </cell>
          <cell r="J84" t="str">
            <v>plant</v>
          </cell>
          <cell r="K84" t="str">
            <v>plant</v>
          </cell>
          <cell r="L84">
            <v>6444</v>
          </cell>
          <cell r="M84" t="str">
            <v>plant</v>
          </cell>
          <cell r="N84" t="str">
            <v>plant</v>
          </cell>
          <cell r="O84">
            <v>3022</v>
          </cell>
        </row>
        <row r="85">
          <cell r="G85">
            <v>28312</v>
          </cell>
          <cell r="H85">
            <v>41110</v>
          </cell>
          <cell r="I85">
            <v>0</v>
          </cell>
          <cell r="J85">
            <v>28352</v>
          </cell>
          <cell r="K85">
            <v>41150</v>
          </cell>
          <cell r="L85">
            <v>0</v>
          </cell>
          <cell r="M85">
            <v>28382</v>
          </cell>
          <cell r="N85">
            <v>41180</v>
          </cell>
          <cell r="O85">
            <v>0</v>
          </cell>
        </row>
        <row r="86">
          <cell r="G86">
            <v>28312</v>
          </cell>
          <cell r="H86">
            <v>41110</v>
          </cell>
          <cell r="I86">
            <v>-6176</v>
          </cell>
          <cell r="J86">
            <v>28352</v>
          </cell>
          <cell r="K86">
            <v>41050</v>
          </cell>
          <cell r="L86">
            <v>43751</v>
          </cell>
          <cell r="M86">
            <v>28382</v>
          </cell>
          <cell r="N86">
            <v>41180</v>
          </cell>
          <cell r="O86">
            <v>0</v>
          </cell>
        </row>
        <row r="87">
          <cell r="G87">
            <v>28310</v>
          </cell>
          <cell r="H87">
            <v>41010</v>
          </cell>
          <cell r="I87">
            <v>286</v>
          </cell>
          <cell r="J87">
            <v>28350</v>
          </cell>
          <cell r="K87">
            <v>41050</v>
          </cell>
          <cell r="L87">
            <v>266</v>
          </cell>
          <cell r="M87">
            <v>28380</v>
          </cell>
          <cell r="N87">
            <v>41180</v>
          </cell>
          <cell r="O87">
            <v>0</v>
          </cell>
        </row>
        <row r="88">
          <cell r="G88" t="str">
            <v>PERM</v>
          </cell>
          <cell r="H88">
            <v>41110</v>
          </cell>
          <cell r="I88">
            <v>0</v>
          </cell>
          <cell r="J88" t="str">
            <v>PERM</v>
          </cell>
          <cell r="K88">
            <v>41150</v>
          </cell>
          <cell r="L88">
            <v>0</v>
          </cell>
          <cell r="M88" t="str">
            <v>PERM</v>
          </cell>
          <cell r="N88">
            <v>41180</v>
          </cell>
          <cell r="O88">
            <v>0</v>
          </cell>
        </row>
        <row r="89">
          <cell r="G89">
            <v>28310</v>
          </cell>
          <cell r="H89">
            <v>41110</v>
          </cell>
          <cell r="I89">
            <v>-59875</v>
          </cell>
          <cell r="J89">
            <v>28350</v>
          </cell>
          <cell r="K89">
            <v>41050</v>
          </cell>
          <cell r="L89">
            <v>178560</v>
          </cell>
          <cell r="M89">
            <v>28380</v>
          </cell>
          <cell r="N89">
            <v>41180</v>
          </cell>
          <cell r="O89">
            <v>0</v>
          </cell>
        </row>
        <row r="90">
          <cell r="G90">
            <v>28312</v>
          </cell>
          <cell r="H90">
            <v>41010</v>
          </cell>
          <cell r="I90">
            <v>3850</v>
          </cell>
          <cell r="J90">
            <v>28352</v>
          </cell>
          <cell r="K90">
            <v>41050</v>
          </cell>
          <cell r="L90">
            <v>3150</v>
          </cell>
          <cell r="M90">
            <v>28382</v>
          </cell>
          <cell r="N90">
            <v>41180</v>
          </cell>
          <cell r="O90">
            <v>0</v>
          </cell>
        </row>
        <row r="91">
          <cell r="G91">
            <v>28312</v>
          </cell>
          <cell r="H91">
            <v>41110</v>
          </cell>
          <cell r="I91">
            <v>-792</v>
          </cell>
          <cell r="J91">
            <v>28352</v>
          </cell>
          <cell r="K91">
            <v>41150</v>
          </cell>
          <cell r="L91">
            <v>-761</v>
          </cell>
          <cell r="M91">
            <v>28382</v>
          </cell>
          <cell r="N91">
            <v>41180</v>
          </cell>
          <cell r="O91">
            <v>0</v>
          </cell>
        </row>
        <row r="92">
          <cell r="G92">
            <v>28312</v>
          </cell>
          <cell r="H92">
            <v>41110</v>
          </cell>
          <cell r="I92">
            <v>-70</v>
          </cell>
          <cell r="J92">
            <v>28352</v>
          </cell>
          <cell r="K92">
            <v>41150</v>
          </cell>
          <cell r="L92">
            <v>-39</v>
          </cell>
          <cell r="M92">
            <v>28382</v>
          </cell>
          <cell r="N92">
            <v>41180</v>
          </cell>
          <cell r="O92">
            <v>0</v>
          </cell>
        </row>
        <row r="93">
          <cell r="G93">
            <v>28310</v>
          </cell>
          <cell r="H93">
            <v>41110</v>
          </cell>
          <cell r="I93">
            <v>4</v>
          </cell>
          <cell r="J93">
            <v>28352</v>
          </cell>
          <cell r="K93">
            <v>41050</v>
          </cell>
          <cell r="L93">
            <v>2</v>
          </cell>
          <cell r="M93">
            <v>28380</v>
          </cell>
          <cell r="N93">
            <v>41180</v>
          </cell>
          <cell r="O93">
            <v>0</v>
          </cell>
        </row>
        <row r="94">
          <cell r="G94" t="str">
            <v>PERM</v>
          </cell>
          <cell r="H94">
            <v>41110</v>
          </cell>
          <cell r="I94">
            <v>0</v>
          </cell>
          <cell r="J94" t="str">
            <v>PERM</v>
          </cell>
          <cell r="K94">
            <v>41150</v>
          </cell>
          <cell r="L94">
            <v>0</v>
          </cell>
          <cell r="M94" t="str">
            <v>PERM</v>
          </cell>
          <cell r="N94">
            <v>41180</v>
          </cell>
          <cell r="O94">
            <v>0</v>
          </cell>
        </row>
        <row r="95">
          <cell r="G95">
            <v>28210</v>
          </cell>
          <cell r="H95">
            <v>41110</v>
          </cell>
          <cell r="I95">
            <v>-1700</v>
          </cell>
          <cell r="J95">
            <v>28250</v>
          </cell>
          <cell r="K95">
            <v>41150</v>
          </cell>
          <cell r="L95">
            <v>-800</v>
          </cell>
        </row>
        <row r="96">
          <cell r="G96">
            <v>28210</v>
          </cell>
          <cell r="H96">
            <v>41010</v>
          </cell>
          <cell r="I96">
            <v>5409</v>
          </cell>
          <cell r="J96">
            <v>28250</v>
          </cell>
          <cell r="K96">
            <v>41150</v>
          </cell>
          <cell r="L96">
            <v>-448</v>
          </cell>
        </row>
        <row r="97">
          <cell r="G97">
            <v>28310</v>
          </cell>
          <cell r="H97">
            <v>41010</v>
          </cell>
          <cell r="I97">
            <v>154</v>
          </cell>
          <cell r="J97">
            <v>28352</v>
          </cell>
          <cell r="K97">
            <v>41050</v>
          </cell>
          <cell r="L97">
            <v>140</v>
          </cell>
        </row>
      </sheetData>
      <sheetData sheetId="1" refreshError="1">
        <row r="15">
          <cell r="H15">
            <v>-48600</v>
          </cell>
          <cell r="I15">
            <v>-48300</v>
          </cell>
          <cell r="J15">
            <v>-48300</v>
          </cell>
          <cell r="K15">
            <v>-48300</v>
          </cell>
          <cell r="L15">
            <v>-48300</v>
          </cell>
          <cell r="M15">
            <v>-48300</v>
          </cell>
          <cell r="N15">
            <v>-48300</v>
          </cell>
          <cell r="O15">
            <v>-48300</v>
          </cell>
          <cell r="P15">
            <v>-48300</v>
          </cell>
          <cell r="R15">
            <v>-19674</v>
          </cell>
          <cell r="V15">
            <v>-48000</v>
          </cell>
          <cell r="W15">
            <v>-48000</v>
          </cell>
          <cell r="X15">
            <v>-48000</v>
          </cell>
          <cell r="Y15">
            <v>-48000</v>
          </cell>
          <cell r="Z15">
            <v>-48000</v>
          </cell>
          <cell r="AA15">
            <v>-48000</v>
          </cell>
          <cell r="AB15">
            <v>-48000</v>
          </cell>
          <cell r="AC15">
            <v>-48000</v>
          </cell>
          <cell r="AD15">
            <v>-48000</v>
          </cell>
          <cell r="AF15">
            <v>13451</v>
          </cell>
          <cell r="AJ15">
            <v>0</v>
          </cell>
          <cell r="AK15">
            <v>0</v>
          </cell>
          <cell r="AL15">
            <v>0</v>
          </cell>
          <cell r="AM15">
            <v>0</v>
          </cell>
          <cell r="AN15">
            <v>0</v>
          </cell>
          <cell r="AO15">
            <v>0</v>
          </cell>
          <cell r="AQ15">
            <v>0</v>
          </cell>
          <cell r="AR15">
            <v>0</v>
          </cell>
          <cell r="AT15">
            <v>0</v>
          </cell>
          <cell r="AX15">
            <v>-96600</v>
          </cell>
          <cell r="AY15">
            <v>-96300</v>
          </cell>
          <cell r="AZ15">
            <v>-96300</v>
          </cell>
          <cell r="BA15">
            <v>-96300</v>
          </cell>
          <cell r="BB15">
            <v>-96300</v>
          </cell>
          <cell r="BC15">
            <v>-96300</v>
          </cell>
          <cell r="BD15">
            <v>-96300</v>
          </cell>
          <cell r="BE15">
            <v>-96300</v>
          </cell>
          <cell r="BF15">
            <v>-96300</v>
          </cell>
          <cell r="BH15">
            <v>-6223</v>
          </cell>
        </row>
        <row r="16">
          <cell r="H16">
            <v>-225000</v>
          </cell>
          <cell r="I16">
            <v>-136500</v>
          </cell>
          <cell r="J16">
            <v>-136500</v>
          </cell>
          <cell r="K16">
            <v>-136500</v>
          </cell>
          <cell r="L16">
            <v>-136500</v>
          </cell>
          <cell r="M16">
            <v>-136500</v>
          </cell>
          <cell r="N16">
            <v>-136500</v>
          </cell>
          <cell r="O16">
            <v>-136500</v>
          </cell>
          <cell r="P16">
            <v>-136500</v>
          </cell>
          <cell r="R16">
            <v>-148213</v>
          </cell>
          <cell r="V16">
            <v>-62600</v>
          </cell>
          <cell r="W16">
            <v>-62600</v>
          </cell>
          <cell r="X16">
            <v>-62600</v>
          </cell>
          <cell r="Y16">
            <v>-62600</v>
          </cell>
          <cell r="Z16">
            <v>-62600</v>
          </cell>
          <cell r="AA16">
            <v>-62600</v>
          </cell>
          <cell r="AB16">
            <v>-62600</v>
          </cell>
          <cell r="AC16">
            <v>-62600</v>
          </cell>
          <cell r="AD16">
            <v>-62600</v>
          </cell>
          <cell r="AF16">
            <v>-42064</v>
          </cell>
          <cell r="AJ16">
            <v>0</v>
          </cell>
          <cell r="AK16">
            <v>0</v>
          </cell>
          <cell r="AL16">
            <v>0</v>
          </cell>
          <cell r="AM16">
            <v>0</v>
          </cell>
          <cell r="AN16">
            <v>0</v>
          </cell>
          <cell r="AO16">
            <v>0</v>
          </cell>
          <cell r="AQ16">
            <v>0</v>
          </cell>
          <cell r="AR16">
            <v>0</v>
          </cell>
          <cell r="AT16">
            <v>0</v>
          </cell>
          <cell r="AX16">
            <v>-287600</v>
          </cell>
          <cell r="AY16">
            <v>-199100</v>
          </cell>
          <cell r="AZ16">
            <v>-199100</v>
          </cell>
          <cell r="BA16">
            <v>-199100</v>
          </cell>
          <cell r="BB16">
            <v>-199100</v>
          </cell>
          <cell r="BC16">
            <v>-199100</v>
          </cell>
          <cell r="BD16">
            <v>-199100</v>
          </cell>
          <cell r="BE16">
            <v>-199100</v>
          </cell>
          <cell r="BF16">
            <v>-199100</v>
          </cell>
          <cell r="BH16">
            <v>-190277</v>
          </cell>
        </row>
        <row r="17">
          <cell r="H17">
            <v>137000</v>
          </cell>
          <cell r="I17">
            <v>137000</v>
          </cell>
          <cell r="J17">
            <v>137000</v>
          </cell>
          <cell r="K17">
            <v>137000</v>
          </cell>
          <cell r="L17">
            <v>137000</v>
          </cell>
          <cell r="M17">
            <v>137000</v>
          </cell>
          <cell r="N17">
            <v>137000</v>
          </cell>
          <cell r="O17">
            <v>137000</v>
          </cell>
          <cell r="P17">
            <v>137000</v>
          </cell>
          <cell r="R17">
            <v>146642</v>
          </cell>
          <cell r="V17">
            <v>64200</v>
          </cell>
          <cell r="W17">
            <v>64200</v>
          </cell>
          <cell r="X17">
            <v>64200</v>
          </cell>
          <cell r="Y17">
            <v>64200</v>
          </cell>
          <cell r="Z17">
            <v>64200</v>
          </cell>
          <cell r="AA17">
            <v>64200</v>
          </cell>
          <cell r="AB17">
            <v>64200</v>
          </cell>
          <cell r="AC17">
            <v>64200</v>
          </cell>
          <cell r="AD17">
            <v>64200</v>
          </cell>
          <cell r="AF17">
            <v>52094</v>
          </cell>
          <cell r="AJ17">
            <v>0</v>
          </cell>
          <cell r="AK17">
            <v>0</v>
          </cell>
          <cell r="AL17">
            <v>0</v>
          </cell>
          <cell r="AM17">
            <v>0</v>
          </cell>
          <cell r="AN17">
            <v>0</v>
          </cell>
          <cell r="AO17">
            <v>0</v>
          </cell>
          <cell r="AQ17">
            <v>0</v>
          </cell>
          <cell r="AR17">
            <v>0</v>
          </cell>
          <cell r="AT17">
            <v>0</v>
          </cell>
          <cell r="AX17">
            <v>201200</v>
          </cell>
          <cell r="AY17">
            <v>201200</v>
          </cell>
          <cell r="AZ17">
            <v>201200</v>
          </cell>
          <cell r="BA17">
            <v>201200</v>
          </cell>
          <cell r="BB17">
            <v>201200</v>
          </cell>
          <cell r="BC17">
            <v>201200</v>
          </cell>
          <cell r="BD17">
            <v>201200</v>
          </cell>
          <cell r="BE17">
            <v>201200</v>
          </cell>
          <cell r="BF17">
            <v>201200</v>
          </cell>
          <cell r="BH17">
            <v>198736</v>
          </cell>
        </row>
        <row r="18">
          <cell r="H18">
            <v>0</v>
          </cell>
          <cell r="I18">
            <v>0</v>
          </cell>
          <cell r="J18">
            <v>0</v>
          </cell>
          <cell r="K18">
            <v>0</v>
          </cell>
          <cell r="L18">
            <v>0</v>
          </cell>
          <cell r="M18">
            <v>0</v>
          </cell>
          <cell r="N18">
            <v>0</v>
          </cell>
          <cell r="O18">
            <v>0</v>
          </cell>
          <cell r="P18">
            <v>0</v>
          </cell>
          <cell r="R18">
            <v>0</v>
          </cell>
          <cell r="V18">
            <v>0</v>
          </cell>
          <cell r="W18">
            <v>0</v>
          </cell>
          <cell r="X18">
            <v>0</v>
          </cell>
          <cell r="Y18">
            <v>0</v>
          </cell>
          <cell r="Z18">
            <v>0</v>
          </cell>
          <cell r="AA18">
            <v>0</v>
          </cell>
          <cell r="AC18">
            <v>0</v>
          </cell>
          <cell r="AD18">
            <v>0</v>
          </cell>
          <cell r="AF18">
            <v>0</v>
          </cell>
          <cell r="AJ18">
            <v>0</v>
          </cell>
          <cell r="AK18">
            <v>0</v>
          </cell>
          <cell r="AL18">
            <v>0</v>
          </cell>
          <cell r="AM18">
            <v>0</v>
          </cell>
          <cell r="AN18">
            <v>0</v>
          </cell>
          <cell r="AO18">
            <v>0</v>
          </cell>
          <cell r="AQ18">
            <v>0</v>
          </cell>
          <cell r="AR18">
            <v>0</v>
          </cell>
          <cell r="AT18">
            <v>0</v>
          </cell>
          <cell r="AX18">
            <v>0</v>
          </cell>
          <cell r="AY18">
            <v>0</v>
          </cell>
          <cell r="AZ18">
            <v>0</v>
          </cell>
          <cell r="BA18">
            <v>0</v>
          </cell>
          <cell r="BB18">
            <v>0</v>
          </cell>
          <cell r="BC18">
            <v>0</v>
          </cell>
          <cell r="BD18">
            <v>0</v>
          </cell>
          <cell r="BE18">
            <v>0</v>
          </cell>
          <cell r="BF18">
            <v>0</v>
          </cell>
          <cell r="BH18">
            <v>0</v>
          </cell>
        </row>
        <row r="19">
          <cell r="H19">
            <v>4449</v>
          </cell>
          <cell r="I19">
            <v>4473</v>
          </cell>
          <cell r="J19">
            <v>4457</v>
          </cell>
          <cell r="K19">
            <v>4431</v>
          </cell>
          <cell r="L19">
            <v>4318</v>
          </cell>
          <cell r="M19">
            <v>4380</v>
          </cell>
          <cell r="N19">
            <v>4356</v>
          </cell>
          <cell r="O19">
            <v>4220</v>
          </cell>
          <cell r="P19">
            <v>4229</v>
          </cell>
          <cell r="R19">
            <v>188</v>
          </cell>
          <cell r="V19">
            <v>4004</v>
          </cell>
          <cell r="W19">
            <v>4024</v>
          </cell>
          <cell r="X19">
            <v>4023</v>
          </cell>
          <cell r="Y19">
            <v>3967</v>
          </cell>
          <cell r="Z19">
            <v>3849</v>
          </cell>
          <cell r="AA19">
            <v>3921</v>
          </cell>
          <cell r="AB19">
            <v>3900</v>
          </cell>
          <cell r="AC19">
            <v>3755</v>
          </cell>
          <cell r="AD19">
            <v>3770</v>
          </cell>
          <cell r="AF19">
            <v>-552</v>
          </cell>
          <cell r="AJ19">
            <v>0</v>
          </cell>
          <cell r="AK19">
            <v>0</v>
          </cell>
          <cell r="AL19">
            <v>0</v>
          </cell>
          <cell r="AM19">
            <v>0</v>
          </cell>
          <cell r="AN19">
            <v>0</v>
          </cell>
          <cell r="AO19">
            <v>0</v>
          </cell>
          <cell r="AQ19">
            <v>0</v>
          </cell>
          <cell r="AR19">
            <v>0</v>
          </cell>
          <cell r="AT19">
            <v>0</v>
          </cell>
          <cell r="AX19">
            <v>8453</v>
          </cell>
          <cell r="AY19">
            <v>8497</v>
          </cell>
          <cell r="AZ19">
            <v>8480</v>
          </cell>
          <cell r="BA19">
            <v>8398</v>
          </cell>
          <cell r="BB19">
            <v>8167</v>
          </cell>
          <cell r="BC19">
            <v>8301</v>
          </cell>
          <cell r="BD19">
            <v>8256</v>
          </cell>
          <cell r="BE19">
            <v>7975</v>
          </cell>
          <cell r="BF19">
            <v>7999</v>
          </cell>
          <cell r="BH19">
            <v>-364</v>
          </cell>
        </row>
        <row r="20">
          <cell r="H20">
            <v>0</v>
          </cell>
          <cell r="I20">
            <v>0</v>
          </cell>
          <cell r="J20">
            <v>0</v>
          </cell>
          <cell r="K20">
            <v>0</v>
          </cell>
          <cell r="L20">
            <v>0</v>
          </cell>
          <cell r="M20">
            <v>0</v>
          </cell>
          <cell r="N20">
            <v>0</v>
          </cell>
          <cell r="O20">
            <v>0</v>
          </cell>
          <cell r="P20">
            <v>0</v>
          </cell>
          <cell r="R20">
            <v>0</v>
          </cell>
          <cell r="V20">
            <v>0</v>
          </cell>
          <cell r="W20">
            <v>0</v>
          </cell>
          <cell r="X20">
            <v>0</v>
          </cell>
          <cell r="Y20">
            <v>0</v>
          </cell>
          <cell r="Z20">
            <v>0</v>
          </cell>
          <cell r="AA20">
            <v>0</v>
          </cell>
          <cell r="AC20">
            <v>0</v>
          </cell>
          <cell r="AD20">
            <v>0</v>
          </cell>
          <cell r="AF20">
            <v>0</v>
          </cell>
          <cell r="AJ20">
            <v>0</v>
          </cell>
          <cell r="AK20">
            <v>0</v>
          </cell>
          <cell r="AL20">
            <v>0</v>
          </cell>
          <cell r="AM20">
            <v>0</v>
          </cell>
          <cell r="AN20">
            <v>0</v>
          </cell>
          <cell r="AO20">
            <v>0</v>
          </cell>
          <cell r="AQ20">
            <v>0</v>
          </cell>
          <cell r="AR20">
            <v>0</v>
          </cell>
          <cell r="AT20">
            <v>0</v>
          </cell>
          <cell r="AX20">
            <v>0</v>
          </cell>
          <cell r="AY20">
            <v>0</v>
          </cell>
          <cell r="AZ20">
            <v>0</v>
          </cell>
          <cell r="BA20">
            <v>0</v>
          </cell>
          <cell r="BB20">
            <v>0</v>
          </cell>
          <cell r="BC20">
            <v>0</v>
          </cell>
          <cell r="BD20">
            <v>0</v>
          </cell>
          <cell r="BE20">
            <v>0</v>
          </cell>
          <cell r="BF20">
            <v>0</v>
          </cell>
          <cell r="BH20">
            <v>0</v>
          </cell>
        </row>
        <row r="21">
          <cell r="H21">
            <v>-4788</v>
          </cell>
          <cell r="I21">
            <v>-2381</v>
          </cell>
          <cell r="J21">
            <v>-24842</v>
          </cell>
          <cell r="K21">
            <v>-19345.64</v>
          </cell>
          <cell r="L21">
            <v>-13604.68</v>
          </cell>
          <cell r="M21">
            <v>-12225.18</v>
          </cell>
          <cell r="N21">
            <v>-18512.12</v>
          </cell>
          <cell r="O21">
            <v>-18788.73</v>
          </cell>
          <cell r="P21">
            <v>-23695.19</v>
          </cell>
          <cell r="R21">
            <v>-8687.14</v>
          </cell>
          <cell r="V21">
            <v>-2623</v>
          </cell>
          <cell r="W21">
            <v>-4007</v>
          </cell>
          <cell r="X21">
            <v>-7363</v>
          </cell>
          <cell r="Y21">
            <v>-2707.11</v>
          </cell>
          <cell r="Z21">
            <v>-6082.13</v>
          </cell>
          <cell r="AA21">
            <v>-18169.580000000002</v>
          </cell>
          <cell r="AB21">
            <v>-2164.7199999999998</v>
          </cell>
          <cell r="AC21">
            <v>-1887.8</v>
          </cell>
          <cell r="AD21">
            <v>-4149.93</v>
          </cell>
          <cell r="AF21">
            <v>-2998.7</v>
          </cell>
          <cell r="AJ21">
            <v>0</v>
          </cell>
          <cell r="AK21">
            <v>0</v>
          </cell>
          <cell r="AL21">
            <v>0</v>
          </cell>
          <cell r="AM21">
            <v>0</v>
          </cell>
          <cell r="AN21">
            <v>0</v>
          </cell>
          <cell r="AO21">
            <v>0</v>
          </cell>
          <cell r="AQ21">
            <v>0</v>
          </cell>
          <cell r="AR21">
            <v>0</v>
          </cell>
          <cell r="AT21">
            <v>0</v>
          </cell>
          <cell r="AX21">
            <v>-7411</v>
          </cell>
          <cell r="AY21">
            <v>-6388</v>
          </cell>
          <cell r="AZ21">
            <v>-32205</v>
          </cell>
          <cell r="BA21">
            <v>-22052.75</v>
          </cell>
          <cell r="BB21">
            <v>-19686.810000000001</v>
          </cell>
          <cell r="BC21">
            <v>-30394.760000000002</v>
          </cell>
          <cell r="BD21">
            <v>-20676.84</v>
          </cell>
          <cell r="BE21">
            <v>-20676.53</v>
          </cell>
          <cell r="BF21">
            <v>-27845.119999999999</v>
          </cell>
          <cell r="BH21">
            <v>-11685.84</v>
          </cell>
        </row>
        <row r="22">
          <cell r="H22">
            <v>-12089</v>
          </cell>
          <cell r="I22">
            <v>954</v>
          </cell>
          <cell r="J22">
            <v>150118</v>
          </cell>
          <cell r="K22">
            <v>26306.3</v>
          </cell>
          <cell r="L22">
            <v>3996.1</v>
          </cell>
          <cell r="M22">
            <v>-3342</v>
          </cell>
          <cell r="N22">
            <v>2128</v>
          </cell>
          <cell r="O22">
            <v>-397</v>
          </cell>
          <cell r="P22">
            <v>-54847</v>
          </cell>
          <cell r="R22">
            <v>-7344.2</v>
          </cell>
          <cell r="V22">
            <v>-2575</v>
          </cell>
          <cell r="W22">
            <v>0</v>
          </cell>
          <cell r="X22">
            <v>2844</v>
          </cell>
          <cell r="Y22">
            <v>285.60000000000002</v>
          </cell>
          <cell r="Z22">
            <v>-955</v>
          </cell>
          <cell r="AA22">
            <v>-6406</v>
          </cell>
          <cell r="AB22">
            <v>23898</v>
          </cell>
          <cell r="AC22">
            <v>1170.8</v>
          </cell>
          <cell r="AD22">
            <v>-556</v>
          </cell>
          <cell r="AF22">
            <v>-2470.4299999999998</v>
          </cell>
          <cell r="AJ22">
            <v>0</v>
          </cell>
          <cell r="AK22">
            <v>0</v>
          </cell>
          <cell r="AL22">
            <v>0</v>
          </cell>
          <cell r="AM22">
            <v>0</v>
          </cell>
          <cell r="AN22">
            <v>0</v>
          </cell>
          <cell r="AO22">
            <v>0</v>
          </cell>
          <cell r="AQ22">
            <v>0</v>
          </cell>
          <cell r="AR22">
            <v>0</v>
          </cell>
          <cell r="AT22">
            <v>0</v>
          </cell>
          <cell r="AX22">
            <v>-14664</v>
          </cell>
          <cell r="AY22">
            <v>954</v>
          </cell>
          <cell r="AZ22">
            <v>152962</v>
          </cell>
          <cell r="BA22">
            <v>26591.899999999998</v>
          </cell>
          <cell r="BB22">
            <v>3041.1</v>
          </cell>
          <cell r="BC22">
            <v>-9748</v>
          </cell>
          <cell r="BD22">
            <v>26026</v>
          </cell>
          <cell r="BE22">
            <v>773.8</v>
          </cell>
          <cell r="BF22">
            <v>-55403</v>
          </cell>
          <cell r="BH22">
            <v>-9814.6299999999992</v>
          </cell>
        </row>
        <row r="23">
          <cell r="H23">
            <v>1205</v>
          </cell>
          <cell r="I23">
            <v>986</v>
          </cell>
          <cell r="J23">
            <v>1206</v>
          </cell>
          <cell r="K23">
            <v>1844.12</v>
          </cell>
          <cell r="L23">
            <v>935.59999999999991</v>
          </cell>
          <cell r="M23">
            <v>1901.4499999999998</v>
          </cell>
          <cell r="N23">
            <v>1460.3</v>
          </cell>
          <cell r="O23">
            <v>1147.6299999999999</v>
          </cell>
          <cell r="P23">
            <v>1182.4000000000001</v>
          </cell>
          <cell r="R23">
            <v>1182</v>
          </cell>
          <cell r="V23">
            <v>262</v>
          </cell>
          <cell r="W23">
            <v>288</v>
          </cell>
          <cell r="X23">
            <v>245</v>
          </cell>
          <cell r="Y23">
            <v>377.75</v>
          </cell>
          <cell r="Z23">
            <v>1019.19</v>
          </cell>
          <cell r="AA23">
            <v>639.46</v>
          </cell>
          <cell r="AB23">
            <v>680.51</v>
          </cell>
          <cell r="AC23">
            <v>484.44</v>
          </cell>
          <cell r="AD23">
            <v>958.4</v>
          </cell>
          <cell r="AF23">
            <v>958</v>
          </cell>
          <cell r="AJ23">
            <v>0</v>
          </cell>
          <cell r="AK23">
            <v>0</v>
          </cell>
          <cell r="AL23">
            <v>0</v>
          </cell>
          <cell r="AM23">
            <v>1.88</v>
          </cell>
          <cell r="AN23">
            <v>-2</v>
          </cell>
          <cell r="AO23">
            <v>0</v>
          </cell>
          <cell r="AP23">
            <v>0</v>
          </cell>
          <cell r="AQ23">
            <v>0</v>
          </cell>
          <cell r="AR23">
            <v>0</v>
          </cell>
          <cell r="AT23">
            <v>0</v>
          </cell>
          <cell r="AX23">
            <v>1467</v>
          </cell>
          <cell r="AY23">
            <v>1274</v>
          </cell>
          <cell r="AZ23">
            <v>1451</v>
          </cell>
          <cell r="BA23">
            <v>2223.75</v>
          </cell>
          <cell r="BB23">
            <v>1952.79</v>
          </cell>
          <cell r="BC23">
            <v>2540.91</v>
          </cell>
          <cell r="BD23">
            <v>2140.81</v>
          </cell>
          <cell r="BE23">
            <v>1632.07</v>
          </cell>
          <cell r="BF23">
            <v>2140.8000000000002</v>
          </cell>
          <cell r="BH23">
            <v>2140</v>
          </cell>
        </row>
        <row r="24">
          <cell r="H24">
            <v>7328</v>
          </cell>
          <cell r="I24">
            <v>3797</v>
          </cell>
          <cell r="J24">
            <v>4393</v>
          </cell>
          <cell r="K24">
            <v>11059.35</v>
          </cell>
          <cell r="L24">
            <v>5157.6900000000005</v>
          </cell>
          <cell r="M24">
            <v>9286.9699999999993</v>
          </cell>
          <cell r="N24">
            <v>8830.8000000000011</v>
          </cell>
          <cell r="O24">
            <v>3967.8900000000003</v>
          </cell>
          <cell r="P24">
            <v>8637.27</v>
          </cell>
          <cell r="R24">
            <v>8637</v>
          </cell>
          <cell r="V24">
            <v>1632</v>
          </cell>
          <cell r="W24">
            <v>1290</v>
          </cell>
          <cell r="X24">
            <v>1376</v>
          </cell>
          <cell r="Y24">
            <v>2623.81</v>
          </cell>
          <cell r="Z24">
            <v>7487.1</v>
          </cell>
          <cell r="AA24">
            <v>2470.37</v>
          </cell>
          <cell r="AB24">
            <v>2693.63</v>
          </cell>
          <cell r="AC24">
            <v>2258.67</v>
          </cell>
          <cell r="AD24">
            <v>4854.04</v>
          </cell>
          <cell r="AF24">
            <v>4854</v>
          </cell>
          <cell r="AJ24">
            <v>0</v>
          </cell>
          <cell r="AK24">
            <v>0</v>
          </cell>
          <cell r="AL24">
            <v>0</v>
          </cell>
          <cell r="AM24">
            <v>13.59</v>
          </cell>
          <cell r="AN24">
            <v>-14</v>
          </cell>
          <cell r="AO24">
            <v>0</v>
          </cell>
          <cell r="AP24">
            <v>0</v>
          </cell>
          <cell r="AQ24">
            <v>0</v>
          </cell>
          <cell r="AR24">
            <v>0</v>
          </cell>
          <cell r="AT24">
            <v>0</v>
          </cell>
          <cell r="AX24">
            <v>8960</v>
          </cell>
          <cell r="AY24">
            <v>5087</v>
          </cell>
          <cell r="AZ24">
            <v>5769</v>
          </cell>
          <cell r="BA24">
            <v>13696.75</v>
          </cell>
          <cell r="BB24">
            <v>12630.79</v>
          </cell>
          <cell r="BC24">
            <v>11757.34</v>
          </cell>
          <cell r="BD24">
            <v>11524.43</v>
          </cell>
          <cell r="BE24">
            <v>6226.56</v>
          </cell>
          <cell r="BF24">
            <v>13491.310000000001</v>
          </cell>
          <cell r="BH24">
            <v>13491</v>
          </cell>
        </row>
        <row r="25">
          <cell r="H25">
            <v>-26910</v>
          </cell>
          <cell r="I25">
            <v>-18885</v>
          </cell>
          <cell r="J25">
            <v>-24865</v>
          </cell>
          <cell r="K25">
            <v>-26078.799999999999</v>
          </cell>
          <cell r="L25">
            <v>-26881.360000000001</v>
          </cell>
          <cell r="M25">
            <v>-28275</v>
          </cell>
          <cell r="N25">
            <v>-29377.37</v>
          </cell>
          <cell r="O25">
            <v>-28869.98</v>
          </cell>
          <cell r="P25">
            <v>-27409.09</v>
          </cell>
          <cell r="R25">
            <v>-13340.18</v>
          </cell>
          <cell r="V25">
            <v>-22923</v>
          </cell>
          <cell r="W25">
            <v>-16087</v>
          </cell>
          <cell r="X25">
            <v>-21181</v>
          </cell>
          <cell r="Y25">
            <v>-22215.279999999999</v>
          </cell>
          <cell r="Z25">
            <v>-22898.94</v>
          </cell>
          <cell r="AA25">
            <v>-24086</v>
          </cell>
          <cell r="AB25">
            <v>-25025.17</v>
          </cell>
          <cell r="AC25">
            <v>-24592.95</v>
          </cell>
          <cell r="AD25">
            <v>-23348.48</v>
          </cell>
          <cell r="AF25">
            <v>-11363.85</v>
          </cell>
          <cell r="AJ25">
            <v>0</v>
          </cell>
          <cell r="AK25">
            <v>0</v>
          </cell>
          <cell r="AL25">
            <v>0</v>
          </cell>
          <cell r="AM25">
            <v>0</v>
          </cell>
          <cell r="AN25">
            <v>0</v>
          </cell>
          <cell r="AO25">
            <v>0</v>
          </cell>
          <cell r="AQ25">
            <v>0</v>
          </cell>
          <cell r="AR25">
            <v>0</v>
          </cell>
          <cell r="AT25">
            <v>0</v>
          </cell>
          <cell r="AX25">
            <v>-49833</v>
          </cell>
          <cell r="AY25">
            <v>-34972</v>
          </cell>
          <cell r="AZ25">
            <v>-46046</v>
          </cell>
          <cell r="BA25">
            <v>-48294.080000000002</v>
          </cell>
          <cell r="BB25">
            <v>-49780.3</v>
          </cell>
          <cell r="BC25">
            <v>-52361</v>
          </cell>
          <cell r="BD25">
            <v>-54402.539999999994</v>
          </cell>
          <cell r="BE25">
            <v>-53462.93</v>
          </cell>
          <cell r="BF25">
            <v>-50757.57</v>
          </cell>
          <cell r="BH25">
            <v>-24704.03</v>
          </cell>
        </row>
        <row r="26">
          <cell r="H26">
            <v>3530</v>
          </cell>
          <cell r="I26">
            <v>1708</v>
          </cell>
          <cell r="J26">
            <v>2505</v>
          </cell>
          <cell r="K26">
            <v>2826.59</v>
          </cell>
          <cell r="L26">
            <v>2191.41</v>
          </cell>
          <cell r="M26">
            <v>4058.55</v>
          </cell>
          <cell r="N26">
            <v>3689.37</v>
          </cell>
          <cell r="O26">
            <v>3728.6499999999996</v>
          </cell>
          <cell r="P26">
            <v>2752</v>
          </cell>
          <cell r="R26">
            <v>3188.982</v>
          </cell>
          <cell r="V26">
            <v>4049</v>
          </cell>
          <cell r="W26">
            <v>731</v>
          </cell>
          <cell r="X26">
            <v>705</v>
          </cell>
          <cell r="Y26">
            <v>762.97</v>
          </cell>
          <cell r="Z26">
            <v>854.95</v>
          </cell>
          <cell r="AA26">
            <v>892.29</v>
          </cell>
          <cell r="AB26">
            <v>1222.05</v>
          </cell>
          <cell r="AC26">
            <v>971.18</v>
          </cell>
          <cell r="AD26">
            <v>1903</v>
          </cell>
          <cell r="AF26">
            <v>1489.9880000000001</v>
          </cell>
          <cell r="AJ26">
            <v>0</v>
          </cell>
          <cell r="AK26">
            <v>0</v>
          </cell>
          <cell r="AL26">
            <v>0</v>
          </cell>
          <cell r="AM26">
            <v>2.64</v>
          </cell>
          <cell r="AN26">
            <v>-3</v>
          </cell>
          <cell r="AO26">
            <v>0</v>
          </cell>
          <cell r="AQ26">
            <v>0</v>
          </cell>
          <cell r="AR26">
            <v>0</v>
          </cell>
          <cell r="AT26">
            <v>0</v>
          </cell>
          <cell r="AX26">
            <v>7579</v>
          </cell>
          <cell r="AY26">
            <v>2439</v>
          </cell>
          <cell r="AZ26">
            <v>3210</v>
          </cell>
          <cell r="BA26">
            <v>3592.2000000000003</v>
          </cell>
          <cell r="BB26">
            <v>3043.3599999999997</v>
          </cell>
          <cell r="BC26">
            <v>4950.84</v>
          </cell>
          <cell r="BD26">
            <v>4911.42</v>
          </cell>
          <cell r="BE26">
            <v>4699.83</v>
          </cell>
          <cell r="BF26">
            <v>4655</v>
          </cell>
          <cell r="BH26">
            <v>4678.97</v>
          </cell>
        </row>
        <row r="27">
          <cell r="H27">
            <v>37868</v>
          </cell>
          <cell r="I27">
            <v>34610</v>
          </cell>
          <cell r="J27">
            <v>50075</v>
          </cell>
          <cell r="K27">
            <v>39752.639999999999</v>
          </cell>
          <cell r="L27">
            <v>33065.480000000003</v>
          </cell>
          <cell r="M27">
            <v>46235.8</v>
          </cell>
          <cell r="N27">
            <v>30373.489999999998</v>
          </cell>
          <cell r="O27">
            <v>36284.299999999996</v>
          </cell>
          <cell r="P27">
            <v>36331.800000000003</v>
          </cell>
          <cell r="R27">
            <v>32407.5</v>
          </cell>
          <cell r="V27">
            <v>27635</v>
          </cell>
          <cell r="W27">
            <v>29326</v>
          </cell>
          <cell r="X27">
            <v>34121</v>
          </cell>
          <cell r="Y27">
            <v>26178.729999999996</v>
          </cell>
          <cell r="Z27">
            <v>29755.96</v>
          </cell>
          <cell r="AA27">
            <v>33110.76</v>
          </cell>
          <cell r="AB27">
            <v>36622.729999999996</v>
          </cell>
          <cell r="AC27">
            <v>31891.69</v>
          </cell>
          <cell r="AD27">
            <v>31543.59</v>
          </cell>
          <cell r="AF27">
            <v>32613.170000000002</v>
          </cell>
          <cell r="AJ27">
            <v>0</v>
          </cell>
          <cell r="AK27">
            <v>0</v>
          </cell>
          <cell r="AL27">
            <v>0</v>
          </cell>
          <cell r="AM27">
            <v>0</v>
          </cell>
          <cell r="AN27">
            <v>0</v>
          </cell>
          <cell r="AO27">
            <v>0</v>
          </cell>
          <cell r="AQ27">
            <v>0</v>
          </cell>
          <cell r="AR27">
            <v>0</v>
          </cell>
          <cell r="AT27">
            <v>0</v>
          </cell>
          <cell r="AX27">
            <v>65503</v>
          </cell>
          <cell r="AY27">
            <v>63936</v>
          </cell>
          <cell r="AZ27">
            <v>84196</v>
          </cell>
          <cell r="BA27">
            <v>65931.37</v>
          </cell>
          <cell r="BB27">
            <v>62821.440000000002</v>
          </cell>
          <cell r="BC27">
            <v>79346.559999999998</v>
          </cell>
          <cell r="BD27">
            <v>66996.22</v>
          </cell>
          <cell r="BE27">
            <v>68175.989999999991</v>
          </cell>
          <cell r="BF27">
            <v>67875.39</v>
          </cell>
          <cell r="BH27">
            <v>65020.67</v>
          </cell>
        </row>
        <row r="28">
          <cell r="H28">
            <v>0</v>
          </cell>
          <cell r="I28">
            <v>0</v>
          </cell>
          <cell r="J28">
            <v>0</v>
          </cell>
          <cell r="K28">
            <v>0</v>
          </cell>
          <cell r="L28">
            <v>0</v>
          </cell>
          <cell r="M28">
            <v>0</v>
          </cell>
          <cell r="N28">
            <v>0</v>
          </cell>
          <cell r="O28">
            <v>0</v>
          </cell>
          <cell r="P28">
            <v>0</v>
          </cell>
          <cell r="R28">
            <v>0</v>
          </cell>
          <cell r="V28">
            <v>0</v>
          </cell>
          <cell r="W28">
            <v>0</v>
          </cell>
          <cell r="X28">
            <v>0</v>
          </cell>
          <cell r="Y28">
            <v>0</v>
          </cell>
          <cell r="Z28">
            <v>0</v>
          </cell>
          <cell r="AA28">
            <v>0</v>
          </cell>
          <cell r="AB28">
            <v>0</v>
          </cell>
          <cell r="AC28">
            <v>0</v>
          </cell>
          <cell r="AD28">
            <v>0</v>
          </cell>
          <cell r="AF28">
            <v>0</v>
          </cell>
          <cell r="AJ28">
            <v>0</v>
          </cell>
          <cell r="AK28">
            <v>0</v>
          </cell>
          <cell r="AL28">
            <v>0</v>
          </cell>
          <cell r="AM28">
            <v>0</v>
          </cell>
          <cell r="AN28">
            <v>0</v>
          </cell>
          <cell r="AO28">
            <v>0</v>
          </cell>
          <cell r="AQ28">
            <v>0</v>
          </cell>
          <cell r="AR28">
            <v>0</v>
          </cell>
          <cell r="AT28">
            <v>0</v>
          </cell>
          <cell r="AX28">
            <v>0</v>
          </cell>
          <cell r="AY28">
            <v>0</v>
          </cell>
          <cell r="AZ28">
            <v>0</v>
          </cell>
          <cell r="BA28">
            <v>0</v>
          </cell>
          <cell r="BB28">
            <v>0</v>
          </cell>
          <cell r="BC28">
            <v>0</v>
          </cell>
          <cell r="BD28">
            <v>0</v>
          </cell>
          <cell r="BE28">
            <v>0</v>
          </cell>
          <cell r="BF28">
            <v>0</v>
          </cell>
          <cell r="BH28">
            <v>0</v>
          </cell>
        </row>
        <row r="29">
          <cell r="H29">
            <v>0</v>
          </cell>
          <cell r="I29">
            <v>0</v>
          </cell>
          <cell r="J29">
            <v>0</v>
          </cell>
          <cell r="K29">
            <v>0</v>
          </cell>
          <cell r="L29">
            <v>0</v>
          </cell>
          <cell r="M29">
            <v>0</v>
          </cell>
          <cell r="N29">
            <v>0</v>
          </cell>
          <cell r="O29">
            <v>0</v>
          </cell>
          <cell r="P29">
            <v>0</v>
          </cell>
          <cell r="R29">
            <v>0</v>
          </cell>
          <cell r="V29">
            <v>0</v>
          </cell>
          <cell r="W29">
            <v>0</v>
          </cell>
          <cell r="X29">
            <v>0</v>
          </cell>
          <cell r="Y29">
            <v>0</v>
          </cell>
          <cell r="Z29">
            <v>0</v>
          </cell>
          <cell r="AA29">
            <v>0</v>
          </cell>
          <cell r="AB29">
            <v>0</v>
          </cell>
          <cell r="AC29">
            <v>0</v>
          </cell>
          <cell r="AD29">
            <v>0</v>
          </cell>
          <cell r="AF29">
            <v>0</v>
          </cell>
          <cell r="AJ29">
            <v>-6234</v>
          </cell>
          <cell r="AK29">
            <v>-2013</v>
          </cell>
          <cell r="AL29">
            <v>-3102</v>
          </cell>
          <cell r="AM29">
            <v>-3407.79</v>
          </cell>
          <cell r="AN29">
            <v>-2916.55</v>
          </cell>
          <cell r="AO29">
            <v>-4711.71</v>
          </cell>
          <cell r="AP29">
            <v>-4669.79</v>
          </cell>
          <cell r="AQ29">
            <v>4469</v>
          </cell>
          <cell r="AR29">
            <v>4304.49</v>
          </cell>
          <cell r="AT29">
            <v>4351</v>
          </cell>
          <cell r="AX29">
            <v>-6234</v>
          </cell>
          <cell r="AY29">
            <v>-2013</v>
          </cell>
          <cell r="AZ29">
            <v>-3102</v>
          </cell>
          <cell r="BA29">
            <v>-3407.79</v>
          </cell>
          <cell r="BB29">
            <v>-2916.55</v>
          </cell>
          <cell r="BC29">
            <v>-4711.71</v>
          </cell>
          <cell r="BD29">
            <v>-4669.79</v>
          </cell>
          <cell r="BE29">
            <v>4469</v>
          </cell>
          <cell r="BF29">
            <v>4304.49</v>
          </cell>
          <cell r="BH29">
            <v>4351</v>
          </cell>
        </row>
        <row r="31">
          <cell r="H31">
            <v>0</v>
          </cell>
          <cell r="I31">
            <v>0</v>
          </cell>
          <cell r="J31">
            <v>0</v>
          </cell>
          <cell r="K31">
            <v>0</v>
          </cell>
          <cell r="L31">
            <v>0</v>
          </cell>
          <cell r="M31">
            <v>0</v>
          </cell>
          <cell r="N31">
            <v>0</v>
          </cell>
          <cell r="O31">
            <v>0</v>
          </cell>
          <cell r="P31">
            <v>0</v>
          </cell>
          <cell r="R31">
            <v>0</v>
          </cell>
          <cell r="V31">
            <v>0</v>
          </cell>
          <cell r="W31">
            <v>0</v>
          </cell>
          <cell r="X31">
            <v>0</v>
          </cell>
          <cell r="Y31">
            <v>0</v>
          </cell>
          <cell r="Z31">
            <v>0</v>
          </cell>
          <cell r="AA31">
            <v>0</v>
          </cell>
          <cell r="AB31">
            <v>0</v>
          </cell>
          <cell r="AC31">
            <v>0</v>
          </cell>
          <cell r="AE31">
            <v>0</v>
          </cell>
          <cell r="AF31">
            <v>0</v>
          </cell>
          <cell r="AJ31">
            <v>0</v>
          </cell>
          <cell r="AK31">
            <v>0</v>
          </cell>
          <cell r="AL31">
            <v>0</v>
          </cell>
          <cell r="AM31">
            <v>0</v>
          </cell>
          <cell r="AN31">
            <v>0</v>
          </cell>
          <cell r="AO31">
            <v>0</v>
          </cell>
          <cell r="AQ31">
            <v>0</v>
          </cell>
          <cell r="AR31">
            <v>0</v>
          </cell>
          <cell r="AT31">
            <v>0</v>
          </cell>
          <cell r="AX31">
            <v>0</v>
          </cell>
          <cell r="AY31">
            <v>0</v>
          </cell>
          <cell r="AZ31">
            <v>0</v>
          </cell>
          <cell r="BA31">
            <v>0</v>
          </cell>
          <cell r="BB31">
            <v>0</v>
          </cell>
          <cell r="BC31">
            <v>0</v>
          </cell>
          <cell r="BD31">
            <v>0</v>
          </cell>
          <cell r="BE31">
            <v>0</v>
          </cell>
          <cell r="BF31">
            <v>0</v>
          </cell>
          <cell r="BH31">
            <v>0</v>
          </cell>
        </row>
        <row r="32">
          <cell r="H32">
            <v>-191493</v>
          </cell>
          <cell r="I32">
            <v>-46212</v>
          </cell>
          <cell r="J32">
            <v>42215</v>
          </cell>
          <cell r="K32">
            <v>78543</v>
          </cell>
          <cell r="L32">
            <v>-175221</v>
          </cell>
          <cell r="M32">
            <v>116635</v>
          </cell>
          <cell r="N32">
            <v>53960</v>
          </cell>
          <cell r="O32">
            <v>-37977</v>
          </cell>
          <cell r="P32">
            <v>-44790</v>
          </cell>
          <cell r="R32">
            <v>49277</v>
          </cell>
          <cell r="V32">
            <v>357162</v>
          </cell>
          <cell r="W32">
            <v>-180253</v>
          </cell>
          <cell r="X32">
            <v>100457</v>
          </cell>
          <cell r="Y32">
            <v>-317144</v>
          </cell>
          <cell r="Z32">
            <v>-277961</v>
          </cell>
          <cell r="AA32">
            <v>32317</v>
          </cell>
          <cell r="AB32">
            <v>-77078</v>
          </cell>
          <cell r="AC32">
            <v>-20407</v>
          </cell>
          <cell r="AE32">
            <v>100969</v>
          </cell>
          <cell r="AF32">
            <v>609317</v>
          </cell>
          <cell r="AJ32">
            <v>0</v>
          </cell>
          <cell r="AK32">
            <v>0</v>
          </cell>
          <cell r="AL32">
            <v>0</v>
          </cell>
          <cell r="AM32">
            <v>0</v>
          </cell>
          <cell r="AN32">
            <v>0</v>
          </cell>
          <cell r="AO32">
            <v>0</v>
          </cell>
          <cell r="AQ32">
            <v>0</v>
          </cell>
          <cell r="AR32">
            <v>0</v>
          </cell>
          <cell r="AT32">
            <v>0</v>
          </cell>
          <cell r="AX32">
            <v>165669</v>
          </cell>
          <cell r="AY32">
            <v>-226465</v>
          </cell>
          <cell r="AZ32">
            <v>142672</v>
          </cell>
          <cell r="BA32">
            <v>-238601</v>
          </cell>
          <cell r="BB32">
            <v>-453182</v>
          </cell>
          <cell r="BC32">
            <v>148952</v>
          </cell>
          <cell r="BD32">
            <v>-23118</v>
          </cell>
          <cell r="BE32">
            <v>-58384</v>
          </cell>
          <cell r="BF32">
            <v>423751</v>
          </cell>
          <cell r="BH32">
            <v>658594</v>
          </cell>
        </row>
        <row r="33">
          <cell r="H33">
            <v>-739</v>
          </cell>
          <cell r="I33">
            <v>-783</v>
          </cell>
          <cell r="J33">
            <v>-798</v>
          </cell>
          <cell r="K33">
            <v>-857</v>
          </cell>
          <cell r="L33">
            <v>-821</v>
          </cell>
          <cell r="M33">
            <v>-834</v>
          </cell>
          <cell r="N33">
            <v>-815</v>
          </cell>
          <cell r="O33">
            <v>-780</v>
          </cell>
          <cell r="P33">
            <v>-792</v>
          </cell>
          <cell r="R33">
            <v>-771</v>
          </cell>
          <cell r="V33">
            <v>690</v>
          </cell>
          <cell r="W33">
            <v>-731</v>
          </cell>
          <cell r="X33">
            <v>-745</v>
          </cell>
          <cell r="Y33">
            <v>-800</v>
          </cell>
          <cell r="Z33">
            <v>-766</v>
          </cell>
          <cell r="AA33">
            <v>-778</v>
          </cell>
          <cell r="AB33">
            <v>-761</v>
          </cell>
          <cell r="AC33">
            <v>-727</v>
          </cell>
          <cell r="AE33">
            <v>-702</v>
          </cell>
          <cell r="AF33">
            <v>-719</v>
          </cell>
          <cell r="AJ33">
            <v>0</v>
          </cell>
          <cell r="AK33">
            <v>0</v>
          </cell>
          <cell r="AL33">
            <v>0</v>
          </cell>
          <cell r="AM33">
            <v>0</v>
          </cell>
          <cell r="AN33">
            <v>0</v>
          </cell>
          <cell r="AO33">
            <v>0</v>
          </cell>
          <cell r="AQ33">
            <v>0</v>
          </cell>
          <cell r="AR33">
            <v>0</v>
          </cell>
          <cell r="AT33">
            <v>0</v>
          </cell>
          <cell r="AX33">
            <v>-49</v>
          </cell>
          <cell r="AY33">
            <v>-1514</v>
          </cell>
          <cell r="AZ33">
            <v>-1543</v>
          </cell>
          <cell r="BA33">
            <v>-1657</v>
          </cell>
          <cell r="BB33">
            <v>-1587</v>
          </cell>
          <cell r="BC33">
            <v>-1612</v>
          </cell>
          <cell r="BD33">
            <v>-1576</v>
          </cell>
          <cell r="BE33">
            <v>-1507</v>
          </cell>
          <cell r="BF33">
            <v>-1530</v>
          </cell>
          <cell r="BH33">
            <v>-1490</v>
          </cell>
        </row>
        <row r="34">
          <cell r="H34">
            <v>1350</v>
          </cell>
          <cell r="I34">
            <v>1350</v>
          </cell>
          <cell r="J34">
            <v>1350</v>
          </cell>
          <cell r="K34">
            <v>1350</v>
          </cell>
          <cell r="L34">
            <v>1350</v>
          </cell>
          <cell r="M34">
            <v>1350</v>
          </cell>
          <cell r="N34">
            <v>1350</v>
          </cell>
          <cell r="O34">
            <v>1350</v>
          </cell>
          <cell r="P34">
            <v>1350</v>
          </cell>
          <cell r="R34">
            <v>1350</v>
          </cell>
          <cell r="V34">
            <v>284</v>
          </cell>
          <cell r="W34">
            <v>284</v>
          </cell>
          <cell r="X34">
            <v>284</v>
          </cell>
          <cell r="Y34">
            <v>284</v>
          </cell>
          <cell r="Z34">
            <v>284</v>
          </cell>
          <cell r="AA34">
            <v>284</v>
          </cell>
          <cell r="AB34">
            <v>284</v>
          </cell>
          <cell r="AC34">
            <v>284</v>
          </cell>
          <cell r="AE34">
            <v>284</v>
          </cell>
          <cell r="AF34">
            <v>284</v>
          </cell>
          <cell r="AJ34">
            <v>0</v>
          </cell>
          <cell r="AK34">
            <v>0</v>
          </cell>
          <cell r="AL34">
            <v>0</v>
          </cell>
          <cell r="AM34">
            <v>0</v>
          </cell>
          <cell r="AN34">
            <v>0</v>
          </cell>
          <cell r="AO34">
            <v>0</v>
          </cell>
          <cell r="AQ34">
            <v>0</v>
          </cell>
          <cell r="AR34">
            <v>0</v>
          </cell>
          <cell r="AT34">
            <v>0</v>
          </cell>
          <cell r="AX34">
            <v>1634</v>
          </cell>
          <cell r="AY34">
            <v>1634</v>
          </cell>
          <cell r="AZ34">
            <v>1634</v>
          </cell>
          <cell r="BA34">
            <v>1634</v>
          </cell>
          <cell r="BB34">
            <v>1634</v>
          </cell>
          <cell r="BC34">
            <v>1634</v>
          </cell>
          <cell r="BD34">
            <v>1634</v>
          </cell>
          <cell r="BE34">
            <v>1634</v>
          </cell>
          <cell r="BF34">
            <v>1634</v>
          </cell>
          <cell r="BH34">
            <v>1634</v>
          </cell>
        </row>
        <row r="35">
          <cell r="H35">
            <v>131404</v>
          </cell>
          <cell r="I35">
            <v>13973</v>
          </cell>
          <cell r="J35">
            <v>27376</v>
          </cell>
          <cell r="K35">
            <v>-31533.08</v>
          </cell>
          <cell r="L35">
            <v>176737.44</v>
          </cell>
          <cell r="M35">
            <v>-170763</v>
          </cell>
          <cell r="N35">
            <v>40150.65</v>
          </cell>
          <cell r="O35">
            <v>74645.13</v>
          </cell>
          <cell r="P35">
            <v>-18469.240000000002</v>
          </cell>
          <cell r="R35">
            <v>-48951.01</v>
          </cell>
          <cell r="V35">
            <v>-1127705</v>
          </cell>
          <cell r="W35">
            <v>-1052237</v>
          </cell>
          <cell r="X35">
            <v>-956518</v>
          </cell>
          <cell r="Y35">
            <v>397619.9</v>
          </cell>
          <cell r="Z35">
            <v>87117.13</v>
          </cell>
          <cell r="AA35">
            <v>-169212</v>
          </cell>
          <cell r="AB35">
            <v>-171682.2</v>
          </cell>
          <cell r="AC35">
            <v>-292318.7</v>
          </cell>
          <cell r="AE35">
            <v>-117353.57</v>
          </cell>
          <cell r="AF35">
            <v>511900.71</v>
          </cell>
          <cell r="AJ35">
            <v>0</v>
          </cell>
          <cell r="AK35">
            <v>0</v>
          </cell>
          <cell r="AL35">
            <v>0</v>
          </cell>
          <cell r="AM35">
            <v>0</v>
          </cell>
          <cell r="AN35">
            <v>0</v>
          </cell>
          <cell r="AO35">
            <v>0</v>
          </cell>
          <cell r="AQ35">
            <v>0</v>
          </cell>
          <cell r="AR35">
            <v>0</v>
          </cell>
          <cell r="AT35">
            <v>0</v>
          </cell>
          <cell r="AX35">
            <v>-996301</v>
          </cell>
          <cell r="AY35">
            <v>-1038264</v>
          </cell>
          <cell r="AZ35">
            <v>-929142</v>
          </cell>
          <cell r="BA35">
            <v>366086.82</v>
          </cell>
          <cell r="BB35">
            <v>263854.57</v>
          </cell>
          <cell r="BC35">
            <v>-339975</v>
          </cell>
          <cell r="BD35">
            <v>-131531.55000000002</v>
          </cell>
          <cell r="BE35">
            <v>-217673.57</v>
          </cell>
          <cell r="BF35">
            <v>-756678.3</v>
          </cell>
          <cell r="BH35">
            <v>462949.7</v>
          </cell>
        </row>
        <row r="36">
          <cell r="H36">
            <v>-11000</v>
          </cell>
          <cell r="I36">
            <v>-11000</v>
          </cell>
          <cell r="J36">
            <v>-11000</v>
          </cell>
          <cell r="K36">
            <v>-11000</v>
          </cell>
          <cell r="L36">
            <v>-11000</v>
          </cell>
          <cell r="M36">
            <v>-11000</v>
          </cell>
          <cell r="N36">
            <v>77000</v>
          </cell>
          <cell r="O36">
            <v>0</v>
          </cell>
          <cell r="P36">
            <v>0</v>
          </cell>
          <cell r="R36">
            <v>0</v>
          </cell>
          <cell r="V36">
            <v>-9000</v>
          </cell>
          <cell r="W36">
            <v>-9000</v>
          </cell>
          <cell r="X36">
            <v>-9000</v>
          </cell>
          <cell r="Y36">
            <v>-9000</v>
          </cell>
          <cell r="Z36">
            <v>-9000</v>
          </cell>
          <cell r="AA36">
            <v>-9000</v>
          </cell>
          <cell r="AB36">
            <v>63000</v>
          </cell>
          <cell r="AC36">
            <v>0</v>
          </cell>
          <cell r="AE36">
            <v>0</v>
          </cell>
          <cell r="AF36">
            <v>0</v>
          </cell>
          <cell r="AJ36">
            <v>0</v>
          </cell>
          <cell r="AK36">
            <v>0</v>
          </cell>
          <cell r="AL36">
            <v>0</v>
          </cell>
          <cell r="AM36">
            <v>0</v>
          </cell>
          <cell r="AN36">
            <v>0</v>
          </cell>
          <cell r="AO36">
            <v>0</v>
          </cell>
          <cell r="AQ36">
            <v>0</v>
          </cell>
          <cell r="AR36">
            <v>0</v>
          </cell>
          <cell r="AT36">
            <v>0</v>
          </cell>
          <cell r="AX36">
            <v>-20000</v>
          </cell>
          <cell r="AY36">
            <v>-20000</v>
          </cell>
          <cell r="AZ36">
            <v>-20000</v>
          </cell>
          <cell r="BA36">
            <v>-20000</v>
          </cell>
          <cell r="BB36">
            <v>-20000</v>
          </cell>
          <cell r="BC36">
            <v>-20000</v>
          </cell>
          <cell r="BD36">
            <v>140000</v>
          </cell>
          <cell r="BE36">
            <v>0</v>
          </cell>
          <cell r="BF36">
            <v>0</v>
          </cell>
          <cell r="BH36">
            <v>0</v>
          </cell>
        </row>
        <row r="37">
          <cell r="H37">
            <v>2264</v>
          </cell>
          <cell r="I37">
            <v>2264</v>
          </cell>
          <cell r="J37">
            <v>2264</v>
          </cell>
          <cell r="K37">
            <v>2263.89</v>
          </cell>
          <cell r="L37">
            <v>2263.89</v>
          </cell>
          <cell r="M37">
            <v>2263.89</v>
          </cell>
          <cell r="N37">
            <v>2263.89</v>
          </cell>
          <cell r="O37">
            <v>2263.89</v>
          </cell>
          <cell r="P37">
            <v>2263.89</v>
          </cell>
          <cell r="R37">
            <v>2263.89</v>
          </cell>
          <cell r="V37">
            <v>2175</v>
          </cell>
          <cell r="W37">
            <v>2175</v>
          </cell>
          <cell r="X37">
            <v>2175</v>
          </cell>
          <cell r="Y37">
            <v>2175</v>
          </cell>
          <cell r="Z37">
            <v>2175.11</v>
          </cell>
          <cell r="AA37">
            <v>2175.11</v>
          </cell>
          <cell r="AB37">
            <v>2175.11</v>
          </cell>
          <cell r="AC37">
            <v>2175.11</v>
          </cell>
          <cell r="AE37">
            <v>2175.11</v>
          </cell>
          <cell r="AF37">
            <v>2175.11</v>
          </cell>
          <cell r="AJ37">
            <v>0</v>
          </cell>
          <cell r="AK37">
            <v>0</v>
          </cell>
          <cell r="AL37">
            <v>0</v>
          </cell>
          <cell r="AM37">
            <v>0</v>
          </cell>
          <cell r="AN37">
            <v>0</v>
          </cell>
          <cell r="AO37">
            <v>0</v>
          </cell>
          <cell r="AQ37">
            <v>0</v>
          </cell>
          <cell r="AR37">
            <v>0</v>
          </cell>
          <cell r="AT37">
            <v>0</v>
          </cell>
          <cell r="AX37">
            <v>4439</v>
          </cell>
          <cell r="AY37">
            <v>4439</v>
          </cell>
          <cell r="AZ37">
            <v>4439</v>
          </cell>
          <cell r="BA37">
            <v>4438.8899999999994</v>
          </cell>
          <cell r="BB37">
            <v>4439</v>
          </cell>
          <cell r="BC37">
            <v>4439</v>
          </cell>
          <cell r="BD37">
            <v>4439</v>
          </cell>
          <cell r="BE37">
            <v>4439</v>
          </cell>
          <cell r="BF37">
            <v>4439</v>
          </cell>
          <cell r="BH37">
            <v>4439</v>
          </cell>
        </row>
        <row r="38">
          <cell r="H38">
            <v>201</v>
          </cell>
          <cell r="I38">
            <v>201</v>
          </cell>
          <cell r="J38">
            <v>201</v>
          </cell>
          <cell r="K38">
            <v>201</v>
          </cell>
          <cell r="L38">
            <v>201</v>
          </cell>
          <cell r="M38">
            <v>201</v>
          </cell>
          <cell r="N38">
            <v>201</v>
          </cell>
          <cell r="O38">
            <v>201</v>
          </cell>
          <cell r="P38">
            <v>201</v>
          </cell>
          <cell r="R38">
            <v>201</v>
          </cell>
          <cell r="V38">
            <v>111</v>
          </cell>
          <cell r="W38">
            <v>111</v>
          </cell>
          <cell r="X38">
            <v>111</v>
          </cell>
          <cell r="Y38">
            <v>111</v>
          </cell>
          <cell r="Z38">
            <v>111</v>
          </cell>
          <cell r="AA38">
            <v>111</v>
          </cell>
          <cell r="AB38">
            <v>111</v>
          </cell>
          <cell r="AC38">
            <v>111</v>
          </cell>
          <cell r="AE38">
            <v>111</v>
          </cell>
          <cell r="AF38">
            <v>111</v>
          </cell>
          <cell r="AJ38">
            <v>0</v>
          </cell>
          <cell r="AK38">
            <v>0</v>
          </cell>
          <cell r="AL38">
            <v>0</v>
          </cell>
          <cell r="AM38">
            <v>0</v>
          </cell>
          <cell r="AN38">
            <v>0</v>
          </cell>
          <cell r="AO38">
            <v>0</v>
          </cell>
          <cell r="AQ38">
            <v>0</v>
          </cell>
          <cell r="AR38">
            <v>0</v>
          </cell>
          <cell r="AT38">
            <v>0</v>
          </cell>
          <cell r="AX38">
            <v>312</v>
          </cell>
          <cell r="AY38">
            <v>312</v>
          </cell>
          <cell r="AZ38">
            <v>312</v>
          </cell>
          <cell r="BA38">
            <v>312</v>
          </cell>
          <cell r="BB38">
            <v>312</v>
          </cell>
          <cell r="BC38">
            <v>312</v>
          </cell>
          <cell r="BD38">
            <v>312</v>
          </cell>
          <cell r="BE38">
            <v>312</v>
          </cell>
          <cell r="BF38">
            <v>312</v>
          </cell>
          <cell r="BH38">
            <v>312</v>
          </cell>
        </row>
        <row r="39">
          <cell r="H39">
            <v>-12</v>
          </cell>
          <cell r="I39">
            <v>-12</v>
          </cell>
          <cell r="J39">
            <v>-12</v>
          </cell>
          <cell r="K39">
            <v>-12</v>
          </cell>
          <cell r="L39">
            <v>-12</v>
          </cell>
          <cell r="M39">
            <v>-12</v>
          </cell>
          <cell r="N39">
            <v>-12</v>
          </cell>
          <cell r="O39">
            <v>-12</v>
          </cell>
          <cell r="P39">
            <v>-12</v>
          </cell>
          <cell r="R39">
            <v>-12</v>
          </cell>
          <cell r="V39">
            <v>-7</v>
          </cell>
          <cell r="W39">
            <v>-7</v>
          </cell>
          <cell r="X39">
            <v>-7</v>
          </cell>
          <cell r="Y39">
            <v>-7</v>
          </cell>
          <cell r="Z39">
            <v>-7</v>
          </cell>
          <cell r="AA39">
            <v>-7</v>
          </cell>
          <cell r="AB39">
            <v>-7</v>
          </cell>
          <cell r="AC39">
            <v>-7</v>
          </cell>
          <cell r="AE39">
            <v>-7</v>
          </cell>
          <cell r="AF39">
            <v>-7</v>
          </cell>
          <cell r="AJ39">
            <v>0</v>
          </cell>
          <cell r="AK39">
            <v>0</v>
          </cell>
          <cell r="AL39">
            <v>0</v>
          </cell>
          <cell r="AM39">
            <v>0</v>
          </cell>
          <cell r="AN39">
            <v>0</v>
          </cell>
          <cell r="AO39">
            <v>0</v>
          </cell>
          <cell r="AQ39">
            <v>0</v>
          </cell>
          <cell r="AR39">
            <v>0</v>
          </cell>
          <cell r="AT39">
            <v>0</v>
          </cell>
          <cell r="AX39">
            <v>-19</v>
          </cell>
          <cell r="AY39">
            <v>-19</v>
          </cell>
          <cell r="AZ39">
            <v>-19</v>
          </cell>
          <cell r="BA39">
            <v>-19</v>
          </cell>
          <cell r="BB39">
            <v>-19</v>
          </cell>
          <cell r="BC39">
            <v>-19</v>
          </cell>
          <cell r="BD39">
            <v>-19</v>
          </cell>
          <cell r="BE39">
            <v>-19</v>
          </cell>
          <cell r="BF39">
            <v>-19</v>
          </cell>
          <cell r="BH39">
            <v>-19</v>
          </cell>
        </row>
        <row r="40">
          <cell r="H40">
            <v>338</v>
          </cell>
          <cell r="I40">
            <v>63</v>
          </cell>
          <cell r="J40">
            <v>154</v>
          </cell>
          <cell r="K40">
            <v>226.87000000000003</v>
          </cell>
          <cell r="L40">
            <v>124.29100000000001</v>
          </cell>
          <cell r="M40">
            <v>155.25850000000003</v>
          </cell>
          <cell r="N40">
            <v>91.987500000000011</v>
          </cell>
          <cell r="O40">
            <v>87.928500000000014</v>
          </cell>
          <cell r="P40">
            <v>127</v>
          </cell>
          <cell r="R40">
            <v>60.605250000000005</v>
          </cell>
          <cell r="V40">
            <v>121</v>
          </cell>
          <cell r="W40">
            <v>51</v>
          </cell>
          <cell r="X40">
            <v>106</v>
          </cell>
          <cell r="Y40">
            <v>149.44499999999996</v>
          </cell>
          <cell r="Z40">
            <v>25.298999999999992</v>
          </cell>
          <cell r="AA40">
            <v>127.54149999999998</v>
          </cell>
          <cell r="AB40">
            <v>75.262499999999989</v>
          </cell>
          <cell r="AC40">
            <v>71.941499999999991</v>
          </cell>
          <cell r="AE40">
            <v>244.37425000000002</v>
          </cell>
          <cell r="AF40">
            <v>55.279750000000007</v>
          </cell>
          <cell r="AJ40">
            <v>0</v>
          </cell>
          <cell r="AK40">
            <v>0</v>
          </cell>
          <cell r="AL40">
            <v>0</v>
          </cell>
          <cell r="AM40">
            <v>0</v>
          </cell>
          <cell r="AN40">
            <v>0</v>
          </cell>
          <cell r="AO40">
            <v>0</v>
          </cell>
          <cell r="AQ40">
            <v>0</v>
          </cell>
          <cell r="AR40">
            <v>0</v>
          </cell>
          <cell r="AT40">
            <v>0</v>
          </cell>
          <cell r="AX40">
            <v>459</v>
          </cell>
          <cell r="AY40">
            <v>114</v>
          </cell>
          <cell r="AZ40">
            <v>260</v>
          </cell>
          <cell r="BA40">
            <v>376.315</v>
          </cell>
          <cell r="BB40">
            <v>149.59</v>
          </cell>
          <cell r="BC40">
            <v>282.8</v>
          </cell>
          <cell r="BD40">
            <v>167.25</v>
          </cell>
          <cell r="BE40">
            <v>159.87</v>
          </cell>
          <cell r="BF40">
            <v>208</v>
          </cell>
          <cell r="BH40">
            <v>115.88500000000002</v>
          </cell>
        </row>
        <row r="51">
          <cell r="H51">
            <v>0</v>
          </cell>
          <cell r="I51">
            <v>0</v>
          </cell>
          <cell r="J51">
            <v>-4401</v>
          </cell>
          <cell r="K51">
            <v>0</v>
          </cell>
          <cell r="L51">
            <v>-4401</v>
          </cell>
          <cell r="M51">
            <v>0</v>
          </cell>
          <cell r="N51">
            <v>-715</v>
          </cell>
          <cell r="O51">
            <v>-4401</v>
          </cell>
          <cell r="P51">
            <v>0</v>
          </cell>
          <cell r="R51">
            <v>-4035</v>
          </cell>
          <cell r="V51">
            <v>0</v>
          </cell>
          <cell r="W51">
            <v>0</v>
          </cell>
          <cell r="X51">
            <v>-2349</v>
          </cell>
          <cell r="Y51">
            <v>0</v>
          </cell>
          <cell r="Z51">
            <v>-2349</v>
          </cell>
          <cell r="AA51">
            <v>0</v>
          </cell>
          <cell r="AB51">
            <v>-381</v>
          </cell>
          <cell r="AC51">
            <v>-2349</v>
          </cell>
          <cell r="AD51">
            <v>0</v>
          </cell>
          <cell r="AF51">
            <v>-2153</v>
          </cell>
          <cell r="AJ51">
            <v>0</v>
          </cell>
          <cell r="AK51">
            <v>0</v>
          </cell>
          <cell r="AL51">
            <v>0</v>
          </cell>
          <cell r="AM51">
            <v>0</v>
          </cell>
          <cell r="AN51">
            <v>0</v>
          </cell>
          <cell r="AO51">
            <v>0</v>
          </cell>
          <cell r="AP51">
            <v>0</v>
          </cell>
          <cell r="AQ51">
            <v>0</v>
          </cell>
          <cell r="AR51">
            <v>0</v>
          </cell>
          <cell r="AT51">
            <v>0</v>
          </cell>
          <cell r="AX51">
            <v>0</v>
          </cell>
          <cell r="AY51">
            <v>0</v>
          </cell>
          <cell r="AZ51">
            <v>-6750</v>
          </cell>
          <cell r="BA51">
            <v>0</v>
          </cell>
          <cell r="BB51">
            <v>-6750</v>
          </cell>
          <cell r="BC51">
            <v>0</v>
          </cell>
          <cell r="BD51">
            <v>-1096</v>
          </cell>
          <cell r="BE51">
            <v>-6750</v>
          </cell>
          <cell r="BF51">
            <v>0</v>
          </cell>
          <cell r="BH51">
            <v>-6188</v>
          </cell>
        </row>
        <row r="52">
          <cell r="H52">
            <v>0</v>
          </cell>
          <cell r="I52">
            <v>0</v>
          </cell>
          <cell r="J52">
            <v>0</v>
          </cell>
          <cell r="K52">
            <v>0</v>
          </cell>
          <cell r="L52">
            <v>0</v>
          </cell>
          <cell r="M52">
            <v>0</v>
          </cell>
          <cell r="N52">
            <v>0</v>
          </cell>
          <cell r="O52">
            <v>0</v>
          </cell>
          <cell r="P52">
            <v>0</v>
          </cell>
          <cell r="R52">
            <v>0</v>
          </cell>
          <cell r="V52">
            <v>0</v>
          </cell>
          <cell r="W52">
            <v>0</v>
          </cell>
          <cell r="X52">
            <v>0</v>
          </cell>
          <cell r="Y52">
            <v>0</v>
          </cell>
          <cell r="Z52">
            <v>0</v>
          </cell>
          <cell r="AA52">
            <v>0</v>
          </cell>
          <cell r="AC52">
            <v>0</v>
          </cell>
          <cell r="AD52">
            <v>0</v>
          </cell>
          <cell r="AF52">
            <v>0</v>
          </cell>
          <cell r="AJ52">
            <v>0</v>
          </cell>
          <cell r="AK52">
            <v>0</v>
          </cell>
          <cell r="AL52">
            <v>0</v>
          </cell>
          <cell r="AM52">
            <v>0</v>
          </cell>
          <cell r="AN52">
            <v>0</v>
          </cell>
          <cell r="AO52">
            <v>0</v>
          </cell>
          <cell r="AQ52">
            <v>0</v>
          </cell>
          <cell r="AR52">
            <v>0</v>
          </cell>
          <cell r="AT52">
            <v>0</v>
          </cell>
        </row>
        <row r="56">
          <cell r="H56">
            <v>0</v>
          </cell>
          <cell r="I56">
            <v>0</v>
          </cell>
          <cell r="J56">
            <v>0</v>
          </cell>
          <cell r="K56">
            <v>0</v>
          </cell>
          <cell r="L56">
            <v>0</v>
          </cell>
          <cell r="M56">
            <v>0</v>
          </cell>
          <cell r="N56">
            <v>0</v>
          </cell>
          <cell r="O56">
            <v>0</v>
          </cell>
          <cell r="P56">
            <v>0</v>
          </cell>
          <cell r="R56">
            <v>-48890</v>
          </cell>
          <cell r="V56">
            <v>0</v>
          </cell>
          <cell r="W56">
            <v>0</v>
          </cell>
          <cell r="X56">
            <v>0</v>
          </cell>
          <cell r="Y56">
            <v>0</v>
          </cell>
          <cell r="Z56">
            <v>0</v>
          </cell>
          <cell r="AA56">
            <v>0</v>
          </cell>
          <cell r="AC56">
            <v>0</v>
          </cell>
          <cell r="AE56">
            <v>0</v>
          </cell>
          <cell r="AF56">
            <v>-24606</v>
          </cell>
          <cell r="AJ56">
            <v>0</v>
          </cell>
          <cell r="AK56">
            <v>0</v>
          </cell>
          <cell r="AL56">
            <v>0</v>
          </cell>
          <cell r="AM56">
            <v>0</v>
          </cell>
          <cell r="AN56">
            <v>0</v>
          </cell>
          <cell r="AO56">
            <v>0</v>
          </cell>
          <cell r="AQ56">
            <v>0</v>
          </cell>
          <cell r="AR56">
            <v>0</v>
          </cell>
          <cell r="AT56">
            <v>0</v>
          </cell>
          <cell r="AX56">
            <v>0</v>
          </cell>
          <cell r="AY56">
            <v>0</v>
          </cell>
          <cell r="AZ56">
            <v>0</v>
          </cell>
          <cell r="BA56">
            <v>0</v>
          </cell>
          <cell r="BB56">
            <v>0</v>
          </cell>
          <cell r="BC56">
            <v>0</v>
          </cell>
          <cell r="BD56">
            <v>0</v>
          </cell>
          <cell r="BE56">
            <v>0</v>
          </cell>
          <cell r="BF56">
            <v>0</v>
          </cell>
          <cell r="BH56">
            <v>-73496</v>
          </cell>
        </row>
        <row r="70">
          <cell r="G70">
            <v>25100</v>
          </cell>
          <cell r="H70">
            <v>25100</v>
          </cell>
          <cell r="I70">
            <v>25100</v>
          </cell>
          <cell r="J70">
            <v>25100</v>
          </cell>
          <cell r="K70">
            <v>25100</v>
          </cell>
          <cell r="L70">
            <v>25100</v>
          </cell>
          <cell r="M70">
            <v>25100</v>
          </cell>
          <cell r="N70">
            <v>25100</v>
          </cell>
          <cell r="O70">
            <v>25100</v>
          </cell>
          <cell r="P70">
            <v>25100</v>
          </cell>
          <cell r="R70">
            <v>20206</v>
          </cell>
          <cell r="U70">
            <v>19100</v>
          </cell>
          <cell r="V70">
            <v>19100</v>
          </cell>
          <cell r="W70">
            <v>19100</v>
          </cell>
          <cell r="X70">
            <v>19100</v>
          </cell>
          <cell r="Y70">
            <v>19100</v>
          </cell>
          <cell r="Z70">
            <v>19100</v>
          </cell>
          <cell r="AA70">
            <v>19100</v>
          </cell>
          <cell r="AB70">
            <v>19100</v>
          </cell>
          <cell r="AC70">
            <v>19100</v>
          </cell>
          <cell r="AD70">
            <v>19100</v>
          </cell>
          <cell r="AF70">
            <v>-8132</v>
          </cell>
          <cell r="AI70">
            <v>0</v>
          </cell>
          <cell r="AJ70">
            <v>0</v>
          </cell>
          <cell r="AK70">
            <v>0</v>
          </cell>
          <cell r="AL70">
            <v>0</v>
          </cell>
          <cell r="AM70">
            <v>0</v>
          </cell>
          <cell r="AO70">
            <v>0</v>
          </cell>
          <cell r="AQ70">
            <v>0</v>
          </cell>
          <cell r="AR70">
            <v>0</v>
          </cell>
          <cell r="AS70">
            <v>0</v>
          </cell>
          <cell r="AT70">
            <v>0</v>
          </cell>
          <cell r="AW70">
            <v>44200</v>
          </cell>
          <cell r="AX70">
            <v>44200</v>
          </cell>
          <cell r="AY70">
            <v>44200</v>
          </cell>
          <cell r="AZ70">
            <v>44200</v>
          </cell>
          <cell r="BA70">
            <v>44200</v>
          </cell>
          <cell r="BB70">
            <v>44200</v>
          </cell>
          <cell r="BC70">
            <v>44200</v>
          </cell>
          <cell r="BD70">
            <v>44200</v>
          </cell>
          <cell r="BE70">
            <v>44200</v>
          </cell>
          <cell r="BF70">
            <v>44200</v>
          </cell>
          <cell r="BH70">
            <v>12074</v>
          </cell>
        </row>
        <row r="71">
          <cell r="G71">
            <v>-11100</v>
          </cell>
          <cell r="H71">
            <v>-11100</v>
          </cell>
          <cell r="I71">
            <v>-11100</v>
          </cell>
          <cell r="J71">
            <v>-11100</v>
          </cell>
          <cell r="K71">
            <v>-11100</v>
          </cell>
          <cell r="L71">
            <v>-11100</v>
          </cell>
          <cell r="M71">
            <v>-11100</v>
          </cell>
          <cell r="N71">
            <v>-11100</v>
          </cell>
          <cell r="O71">
            <v>-11100</v>
          </cell>
          <cell r="P71">
            <v>-11100</v>
          </cell>
          <cell r="R71">
            <v>-16199</v>
          </cell>
          <cell r="U71">
            <v>-3700</v>
          </cell>
          <cell r="V71">
            <v>-3700</v>
          </cell>
          <cell r="W71">
            <v>-3700</v>
          </cell>
          <cell r="X71">
            <v>-3700</v>
          </cell>
          <cell r="Y71">
            <v>-3700</v>
          </cell>
          <cell r="Z71">
            <v>-3700</v>
          </cell>
          <cell r="AA71">
            <v>-3700</v>
          </cell>
          <cell r="AB71">
            <v>-3700</v>
          </cell>
          <cell r="AC71">
            <v>-3700</v>
          </cell>
          <cell r="AD71">
            <v>-3700</v>
          </cell>
          <cell r="AF71">
            <v>2290</v>
          </cell>
          <cell r="AJ71">
            <v>0</v>
          </cell>
          <cell r="AK71">
            <v>0</v>
          </cell>
          <cell r="AL71">
            <v>0</v>
          </cell>
          <cell r="AM71">
            <v>0</v>
          </cell>
          <cell r="AO71">
            <v>0</v>
          </cell>
          <cell r="AQ71">
            <v>0</v>
          </cell>
          <cell r="AR71">
            <v>0</v>
          </cell>
          <cell r="AS71">
            <v>0</v>
          </cell>
          <cell r="AT71">
            <v>0</v>
          </cell>
          <cell r="AW71">
            <v>-14800</v>
          </cell>
          <cell r="AX71">
            <v>-14800</v>
          </cell>
          <cell r="AY71">
            <v>-14800</v>
          </cell>
          <cell r="AZ71">
            <v>-14800</v>
          </cell>
          <cell r="BA71">
            <v>-14800</v>
          </cell>
          <cell r="BB71">
            <v>-14800</v>
          </cell>
          <cell r="BC71">
            <v>-14800</v>
          </cell>
          <cell r="BD71">
            <v>-14800</v>
          </cell>
          <cell r="BE71">
            <v>-14800</v>
          </cell>
          <cell r="BF71">
            <v>-14800</v>
          </cell>
          <cell r="BH71">
            <v>-13909</v>
          </cell>
        </row>
        <row r="72">
          <cell r="G72">
            <v>2500</v>
          </cell>
          <cell r="H72">
            <v>2500</v>
          </cell>
          <cell r="I72">
            <v>2500</v>
          </cell>
          <cell r="J72">
            <v>2500</v>
          </cell>
          <cell r="K72">
            <v>2500</v>
          </cell>
          <cell r="L72">
            <v>2500</v>
          </cell>
          <cell r="M72">
            <v>2500</v>
          </cell>
          <cell r="N72">
            <v>2500</v>
          </cell>
          <cell r="O72">
            <v>2500</v>
          </cell>
          <cell r="P72">
            <v>2500</v>
          </cell>
          <cell r="R72">
            <v>3499</v>
          </cell>
          <cell r="U72">
            <v>1200</v>
          </cell>
          <cell r="V72">
            <v>1200</v>
          </cell>
          <cell r="W72">
            <v>1200</v>
          </cell>
          <cell r="X72">
            <v>1200</v>
          </cell>
          <cell r="Y72">
            <v>1200</v>
          </cell>
          <cell r="Z72">
            <v>1200</v>
          </cell>
          <cell r="AA72">
            <v>1200</v>
          </cell>
          <cell r="AB72">
            <v>1200</v>
          </cell>
          <cell r="AC72">
            <v>1200</v>
          </cell>
          <cell r="AD72">
            <v>1200</v>
          </cell>
          <cell r="AF72">
            <v>1357</v>
          </cell>
          <cell r="AJ72">
            <v>0</v>
          </cell>
          <cell r="AK72">
            <v>0</v>
          </cell>
          <cell r="AL72">
            <v>0</v>
          </cell>
          <cell r="AM72">
            <v>0</v>
          </cell>
          <cell r="AO72">
            <v>0</v>
          </cell>
          <cell r="AQ72">
            <v>0</v>
          </cell>
          <cell r="AR72">
            <v>0</v>
          </cell>
          <cell r="AS72">
            <v>0</v>
          </cell>
          <cell r="AT72">
            <v>0</v>
          </cell>
          <cell r="AW72">
            <v>3700</v>
          </cell>
          <cell r="AX72">
            <v>3700</v>
          </cell>
          <cell r="AY72">
            <v>3700</v>
          </cell>
          <cell r="AZ72">
            <v>3700</v>
          </cell>
          <cell r="BA72">
            <v>3700</v>
          </cell>
          <cell r="BB72">
            <v>3700</v>
          </cell>
          <cell r="BC72">
            <v>3700</v>
          </cell>
          <cell r="BD72">
            <v>3700</v>
          </cell>
          <cell r="BE72">
            <v>3700</v>
          </cell>
          <cell r="BF72">
            <v>3700</v>
          </cell>
          <cell r="BH72">
            <v>4856</v>
          </cell>
        </row>
        <row r="73">
          <cell r="G73">
            <v>0</v>
          </cell>
          <cell r="H73">
            <v>0</v>
          </cell>
          <cell r="I73">
            <v>0</v>
          </cell>
          <cell r="J73">
            <v>0</v>
          </cell>
          <cell r="K73">
            <v>0</v>
          </cell>
          <cell r="L73">
            <v>0</v>
          </cell>
          <cell r="M73">
            <v>0</v>
          </cell>
          <cell r="N73">
            <v>0</v>
          </cell>
          <cell r="O73">
            <v>0</v>
          </cell>
          <cell r="P73">
            <v>0</v>
          </cell>
          <cell r="R73">
            <v>0</v>
          </cell>
          <cell r="V73">
            <v>0</v>
          </cell>
          <cell r="W73">
            <v>0</v>
          </cell>
          <cell r="X73">
            <v>0</v>
          </cell>
          <cell r="Y73">
            <v>0</v>
          </cell>
          <cell r="Z73">
            <v>0</v>
          </cell>
          <cell r="AA73">
            <v>0</v>
          </cell>
          <cell r="AC73">
            <v>0</v>
          </cell>
          <cell r="AD73">
            <v>0</v>
          </cell>
          <cell r="AF73">
            <v>0</v>
          </cell>
          <cell r="AJ73">
            <v>0</v>
          </cell>
          <cell r="AK73">
            <v>0</v>
          </cell>
          <cell r="AL73">
            <v>0</v>
          </cell>
          <cell r="AM73">
            <v>0</v>
          </cell>
          <cell r="AO73">
            <v>0</v>
          </cell>
          <cell r="AQ73">
            <v>0</v>
          </cell>
          <cell r="AR73">
            <v>0</v>
          </cell>
          <cell r="AS73">
            <v>0</v>
          </cell>
          <cell r="AT73">
            <v>0</v>
          </cell>
          <cell r="AX73">
            <v>0</v>
          </cell>
          <cell r="AY73">
            <v>0</v>
          </cell>
          <cell r="AZ73">
            <v>0</v>
          </cell>
          <cell r="BA73">
            <v>0</v>
          </cell>
          <cell r="BB73">
            <v>0</v>
          </cell>
          <cell r="BC73">
            <v>0</v>
          </cell>
          <cell r="BD73">
            <v>0</v>
          </cell>
          <cell r="BE73">
            <v>0</v>
          </cell>
          <cell r="BF73">
            <v>0</v>
          </cell>
          <cell r="BH73">
            <v>0</v>
          </cell>
        </row>
        <row r="74">
          <cell r="G74">
            <v>16800</v>
          </cell>
          <cell r="H74">
            <v>78750</v>
          </cell>
          <cell r="I74">
            <v>47775</v>
          </cell>
          <cell r="J74">
            <v>47775</v>
          </cell>
          <cell r="K74">
            <v>47775</v>
          </cell>
          <cell r="L74">
            <v>47775</v>
          </cell>
          <cell r="M74">
            <v>47775</v>
          </cell>
          <cell r="N74">
            <v>47775</v>
          </cell>
          <cell r="O74">
            <v>47775</v>
          </cell>
          <cell r="P74">
            <v>47775</v>
          </cell>
          <cell r="R74">
            <v>51875</v>
          </cell>
          <cell r="U74">
            <v>21910</v>
          </cell>
          <cell r="V74">
            <v>21910</v>
          </cell>
          <cell r="W74">
            <v>21910</v>
          </cell>
          <cell r="X74">
            <v>21910</v>
          </cell>
          <cell r="Y74">
            <v>21910</v>
          </cell>
          <cell r="Z74">
            <v>21910</v>
          </cell>
          <cell r="AA74">
            <v>21910</v>
          </cell>
          <cell r="AB74">
            <v>21910</v>
          </cell>
          <cell r="AC74">
            <v>21910</v>
          </cell>
          <cell r="AD74">
            <v>21910</v>
          </cell>
          <cell r="AF74">
            <v>14722</v>
          </cell>
          <cell r="AI74">
            <v>0</v>
          </cell>
          <cell r="AJ74">
            <v>0</v>
          </cell>
          <cell r="AK74">
            <v>0</v>
          </cell>
          <cell r="AL74">
            <v>0</v>
          </cell>
          <cell r="AM74">
            <v>0</v>
          </cell>
          <cell r="AO74">
            <v>0</v>
          </cell>
          <cell r="AQ74">
            <v>0</v>
          </cell>
          <cell r="AR74">
            <v>0</v>
          </cell>
          <cell r="AS74">
            <v>0</v>
          </cell>
          <cell r="AT74">
            <v>0</v>
          </cell>
          <cell r="AW74">
            <v>38710</v>
          </cell>
          <cell r="AX74">
            <v>100660</v>
          </cell>
          <cell r="AY74">
            <v>69685</v>
          </cell>
          <cell r="AZ74">
            <v>69685</v>
          </cell>
          <cell r="BA74">
            <v>69685</v>
          </cell>
          <cell r="BB74">
            <v>69685</v>
          </cell>
          <cell r="BC74">
            <v>69685</v>
          </cell>
          <cell r="BD74">
            <v>69685</v>
          </cell>
          <cell r="BE74">
            <v>69685</v>
          </cell>
          <cell r="BF74">
            <v>69685</v>
          </cell>
          <cell r="BH74">
            <v>66597</v>
          </cell>
        </row>
        <row r="75">
          <cell r="G75">
            <v>-47527</v>
          </cell>
          <cell r="H75">
            <v>-47527</v>
          </cell>
          <cell r="I75">
            <v>-47527</v>
          </cell>
          <cell r="J75">
            <v>-47527</v>
          </cell>
          <cell r="K75">
            <v>-47527</v>
          </cell>
          <cell r="L75">
            <v>-47527</v>
          </cell>
          <cell r="M75">
            <v>-47527</v>
          </cell>
          <cell r="N75">
            <v>-47527</v>
          </cell>
          <cell r="O75">
            <v>-47527</v>
          </cell>
          <cell r="P75">
            <v>-47527</v>
          </cell>
          <cell r="R75">
            <v>-50618</v>
          </cell>
          <cell r="U75">
            <v>-22271</v>
          </cell>
          <cell r="V75">
            <v>-22271</v>
          </cell>
          <cell r="W75">
            <v>-22271</v>
          </cell>
          <cell r="X75">
            <v>-22271</v>
          </cell>
          <cell r="Y75">
            <v>-22271</v>
          </cell>
          <cell r="Z75">
            <v>-22271</v>
          </cell>
          <cell r="AA75">
            <v>-22271</v>
          </cell>
          <cell r="AB75">
            <v>-22271</v>
          </cell>
          <cell r="AC75">
            <v>-22271</v>
          </cell>
          <cell r="AD75">
            <v>-22271</v>
          </cell>
          <cell r="AF75">
            <v>-18269</v>
          </cell>
          <cell r="AI75">
            <v>0</v>
          </cell>
          <cell r="AJ75">
            <v>0</v>
          </cell>
          <cell r="AK75">
            <v>0</v>
          </cell>
          <cell r="AL75">
            <v>0</v>
          </cell>
          <cell r="AM75">
            <v>0</v>
          </cell>
          <cell r="AO75">
            <v>0</v>
          </cell>
          <cell r="AQ75">
            <v>0</v>
          </cell>
          <cell r="AR75">
            <v>0</v>
          </cell>
          <cell r="AS75">
            <v>0</v>
          </cell>
          <cell r="AT75">
            <v>0</v>
          </cell>
          <cell r="AW75">
            <v>-69798</v>
          </cell>
          <cell r="AX75">
            <v>-69798</v>
          </cell>
          <cell r="AY75">
            <v>-69798</v>
          </cell>
          <cell r="AZ75">
            <v>-69798</v>
          </cell>
          <cell r="BA75">
            <v>-69798</v>
          </cell>
          <cell r="BB75">
            <v>-69798</v>
          </cell>
          <cell r="BC75">
            <v>-69798</v>
          </cell>
          <cell r="BD75">
            <v>-69798</v>
          </cell>
          <cell r="BE75">
            <v>-69798</v>
          </cell>
          <cell r="BF75">
            <v>-69798</v>
          </cell>
          <cell r="BH75">
            <v>-68887</v>
          </cell>
        </row>
        <row r="76">
          <cell r="G76">
            <v>0</v>
          </cell>
          <cell r="H76">
            <v>0</v>
          </cell>
          <cell r="I76">
            <v>0</v>
          </cell>
          <cell r="J76">
            <v>0</v>
          </cell>
          <cell r="K76">
            <v>0</v>
          </cell>
          <cell r="L76">
            <v>0</v>
          </cell>
          <cell r="M76">
            <v>0</v>
          </cell>
          <cell r="N76">
            <v>0</v>
          </cell>
          <cell r="O76">
            <v>0</v>
          </cell>
          <cell r="P76">
            <v>0</v>
          </cell>
          <cell r="R76">
            <v>0</v>
          </cell>
          <cell r="U76">
            <v>0</v>
          </cell>
          <cell r="V76">
            <v>0</v>
          </cell>
          <cell r="W76">
            <v>0</v>
          </cell>
          <cell r="X76">
            <v>0</v>
          </cell>
          <cell r="Y76">
            <v>0</v>
          </cell>
          <cell r="Z76">
            <v>0</v>
          </cell>
          <cell r="AA76">
            <v>0</v>
          </cell>
          <cell r="AC76">
            <v>0</v>
          </cell>
          <cell r="AD76">
            <v>0</v>
          </cell>
          <cell r="AF76">
            <v>0</v>
          </cell>
          <cell r="AI76">
            <v>0</v>
          </cell>
          <cell r="AJ76">
            <v>0</v>
          </cell>
          <cell r="AK76">
            <v>0</v>
          </cell>
          <cell r="AL76">
            <v>0</v>
          </cell>
          <cell r="AM76">
            <v>0</v>
          </cell>
          <cell r="AO76">
            <v>0</v>
          </cell>
          <cell r="AQ76">
            <v>0</v>
          </cell>
          <cell r="AR76">
            <v>0</v>
          </cell>
          <cell r="AS76">
            <v>0</v>
          </cell>
          <cell r="AT76">
            <v>0</v>
          </cell>
          <cell r="AW76">
            <v>0</v>
          </cell>
          <cell r="AX76">
            <v>0</v>
          </cell>
          <cell r="AY76">
            <v>0</v>
          </cell>
          <cell r="AZ76">
            <v>0</v>
          </cell>
          <cell r="BA76">
            <v>0</v>
          </cell>
          <cell r="BB76">
            <v>0</v>
          </cell>
          <cell r="BC76">
            <v>0</v>
          </cell>
          <cell r="BD76">
            <v>0</v>
          </cell>
          <cell r="BE76">
            <v>0</v>
          </cell>
          <cell r="BF76">
            <v>0</v>
          </cell>
          <cell r="BH76">
            <v>0</v>
          </cell>
        </row>
        <row r="77">
          <cell r="G77">
            <v>-1550</v>
          </cell>
          <cell r="H77">
            <v>-1557</v>
          </cell>
          <cell r="I77">
            <v>-1566</v>
          </cell>
          <cell r="J77">
            <v>-1560</v>
          </cell>
          <cell r="K77">
            <v>-1551</v>
          </cell>
          <cell r="L77">
            <v>-1511</v>
          </cell>
          <cell r="M77">
            <v>-1533</v>
          </cell>
          <cell r="N77">
            <v>-1525</v>
          </cell>
          <cell r="O77">
            <v>-1477</v>
          </cell>
          <cell r="P77">
            <v>-1480</v>
          </cell>
          <cell r="R77">
            <v>-66</v>
          </cell>
          <cell r="U77">
            <v>-1397</v>
          </cell>
          <cell r="V77">
            <v>-1401</v>
          </cell>
          <cell r="W77">
            <v>-1408</v>
          </cell>
          <cell r="X77">
            <v>-1408</v>
          </cell>
          <cell r="Y77">
            <v>-1388</v>
          </cell>
          <cell r="Z77">
            <v>-1347</v>
          </cell>
          <cell r="AA77">
            <v>-1372</v>
          </cell>
          <cell r="AB77">
            <v>-1365</v>
          </cell>
          <cell r="AC77">
            <v>-1314</v>
          </cell>
          <cell r="AD77">
            <v>-1320</v>
          </cell>
          <cell r="AF77">
            <v>193</v>
          </cell>
          <cell r="AI77">
            <v>0</v>
          </cell>
          <cell r="AJ77">
            <v>0</v>
          </cell>
          <cell r="AK77">
            <v>0</v>
          </cell>
          <cell r="AL77">
            <v>0</v>
          </cell>
          <cell r="AM77">
            <v>0</v>
          </cell>
          <cell r="AO77">
            <v>0</v>
          </cell>
          <cell r="AQ77">
            <v>0</v>
          </cell>
          <cell r="AR77">
            <v>0</v>
          </cell>
          <cell r="AS77">
            <v>0</v>
          </cell>
          <cell r="AT77">
            <v>0</v>
          </cell>
          <cell r="AW77">
            <v>-2947</v>
          </cell>
          <cell r="AX77">
            <v>-2958</v>
          </cell>
          <cell r="AY77">
            <v>-2974</v>
          </cell>
          <cell r="AZ77">
            <v>-2968</v>
          </cell>
          <cell r="BA77">
            <v>-2939</v>
          </cell>
          <cell r="BB77">
            <v>-2858</v>
          </cell>
          <cell r="BC77">
            <v>-2905</v>
          </cell>
          <cell r="BD77">
            <v>-2890</v>
          </cell>
          <cell r="BE77">
            <v>-2791</v>
          </cell>
          <cell r="BF77">
            <v>-2800</v>
          </cell>
          <cell r="BH77">
            <v>127</v>
          </cell>
        </row>
        <row r="78">
          <cell r="G78">
            <v>0</v>
          </cell>
          <cell r="H78">
            <v>0</v>
          </cell>
          <cell r="I78">
            <v>0</v>
          </cell>
          <cell r="J78">
            <v>0</v>
          </cell>
          <cell r="K78">
            <v>0</v>
          </cell>
          <cell r="L78">
            <v>0</v>
          </cell>
          <cell r="M78">
            <v>0</v>
          </cell>
          <cell r="N78">
            <v>0</v>
          </cell>
          <cell r="O78">
            <v>0</v>
          </cell>
          <cell r="P78">
            <v>0</v>
          </cell>
          <cell r="R78">
            <v>0</v>
          </cell>
          <cell r="U78">
            <v>0</v>
          </cell>
          <cell r="V78">
            <v>0</v>
          </cell>
          <cell r="W78">
            <v>0</v>
          </cell>
          <cell r="X78">
            <v>0</v>
          </cell>
          <cell r="Y78">
            <v>0</v>
          </cell>
          <cell r="Z78">
            <v>0</v>
          </cell>
          <cell r="AA78">
            <v>0</v>
          </cell>
          <cell r="AC78">
            <v>0</v>
          </cell>
          <cell r="AD78">
            <v>0</v>
          </cell>
          <cell r="AF78">
            <v>0</v>
          </cell>
          <cell r="AI78">
            <v>0</v>
          </cell>
          <cell r="AJ78">
            <v>0</v>
          </cell>
          <cell r="AK78">
            <v>0</v>
          </cell>
          <cell r="AL78">
            <v>0</v>
          </cell>
          <cell r="AM78">
            <v>0</v>
          </cell>
          <cell r="AO78">
            <v>0</v>
          </cell>
          <cell r="AQ78">
            <v>0</v>
          </cell>
          <cell r="AR78">
            <v>0</v>
          </cell>
          <cell r="AS78">
            <v>0</v>
          </cell>
          <cell r="AT78">
            <v>0</v>
          </cell>
          <cell r="AW78">
            <v>0</v>
          </cell>
          <cell r="AX78">
            <v>0</v>
          </cell>
          <cell r="AY78">
            <v>0</v>
          </cell>
          <cell r="AZ78">
            <v>0</v>
          </cell>
          <cell r="BA78">
            <v>0</v>
          </cell>
          <cell r="BB78">
            <v>0</v>
          </cell>
          <cell r="BC78">
            <v>0</v>
          </cell>
          <cell r="BD78">
            <v>0</v>
          </cell>
          <cell r="BE78">
            <v>0</v>
          </cell>
          <cell r="BF78">
            <v>0</v>
          </cell>
          <cell r="BH78">
            <v>0</v>
          </cell>
        </row>
        <row r="79">
          <cell r="G79">
            <v>1765</v>
          </cell>
          <cell r="H79">
            <v>1676</v>
          </cell>
          <cell r="I79">
            <v>833</v>
          </cell>
          <cell r="J79">
            <v>8695</v>
          </cell>
          <cell r="K79">
            <v>6771</v>
          </cell>
          <cell r="L79">
            <v>4762</v>
          </cell>
          <cell r="M79">
            <v>4279</v>
          </cell>
          <cell r="N79">
            <v>6479</v>
          </cell>
          <cell r="O79">
            <v>6576</v>
          </cell>
          <cell r="P79">
            <v>8293</v>
          </cell>
          <cell r="R79">
            <v>3040</v>
          </cell>
          <cell r="U79">
            <v>503</v>
          </cell>
          <cell r="V79">
            <v>918</v>
          </cell>
          <cell r="W79">
            <v>1402</v>
          </cell>
          <cell r="X79">
            <v>2577</v>
          </cell>
          <cell r="Y79">
            <v>947</v>
          </cell>
          <cell r="Z79">
            <v>2129</v>
          </cell>
          <cell r="AA79">
            <v>6359</v>
          </cell>
          <cell r="AB79">
            <v>758</v>
          </cell>
          <cell r="AC79">
            <v>661</v>
          </cell>
          <cell r="AD79">
            <v>1452</v>
          </cell>
          <cell r="AF79">
            <v>1050</v>
          </cell>
          <cell r="AI79">
            <v>0</v>
          </cell>
          <cell r="AJ79">
            <v>0</v>
          </cell>
          <cell r="AK79">
            <v>0</v>
          </cell>
          <cell r="AL79">
            <v>0</v>
          </cell>
          <cell r="AM79">
            <v>0</v>
          </cell>
          <cell r="AO79">
            <v>0</v>
          </cell>
          <cell r="AQ79">
            <v>0</v>
          </cell>
          <cell r="AR79">
            <v>0</v>
          </cell>
          <cell r="AS79">
            <v>0</v>
          </cell>
          <cell r="AT79">
            <v>0</v>
          </cell>
          <cell r="AW79">
            <v>2268</v>
          </cell>
          <cell r="AX79">
            <v>2594</v>
          </cell>
          <cell r="AY79">
            <v>2235</v>
          </cell>
          <cell r="AZ79">
            <v>11272</v>
          </cell>
          <cell r="BA79">
            <v>7718</v>
          </cell>
          <cell r="BB79">
            <v>6891</v>
          </cell>
          <cell r="BC79">
            <v>10638</v>
          </cell>
          <cell r="BD79">
            <v>7237</v>
          </cell>
          <cell r="BE79">
            <v>7237</v>
          </cell>
          <cell r="BF79">
            <v>9745</v>
          </cell>
          <cell r="BH79">
            <v>4090</v>
          </cell>
        </row>
        <row r="80">
          <cell r="G80">
            <v>1964</v>
          </cell>
          <cell r="H80">
            <v>4231</v>
          </cell>
          <cell r="I80">
            <v>-334</v>
          </cell>
          <cell r="J80">
            <v>-52541</v>
          </cell>
          <cell r="K80">
            <v>-9207</v>
          </cell>
          <cell r="L80">
            <v>-1399</v>
          </cell>
          <cell r="M80">
            <v>1170</v>
          </cell>
          <cell r="N80">
            <v>-745</v>
          </cell>
          <cell r="O80">
            <v>139</v>
          </cell>
          <cell r="P80">
            <v>19196</v>
          </cell>
          <cell r="R80">
            <v>2570</v>
          </cell>
          <cell r="U80">
            <v>-875</v>
          </cell>
          <cell r="V80">
            <v>901</v>
          </cell>
          <cell r="W80">
            <v>0</v>
          </cell>
          <cell r="X80">
            <v>-995</v>
          </cell>
          <cell r="Y80">
            <v>-100</v>
          </cell>
          <cell r="Z80">
            <v>334</v>
          </cell>
          <cell r="AA80">
            <v>2242</v>
          </cell>
          <cell r="AB80">
            <v>-8364</v>
          </cell>
          <cell r="AC80">
            <v>-410</v>
          </cell>
          <cell r="AD80">
            <v>195</v>
          </cell>
          <cell r="AF80">
            <v>865</v>
          </cell>
          <cell r="AI80">
            <v>0</v>
          </cell>
          <cell r="AJ80">
            <v>0</v>
          </cell>
          <cell r="AK80">
            <v>0</v>
          </cell>
          <cell r="AL80">
            <v>0</v>
          </cell>
          <cell r="AM80">
            <v>0</v>
          </cell>
          <cell r="AO80">
            <v>0</v>
          </cell>
          <cell r="AQ80">
            <v>0</v>
          </cell>
          <cell r="AR80">
            <v>0</v>
          </cell>
          <cell r="AS80">
            <v>0</v>
          </cell>
          <cell r="AT80">
            <v>0</v>
          </cell>
          <cell r="AW80">
            <v>1089</v>
          </cell>
          <cell r="AX80">
            <v>5132</v>
          </cell>
          <cell r="AY80">
            <v>-334</v>
          </cell>
          <cell r="AZ80">
            <v>-53536</v>
          </cell>
          <cell r="BA80">
            <v>-9307</v>
          </cell>
          <cell r="BB80">
            <v>-1065</v>
          </cell>
          <cell r="BC80">
            <v>3412</v>
          </cell>
          <cell r="BD80">
            <v>-9109</v>
          </cell>
          <cell r="BE80">
            <v>-271</v>
          </cell>
          <cell r="BF80">
            <v>19391</v>
          </cell>
          <cell r="BH80">
            <v>3435</v>
          </cell>
        </row>
        <row r="81">
          <cell r="G81">
            <v>-333</v>
          </cell>
          <cell r="H81">
            <v>-422</v>
          </cell>
          <cell r="I81">
            <v>-345</v>
          </cell>
          <cell r="J81">
            <v>-422</v>
          </cell>
          <cell r="K81">
            <v>-645</v>
          </cell>
          <cell r="L81">
            <v>-327</v>
          </cell>
          <cell r="M81">
            <v>-666</v>
          </cell>
          <cell r="N81">
            <v>-511</v>
          </cell>
          <cell r="O81">
            <v>-402</v>
          </cell>
          <cell r="P81">
            <v>-414</v>
          </cell>
          <cell r="R81">
            <v>-414</v>
          </cell>
          <cell r="U81">
            <v>-211</v>
          </cell>
          <cell r="V81">
            <v>-92</v>
          </cell>
          <cell r="W81">
            <v>-101</v>
          </cell>
          <cell r="X81">
            <v>-86</v>
          </cell>
          <cell r="Y81">
            <v>-132</v>
          </cell>
          <cell r="Z81">
            <v>-357</v>
          </cell>
          <cell r="AA81">
            <v>-224</v>
          </cell>
          <cell r="AB81">
            <v>-238</v>
          </cell>
          <cell r="AC81">
            <v>-170</v>
          </cell>
          <cell r="AD81">
            <v>-335</v>
          </cell>
          <cell r="AF81">
            <v>-335</v>
          </cell>
          <cell r="AI81">
            <v>0</v>
          </cell>
          <cell r="AJ81">
            <v>0</v>
          </cell>
          <cell r="AK81">
            <v>0</v>
          </cell>
          <cell r="AL81">
            <v>0</v>
          </cell>
          <cell r="AM81">
            <v>-1</v>
          </cell>
          <cell r="AN81">
            <v>1</v>
          </cell>
          <cell r="AO81">
            <v>0</v>
          </cell>
          <cell r="AQ81">
            <v>0</v>
          </cell>
          <cell r="AR81">
            <v>0</v>
          </cell>
          <cell r="AS81">
            <v>0</v>
          </cell>
          <cell r="AT81">
            <v>0</v>
          </cell>
          <cell r="AW81">
            <v>-544</v>
          </cell>
          <cell r="AX81">
            <v>-514</v>
          </cell>
          <cell r="AY81">
            <v>-446</v>
          </cell>
          <cell r="AZ81">
            <v>-508</v>
          </cell>
          <cell r="BA81">
            <v>-778</v>
          </cell>
          <cell r="BB81">
            <v>-683</v>
          </cell>
          <cell r="BC81">
            <v>-890</v>
          </cell>
          <cell r="BD81">
            <v>-749</v>
          </cell>
          <cell r="BE81">
            <v>-572</v>
          </cell>
          <cell r="BF81">
            <v>-749</v>
          </cell>
          <cell r="BH81">
            <v>-749</v>
          </cell>
        </row>
        <row r="82">
          <cell r="G82">
            <v>-2422</v>
          </cell>
          <cell r="H82">
            <v>-2565</v>
          </cell>
          <cell r="I82">
            <v>-1329</v>
          </cell>
          <cell r="J82">
            <v>-1538</v>
          </cell>
          <cell r="K82">
            <v>-3871</v>
          </cell>
          <cell r="L82">
            <v>-1805</v>
          </cell>
          <cell r="M82">
            <v>-3250</v>
          </cell>
          <cell r="N82">
            <v>-3091</v>
          </cell>
          <cell r="O82">
            <v>-1389</v>
          </cell>
          <cell r="P82">
            <v>-3023</v>
          </cell>
          <cell r="R82">
            <v>-3023</v>
          </cell>
          <cell r="U82">
            <v>-774</v>
          </cell>
          <cell r="V82">
            <v>-571</v>
          </cell>
          <cell r="W82">
            <v>-452</v>
          </cell>
          <cell r="X82">
            <v>-482</v>
          </cell>
          <cell r="Y82">
            <v>-918</v>
          </cell>
          <cell r="Z82">
            <v>-2620</v>
          </cell>
          <cell r="AA82">
            <v>-865</v>
          </cell>
          <cell r="AB82">
            <v>-943</v>
          </cell>
          <cell r="AC82">
            <v>-791</v>
          </cell>
          <cell r="AD82">
            <v>-1699</v>
          </cell>
          <cell r="AF82">
            <v>-1699</v>
          </cell>
          <cell r="AI82">
            <v>0</v>
          </cell>
          <cell r="AJ82">
            <v>0</v>
          </cell>
          <cell r="AK82">
            <v>0</v>
          </cell>
          <cell r="AL82">
            <v>0</v>
          </cell>
          <cell r="AM82">
            <v>-5</v>
          </cell>
          <cell r="AN82">
            <v>5</v>
          </cell>
          <cell r="AO82">
            <v>0</v>
          </cell>
          <cell r="AQ82">
            <v>0</v>
          </cell>
          <cell r="AR82">
            <v>0</v>
          </cell>
          <cell r="AS82">
            <v>0</v>
          </cell>
          <cell r="AT82">
            <v>0</v>
          </cell>
          <cell r="AW82">
            <v>-3196</v>
          </cell>
          <cell r="AX82">
            <v>-3136</v>
          </cell>
          <cell r="AY82">
            <v>-1781</v>
          </cell>
          <cell r="AZ82">
            <v>-2020</v>
          </cell>
          <cell r="BA82">
            <v>-4794</v>
          </cell>
          <cell r="BB82">
            <v>-4420</v>
          </cell>
          <cell r="BC82">
            <v>-4115</v>
          </cell>
          <cell r="BD82">
            <v>-4034</v>
          </cell>
          <cell r="BE82">
            <v>-2180</v>
          </cell>
          <cell r="BF82">
            <v>-4722</v>
          </cell>
          <cell r="BH82">
            <v>-4722</v>
          </cell>
        </row>
        <row r="83">
          <cell r="G83">
            <v>8026</v>
          </cell>
          <cell r="H83">
            <v>9419</v>
          </cell>
          <cell r="I83">
            <v>6610</v>
          </cell>
          <cell r="J83">
            <v>8703</v>
          </cell>
          <cell r="K83">
            <v>9128</v>
          </cell>
          <cell r="L83">
            <v>9408</v>
          </cell>
          <cell r="M83">
            <v>9896</v>
          </cell>
          <cell r="N83">
            <v>10282</v>
          </cell>
          <cell r="O83">
            <v>10104</v>
          </cell>
          <cell r="P83">
            <v>9593</v>
          </cell>
          <cell r="R83">
            <v>4669</v>
          </cell>
          <cell r="U83">
            <v>6837</v>
          </cell>
          <cell r="V83">
            <v>8023</v>
          </cell>
          <cell r="W83">
            <v>5630</v>
          </cell>
          <cell r="X83">
            <v>7413</v>
          </cell>
          <cell r="Y83">
            <v>7775</v>
          </cell>
          <cell r="Z83">
            <v>8015</v>
          </cell>
          <cell r="AA83">
            <v>8430</v>
          </cell>
          <cell r="AB83">
            <v>8759</v>
          </cell>
          <cell r="AC83">
            <v>8608</v>
          </cell>
          <cell r="AD83">
            <v>8172</v>
          </cell>
          <cell r="AF83">
            <v>3977</v>
          </cell>
          <cell r="AI83">
            <v>0</v>
          </cell>
          <cell r="AJ83">
            <v>0</v>
          </cell>
          <cell r="AK83">
            <v>0</v>
          </cell>
          <cell r="AL83">
            <v>0</v>
          </cell>
          <cell r="AM83">
            <v>0</v>
          </cell>
          <cell r="AN83">
            <v>0</v>
          </cell>
          <cell r="AO83">
            <v>0</v>
          </cell>
          <cell r="AQ83">
            <v>0</v>
          </cell>
          <cell r="AR83">
            <v>0</v>
          </cell>
          <cell r="AS83">
            <v>0</v>
          </cell>
          <cell r="AT83">
            <v>0</v>
          </cell>
          <cell r="AW83">
            <v>14863</v>
          </cell>
          <cell r="AX83">
            <v>17442</v>
          </cell>
          <cell r="AY83">
            <v>12240</v>
          </cell>
          <cell r="AZ83">
            <v>16116</v>
          </cell>
          <cell r="BA83">
            <v>16903</v>
          </cell>
          <cell r="BB83">
            <v>17423</v>
          </cell>
          <cell r="BC83">
            <v>18326</v>
          </cell>
          <cell r="BD83">
            <v>19041</v>
          </cell>
          <cell r="BE83">
            <v>18712</v>
          </cell>
          <cell r="BF83">
            <v>17765</v>
          </cell>
          <cell r="BH83">
            <v>8646</v>
          </cell>
        </row>
        <row r="84">
          <cell r="G84">
            <v>-2010</v>
          </cell>
          <cell r="H84">
            <v>-1236</v>
          </cell>
          <cell r="I84">
            <v>-598</v>
          </cell>
          <cell r="J84">
            <v>-877</v>
          </cell>
          <cell r="K84">
            <v>-989</v>
          </cell>
          <cell r="L84">
            <v>-767</v>
          </cell>
          <cell r="M84">
            <v>-1420</v>
          </cell>
          <cell r="N84">
            <v>-1291</v>
          </cell>
          <cell r="O84">
            <v>-1305</v>
          </cell>
          <cell r="P84">
            <v>-963</v>
          </cell>
          <cell r="R84">
            <v>-1116</v>
          </cell>
          <cell r="U84">
            <v>-1664</v>
          </cell>
          <cell r="V84">
            <v>-1417</v>
          </cell>
          <cell r="W84">
            <v>-256</v>
          </cell>
          <cell r="X84">
            <v>-247</v>
          </cell>
          <cell r="Y84">
            <v>-267</v>
          </cell>
          <cell r="Z84">
            <v>-299</v>
          </cell>
          <cell r="AA84">
            <v>-312</v>
          </cell>
          <cell r="AB84">
            <v>-428</v>
          </cell>
          <cell r="AC84">
            <v>-340</v>
          </cell>
          <cell r="AD84">
            <v>-666</v>
          </cell>
          <cell r="AF84">
            <v>-521</v>
          </cell>
          <cell r="AI84">
            <v>0</v>
          </cell>
          <cell r="AJ84">
            <v>0</v>
          </cell>
          <cell r="AK84">
            <v>0</v>
          </cell>
          <cell r="AL84">
            <v>0</v>
          </cell>
          <cell r="AM84">
            <v>-1</v>
          </cell>
          <cell r="AN84">
            <v>1</v>
          </cell>
          <cell r="AO84">
            <v>0</v>
          </cell>
          <cell r="AQ84">
            <v>0</v>
          </cell>
          <cell r="AR84">
            <v>0</v>
          </cell>
          <cell r="AS84">
            <v>-7</v>
          </cell>
          <cell r="AT84">
            <v>0</v>
          </cell>
          <cell r="AW84">
            <v>-3674</v>
          </cell>
          <cell r="AX84">
            <v>-2653</v>
          </cell>
          <cell r="AY84">
            <v>-854</v>
          </cell>
          <cell r="AZ84">
            <v>-1124</v>
          </cell>
          <cell r="BA84">
            <v>-1257</v>
          </cell>
          <cell r="BB84">
            <v>-1065</v>
          </cell>
          <cell r="BC84">
            <v>-1732</v>
          </cell>
          <cell r="BD84">
            <v>-1719</v>
          </cell>
          <cell r="BE84">
            <v>-1645</v>
          </cell>
          <cell r="BF84">
            <v>-1636</v>
          </cell>
          <cell r="BH84">
            <v>-1637</v>
          </cell>
        </row>
        <row r="85">
          <cell r="G85">
            <v>-13103</v>
          </cell>
          <cell r="H85">
            <v>-13254</v>
          </cell>
          <cell r="I85">
            <v>-12114</v>
          </cell>
          <cell r="J85">
            <v>-17526</v>
          </cell>
          <cell r="K85">
            <v>-13913</v>
          </cell>
          <cell r="L85">
            <v>-11573</v>
          </cell>
          <cell r="M85">
            <v>-16183</v>
          </cell>
          <cell r="N85">
            <v>-10631</v>
          </cell>
          <cell r="O85">
            <v>-12700</v>
          </cell>
          <cell r="P85">
            <v>-12716</v>
          </cell>
          <cell r="R85">
            <v>-11343</v>
          </cell>
          <cell r="U85">
            <v>-12214</v>
          </cell>
          <cell r="V85">
            <v>-9672</v>
          </cell>
          <cell r="W85">
            <v>-10264</v>
          </cell>
          <cell r="X85">
            <v>-11942</v>
          </cell>
          <cell r="Y85">
            <v>-9163</v>
          </cell>
          <cell r="Z85">
            <v>-10415</v>
          </cell>
          <cell r="AA85">
            <v>-11589</v>
          </cell>
          <cell r="AB85">
            <v>-12818</v>
          </cell>
          <cell r="AC85">
            <v>-11162</v>
          </cell>
          <cell r="AD85">
            <v>-11040</v>
          </cell>
          <cell r="AF85">
            <v>-11415</v>
          </cell>
          <cell r="AI85">
            <v>0</v>
          </cell>
          <cell r="AJ85">
            <v>0</v>
          </cell>
          <cell r="AK85">
            <v>0</v>
          </cell>
          <cell r="AL85">
            <v>0</v>
          </cell>
          <cell r="AM85">
            <v>0</v>
          </cell>
          <cell r="AN85">
            <v>0</v>
          </cell>
          <cell r="AO85">
            <v>0</v>
          </cell>
          <cell r="AQ85">
            <v>0</v>
          </cell>
          <cell r="AR85">
            <v>0</v>
          </cell>
          <cell r="AS85">
            <v>0</v>
          </cell>
          <cell r="AT85">
            <v>0</v>
          </cell>
          <cell r="AW85">
            <v>-25317</v>
          </cell>
          <cell r="AX85">
            <v>-22926</v>
          </cell>
          <cell r="AY85">
            <v>-22378</v>
          </cell>
          <cell r="AZ85">
            <v>-29468</v>
          </cell>
          <cell r="BA85">
            <v>-23076</v>
          </cell>
          <cell r="BB85">
            <v>-21988</v>
          </cell>
          <cell r="BC85">
            <v>-27772</v>
          </cell>
          <cell r="BD85">
            <v>-23449</v>
          </cell>
          <cell r="BE85">
            <v>-23862</v>
          </cell>
          <cell r="BF85">
            <v>-23756</v>
          </cell>
          <cell r="BH85">
            <v>-22758</v>
          </cell>
        </row>
        <row r="86">
          <cell r="G86">
            <v>0</v>
          </cell>
          <cell r="H86">
            <v>0</v>
          </cell>
          <cell r="I86">
            <v>0</v>
          </cell>
          <cell r="J86">
            <v>0</v>
          </cell>
          <cell r="K86">
            <v>0</v>
          </cell>
          <cell r="L86">
            <v>0</v>
          </cell>
          <cell r="M86">
            <v>0</v>
          </cell>
          <cell r="N86">
            <v>0</v>
          </cell>
          <cell r="O86">
            <v>0</v>
          </cell>
          <cell r="P86">
            <v>0</v>
          </cell>
          <cell r="R86">
            <v>0</v>
          </cell>
          <cell r="U86">
            <v>0</v>
          </cell>
          <cell r="V86">
            <v>0</v>
          </cell>
          <cell r="W86">
            <v>0</v>
          </cell>
          <cell r="X86">
            <v>0</v>
          </cell>
          <cell r="Y86">
            <v>0</v>
          </cell>
          <cell r="Z86">
            <v>0</v>
          </cell>
          <cell r="AA86">
            <v>0</v>
          </cell>
          <cell r="AC86">
            <v>0</v>
          </cell>
          <cell r="AD86">
            <v>0</v>
          </cell>
          <cell r="AF86">
            <v>0</v>
          </cell>
          <cell r="AI86">
            <v>0</v>
          </cell>
          <cell r="AJ86">
            <v>0</v>
          </cell>
          <cell r="AK86">
            <v>0</v>
          </cell>
          <cell r="AL86">
            <v>0</v>
          </cell>
          <cell r="AM86">
            <v>0</v>
          </cell>
          <cell r="AN86">
            <v>0</v>
          </cell>
          <cell r="AO86">
            <v>0</v>
          </cell>
          <cell r="AQ86">
            <v>0</v>
          </cell>
          <cell r="AR86">
            <v>0</v>
          </cell>
          <cell r="AS86">
            <v>0</v>
          </cell>
          <cell r="AT86">
            <v>0</v>
          </cell>
          <cell r="AW86">
            <v>0</v>
          </cell>
          <cell r="AX86">
            <v>0</v>
          </cell>
          <cell r="AY86">
            <v>0</v>
          </cell>
          <cell r="AZ86">
            <v>0</v>
          </cell>
          <cell r="BA86">
            <v>0</v>
          </cell>
          <cell r="BB86">
            <v>0</v>
          </cell>
          <cell r="BC86">
            <v>0</v>
          </cell>
          <cell r="BD86">
            <v>0</v>
          </cell>
          <cell r="BE86">
            <v>0</v>
          </cell>
          <cell r="BF86">
            <v>0</v>
          </cell>
          <cell r="BH86">
            <v>0</v>
          </cell>
        </row>
        <row r="87">
          <cell r="G87">
            <v>0</v>
          </cell>
          <cell r="H87">
            <v>0</v>
          </cell>
          <cell r="I87">
            <v>0</v>
          </cell>
          <cell r="J87">
            <v>0</v>
          </cell>
          <cell r="K87">
            <v>0</v>
          </cell>
          <cell r="L87">
            <v>0</v>
          </cell>
          <cell r="M87">
            <v>0</v>
          </cell>
          <cell r="N87">
            <v>0</v>
          </cell>
          <cell r="O87">
            <v>0</v>
          </cell>
          <cell r="P87">
            <v>0</v>
          </cell>
          <cell r="R87">
            <v>0</v>
          </cell>
          <cell r="U87">
            <v>0</v>
          </cell>
          <cell r="V87">
            <v>0</v>
          </cell>
          <cell r="W87">
            <v>0</v>
          </cell>
          <cell r="X87">
            <v>0</v>
          </cell>
          <cell r="Y87">
            <v>0</v>
          </cell>
          <cell r="Z87">
            <v>0</v>
          </cell>
          <cell r="AA87">
            <v>0</v>
          </cell>
          <cell r="AC87">
            <v>0</v>
          </cell>
          <cell r="AD87">
            <v>0</v>
          </cell>
          <cell r="AF87">
            <v>0</v>
          </cell>
          <cell r="AI87">
            <v>3022</v>
          </cell>
          <cell r="AJ87">
            <v>2182</v>
          </cell>
          <cell r="AK87">
            <v>705</v>
          </cell>
          <cell r="AL87">
            <v>1086</v>
          </cell>
          <cell r="AM87">
            <v>1093</v>
          </cell>
          <cell r="AN87">
            <v>1021</v>
          </cell>
          <cell r="AO87">
            <v>1649</v>
          </cell>
          <cell r="AP87">
            <v>1634</v>
          </cell>
          <cell r="AS87">
            <v>-1342</v>
          </cell>
          <cell r="AT87">
            <v>-1523</v>
          </cell>
          <cell r="AW87">
            <v>3022</v>
          </cell>
          <cell r="AX87">
            <v>2182</v>
          </cell>
          <cell r="AY87">
            <v>705</v>
          </cell>
          <cell r="AZ87">
            <v>1086</v>
          </cell>
          <cell r="BA87">
            <v>1093</v>
          </cell>
          <cell r="BB87">
            <v>1021</v>
          </cell>
          <cell r="BC87">
            <v>1649</v>
          </cell>
          <cell r="BD87">
            <v>1634</v>
          </cell>
          <cell r="BE87">
            <v>-1564</v>
          </cell>
          <cell r="BF87">
            <v>-1507</v>
          </cell>
          <cell r="BH87">
            <v>-1523</v>
          </cell>
        </row>
        <row r="89">
          <cell r="G89">
            <v>0</v>
          </cell>
          <cell r="H89">
            <v>0</v>
          </cell>
          <cell r="I89">
            <v>0</v>
          </cell>
          <cell r="J89">
            <v>0</v>
          </cell>
          <cell r="K89">
            <v>0</v>
          </cell>
          <cell r="L89">
            <v>0</v>
          </cell>
          <cell r="M89">
            <v>0</v>
          </cell>
          <cell r="N89">
            <v>0</v>
          </cell>
          <cell r="O89">
            <v>0</v>
          </cell>
          <cell r="P89">
            <v>0</v>
          </cell>
          <cell r="R89">
            <v>0</v>
          </cell>
          <cell r="U89">
            <v>0</v>
          </cell>
          <cell r="V89">
            <v>0</v>
          </cell>
          <cell r="W89">
            <v>0</v>
          </cell>
          <cell r="X89">
            <v>0</v>
          </cell>
          <cell r="Y89">
            <v>0</v>
          </cell>
          <cell r="Z89">
            <v>0</v>
          </cell>
          <cell r="AA89">
            <v>0</v>
          </cell>
          <cell r="AC89">
            <v>0</v>
          </cell>
          <cell r="AD89">
            <v>0</v>
          </cell>
          <cell r="AF89">
            <v>0</v>
          </cell>
          <cell r="AI89">
            <v>0</v>
          </cell>
          <cell r="AJ89">
            <v>0</v>
          </cell>
          <cell r="AK89">
            <v>0</v>
          </cell>
          <cell r="AL89">
            <v>0</v>
          </cell>
          <cell r="AM89">
            <v>0</v>
          </cell>
          <cell r="AN89">
            <v>0</v>
          </cell>
          <cell r="AO89">
            <v>0</v>
          </cell>
          <cell r="AQ89">
            <v>0</v>
          </cell>
          <cell r="AR89">
            <v>0</v>
          </cell>
          <cell r="AT89">
            <v>0</v>
          </cell>
          <cell r="AW89">
            <v>0</v>
          </cell>
          <cell r="AX89">
            <v>0</v>
          </cell>
          <cell r="AY89">
            <v>0</v>
          </cell>
          <cell r="AZ89">
            <v>0</v>
          </cell>
          <cell r="BA89">
            <v>0</v>
          </cell>
          <cell r="BB89">
            <v>0</v>
          </cell>
          <cell r="BC89">
            <v>0</v>
          </cell>
          <cell r="BD89">
            <v>0</v>
          </cell>
          <cell r="BE89">
            <v>0</v>
          </cell>
          <cell r="BF89">
            <v>0</v>
          </cell>
          <cell r="BH89">
            <v>0</v>
          </cell>
        </row>
        <row r="90">
          <cell r="G90">
            <v>-6176</v>
          </cell>
          <cell r="H90">
            <v>67023</v>
          </cell>
          <cell r="I90">
            <v>16174</v>
          </cell>
          <cell r="J90">
            <v>-14775</v>
          </cell>
          <cell r="K90">
            <v>-27490</v>
          </cell>
          <cell r="L90">
            <v>61327</v>
          </cell>
          <cell r="M90">
            <v>-40822</v>
          </cell>
          <cell r="N90">
            <v>-18886</v>
          </cell>
          <cell r="O90">
            <v>13292</v>
          </cell>
          <cell r="P90">
            <v>15677</v>
          </cell>
          <cell r="R90">
            <v>-17247</v>
          </cell>
          <cell r="U90">
            <v>43751</v>
          </cell>
          <cell r="V90">
            <v>-125007</v>
          </cell>
          <cell r="W90">
            <v>63089</v>
          </cell>
          <cell r="X90">
            <v>-35160</v>
          </cell>
          <cell r="Y90">
            <v>111000</v>
          </cell>
          <cell r="Z90">
            <v>97286</v>
          </cell>
          <cell r="AA90">
            <v>-11311</v>
          </cell>
          <cell r="AB90">
            <v>26977</v>
          </cell>
          <cell r="AC90">
            <v>7142</v>
          </cell>
          <cell r="AD90">
            <v>-163989</v>
          </cell>
          <cell r="AF90">
            <v>-213261</v>
          </cell>
          <cell r="AI90">
            <v>0</v>
          </cell>
          <cell r="AJ90">
            <v>0</v>
          </cell>
          <cell r="AK90">
            <v>0</v>
          </cell>
          <cell r="AL90">
            <v>0</v>
          </cell>
          <cell r="AM90">
            <v>0</v>
          </cell>
          <cell r="AN90">
            <v>0</v>
          </cell>
          <cell r="AO90">
            <v>0</v>
          </cell>
          <cell r="AQ90">
            <v>0</v>
          </cell>
          <cell r="AR90">
            <v>0</v>
          </cell>
          <cell r="AT90">
            <v>0</v>
          </cell>
          <cell r="AW90">
            <v>37575</v>
          </cell>
          <cell r="AX90">
            <v>-57984</v>
          </cell>
          <cell r="AY90">
            <v>79263</v>
          </cell>
          <cell r="AZ90">
            <v>-49935</v>
          </cell>
          <cell r="BA90">
            <v>83510</v>
          </cell>
          <cell r="BB90">
            <v>158613</v>
          </cell>
          <cell r="BC90">
            <v>-52133</v>
          </cell>
          <cell r="BD90">
            <v>8091</v>
          </cell>
          <cell r="BE90">
            <v>20434</v>
          </cell>
          <cell r="BF90">
            <v>-148312</v>
          </cell>
          <cell r="BH90">
            <v>-230508</v>
          </cell>
        </row>
        <row r="91">
          <cell r="G91">
            <v>286</v>
          </cell>
          <cell r="H91">
            <v>259</v>
          </cell>
          <cell r="I91">
            <v>274</v>
          </cell>
          <cell r="J91">
            <v>279</v>
          </cell>
          <cell r="K91">
            <v>300</v>
          </cell>
          <cell r="L91">
            <v>287</v>
          </cell>
          <cell r="M91">
            <v>292</v>
          </cell>
          <cell r="N91">
            <v>285</v>
          </cell>
          <cell r="O91">
            <v>273</v>
          </cell>
          <cell r="P91">
            <v>277</v>
          </cell>
          <cell r="R91">
            <v>270</v>
          </cell>
          <cell r="U91">
            <v>266</v>
          </cell>
          <cell r="V91">
            <v>-242</v>
          </cell>
          <cell r="W91">
            <v>256</v>
          </cell>
          <cell r="X91">
            <v>261</v>
          </cell>
          <cell r="Y91">
            <v>280</v>
          </cell>
          <cell r="Z91">
            <v>268</v>
          </cell>
          <cell r="AA91">
            <v>272</v>
          </cell>
          <cell r="AB91">
            <v>266</v>
          </cell>
          <cell r="AC91">
            <v>254</v>
          </cell>
          <cell r="AD91">
            <v>258</v>
          </cell>
          <cell r="AF91">
            <v>252</v>
          </cell>
          <cell r="AI91">
            <v>0</v>
          </cell>
          <cell r="AJ91">
            <v>0</v>
          </cell>
          <cell r="AK91">
            <v>0</v>
          </cell>
          <cell r="AL91">
            <v>0</v>
          </cell>
          <cell r="AM91">
            <v>0</v>
          </cell>
          <cell r="AN91">
            <v>0</v>
          </cell>
          <cell r="AO91">
            <v>0</v>
          </cell>
          <cell r="AQ91">
            <v>0</v>
          </cell>
          <cell r="AR91">
            <v>0</v>
          </cell>
          <cell r="AT91">
            <v>0</v>
          </cell>
          <cell r="AW91">
            <v>552</v>
          </cell>
          <cell r="AX91">
            <v>17</v>
          </cell>
          <cell r="AY91">
            <v>530</v>
          </cell>
          <cell r="AZ91">
            <v>540</v>
          </cell>
          <cell r="BA91">
            <v>580</v>
          </cell>
          <cell r="BB91">
            <v>555</v>
          </cell>
          <cell r="BC91">
            <v>564</v>
          </cell>
          <cell r="BD91">
            <v>551</v>
          </cell>
          <cell r="BE91">
            <v>527</v>
          </cell>
          <cell r="BF91">
            <v>535</v>
          </cell>
          <cell r="BH91">
            <v>522</v>
          </cell>
        </row>
        <row r="92">
          <cell r="G92">
            <v>0</v>
          </cell>
          <cell r="H92">
            <v>0</v>
          </cell>
          <cell r="I92">
            <v>0</v>
          </cell>
          <cell r="J92">
            <v>0</v>
          </cell>
          <cell r="K92">
            <v>0</v>
          </cell>
          <cell r="L92">
            <v>0</v>
          </cell>
          <cell r="M92">
            <v>0</v>
          </cell>
          <cell r="N92">
            <v>0</v>
          </cell>
          <cell r="O92">
            <v>0</v>
          </cell>
          <cell r="P92">
            <v>0</v>
          </cell>
          <cell r="R92">
            <v>0</v>
          </cell>
          <cell r="U92">
            <v>0</v>
          </cell>
          <cell r="V92">
            <v>0</v>
          </cell>
          <cell r="W92">
            <v>0</v>
          </cell>
          <cell r="X92">
            <v>0</v>
          </cell>
          <cell r="Y92">
            <v>0</v>
          </cell>
          <cell r="Z92">
            <v>0</v>
          </cell>
          <cell r="AA92">
            <v>0</v>
          </cell>
          <cell r="AC92">
            <v>0</v>
          </cell>
          <cell r="AD92">
            <v>0</v>
          </cell>
          <cell r="AF92">
            <v>0</v>
          </cell>
          <cell r="AI92">
            <v>0</v>
          </cell>
          <cell r="AJ92">
            <v>0</v>
          </cell>
          <cell r="AK92">
            <v>0</v>
          </cell>
          <cell r="AL92">
            <v>0</v>
          </cell>
          <cell r="AM92">
            <v>0</v>
          </cell>
          <cell r="AN92">
            <v>0</v>
          </cell>
          <cell r="AO92">
            <v>0</v>
          </cell>
          <cell r="AQ92">
            <v>0</v>
          </cell>
          <cell r="AR92">
            <v>0</v>
          </cell>
          <cell r="AT92">
            <v>0</v>
          </cell>
          <cell r="AW92">
            <v>0</v>
          </cell>
          <cell r="AX92">
            <v>0</v>
          </cell>
          <cell r="AY92">
            <v>0</v>
          </cell>
          <cell r="AZ92">
            <v>0</v>
          </cell>
          <cell r="BA92">
            <v>0</v>
          </cell>
          <cell r="BB92">
            <v>0</v>
          </cell>
          <cell r="BC92">
            <v>0</v>
          </cell>
          <cell r="BD92">
            <v>0</v>
          </cell>
          <cell r="BE92">
            <v>0</v>
          </cell>
          <cell r="BF92">
            <v>0</v>
          </cell>
          <cell r="BH92">
            <v>0</v>
          </cell>
        </row>
        <row r="93">
          <cell r="G93">
            <v>-59875</v>
          </cell>
          <cell r="H93">
            <v>-45991</v>
          </cell>
          <cell r="I93">
            <v>-4891</v>
          </cell>
          <cell r="J93">
            <v>-9582</v>
          </cell>
          <cell r="K93">
            <v>11037</v>
          </cell>
          <cell r="L93">
            <v>-61858</v>
          </cell>
          <cell r="M93">
            <v>59767</v>
          </cell>
          <cell r="N93">
            <v>-14053</v>
          </cell>
          <cell r="O93">
            <v>-26126</v>
          </cell>
          <cell r="P93">
            <v>6464</v>
          </cell>
          <cell r="R93">
            <v>17133</v>
          </cell>
          <cell r="U93">
            <v>178560</v>
          </cell>
          <cell r="V93">
            <v>394697</v>
          </cell>
          <cell r="W93">
            <v>368283</v>
          </cell>
          <cell r="X93">
            <v>334781</v>
          </cell>
          <cell r="Y93">
            <v>-139167</v>
          </cell>
          <cell r="Z93">
            <v>-30491</v>
          </cell>
          <cell r="AA93">
            <v>59224</v>
          </cell>
          <cell r="AB93">
            <v>60089</v>
          </cell>
          <cell r="AC93">
            <v>102312</v>
          </cell>
          <cell r="AD93">
            <v>258373</v>
          </cell>
          <cell r="AF93">
            <v>-179165</v>
          </cell>
          <cell r="AI93">
            <v>0</v>
          </cell>
          <cell r="AJ93">
            <v>0</v>
          </cell>
          <cell r="AK93">
            <v>0</v>
          </cell>
          <cell r="AL93">
            <v>0</v>
          </cell>
          <cell r="AM93">
            <v>0</v>
          </cell>
          <cell r="AN93">
            <v>0</v>
          </cell>
          <cell r="AO93">
            <v>0</v>
          </cell>
          <cell r="AQ93">
            <v>0</v>
          </cell>
          <cell r="AR93">
            <v>0</v>
          </cell>
          <cell r="AT93">
            <v>0</v>
          </cell>
          <cell r="AW93">
            <v>118685</v>
          </cell>
          <cell r="AX93">
            <v>348706</v>
          </cell>
          <cell r="AY93">
            <v>363392</v>
          </cell>
          <cell r="AZ93">
            <v>325199</v>
          </cell>
          <cell r="BA93">
            <v>-128130</v>
          </cell>
          <cell r="BB93">
            <v>-92349</v>
          </cell>
          <cell r="BC93">
            <v>118991</v>
          </cell>
          <cell r="BD93">
            <v>46036</v>
          </cell>
          <cell r="BE93">
            <v>76186</v>
          </cell>
          <cell r="BF93">
            <v>264837</v>
          </cell>
          <cell r="BH93">
            <v>-162032</v>
          </cell>
        </row>
        <row r="94">
          <cell r="G94">
            <v>3850</v>
          </cell>
          <cell r="H94">
            <v>3850</v>
          </cell>
          <cell r="I94">
            <v>3850</v>
          </cell>
          <cell r="J94">
            <v>3850</v>
          </cell>
          <cell r="K94">
            <v>3850</v>
          </cell>
          <cell r="L94">
            <v>3850</v>
          </cell>
          <cell r="M94">
            <v>3850</v>
          </cell>
          <cell r="N94">
            <v>-26950</v>
          </cell>
          <cell r="O94">
            <v>0</v>
          </cell>
          <cell r="P94">
            <v>0</v>
          </cell>
          <cell r="R94">
            <v>0</v>
          </cell>
          <cell r="U94">
            <v>3150</v>
          </cell>
          <cell r="V94">
            <v>3150</v>
          </cell>
          <cell r="W94">
            <v>3150</v>
          </cell>
          <cell r="X94">
            <v>3150</v>
          </cell>
          <cell r="Y94">
            <v>3150</v>
          </cell>
          <cell r="Z94">
            <v>3150</v>
          </cell>
          <cell r="AA94">
            <v>3150</v>
          </cell>
          <cell r="AB94">
            <v>-22050</v>
          </cell>
          <cell r="AC94">
            <v>0</v>
          </cell>
          <cell r="AD94">
            <v>0</v>
          </cell>
          <cell r="AF94">
            <v>0</v>
          </cell>
          <cell r="AI94">
            <v>0</v>
          </cell>
          <cell r="AJ94">
            <v>0</v>
          </cell>
          <cell r="AK94">
            <v>0</v>
          </cell>
          <cell r="AL94">
            <v>0</v>
          </cell>
          <cell r="AM94">
            <v>0</v>
          </cell>
          <cell r="AN94">
            <v>0</v>
          </cell>
          <cell r="AO94">
            <v>0</v>
          </cell>
          <cell r="AQ94">
            <v>0</v>
          </cell>
          <cell r="AR94">
            <v>0</v>
          </cell>
          <cell r="AT94">
            <v>0</v>
          </cell>
          <cell r="AW94">
            <v>7000</v>
          </cell>
          <cell r="AX94">
            <v>7000</v>
          </cell>
          <cell r="AY94">
            <v>7000</v>
          </cell>
          <cell r="AZ94">
            <v>7000</v>
          </cell>
          <cell r="BA94">
            <v>7000</v>
          </cell>
          <cell r="BB94">
            <v>7000</v>
          </cell>
          <cell r="BC94">
            <v>7000</v>
          </cell>
          <cell r="BD94">
            <v>-49000</v>
          </cell>
          <cell r="BE94">
            <v>0</v>
          </cell>
          <cell r="BF94">
            <v>0</v>
          </cell>
          <cell r="BH94">
            <v>0</v>
          </cell>
        </row>
        <row r="95">
          <cell r="G95">
            <v>-792</v>
          </cell>
          <cell r="H95">
            <v>-792</v>
          </cell>
          <cell r="I95">
            <v>-792</v>
          </cell>
          <cell r="J95">
            <v>-792</v>
          </cell>
          <cell r="K95">
            <v>-792</v>
          </cell>
          <cell r="L95">
            <v>-792</v>
          </cell>
          <cell r="M95">
            <v>-792</v>
          </cell>
          <cell r="N95">
            <v>-792</v>
          </cell>
          <cell r="O95">
            <v>-792</v>
          </cell>
          <cell r="P95">
            <v>-792</v>
          </cell>
          <cell r="R95">
            <v>-792</v>
          </cell>
          <cell r="U95">
            <v>-761</v>
          </cell>
          <cell r="V95">
            <v>-761</v>
          </cell>
          <cell r="W95">
            <v>-761</v>
          </cell>
          <cell r="X95">
            <v>-761</v>
          </cell>
          <cell r="Y95">
            <v>-761</v>
          </cell>
          <cell r="Z95">
            <v>-761</v>
          </cell>
          <cell r="AA95">
            <v>-761</v>
          </cell>
          <cell r="AB95">
            <v>-761</v>
          </cell>
          <cell r="AC95">
            <v>-761</v>
          </cell>
          <cell r="AD95">
            <v>-761</v>
          </cell>
          <cell r="AF95">
            <v>-761</v>
          </cell>
          <cell r="AI95">
            <v>0</v>
          </cell>
          <cell r="AJ95">
            <v>0</v>
          </cell>
          <cell r="AK95">
            <v>0</v>
          </cell>
          <cell r="AL95">
            <v>0</v>
          </cell>
          <cell r="AM95">
            <v>0</v>
          </cell>
          <cell r="AN95">
            <v>0</v>
          </cell>
          <cell r="AO95">
            <v>0</v>
          </cell>
          <cell r="AQ95">
            <v>0</v>
          </cell>
          <cell r="AR95">
            <v>0</v>
          </cell>
          <cell r="AT95">
            <v>0</v>
          </cell>
          <cell r="AW95">
            <v>-1553</v>
          </cell>
          <cell r="AX95">
            <v>-1553</v>
          </cell>
          <cell r="AY95">
            <v>-1553</v>
          </cell>
          <cell r="AZ95">
            <v>-1553</v>
          </cell>
          <cell r="BA95">
            <v>-1553</v>
          </cell>
          <cell r="BB95">
            <v>-1553</v>
          </cell>
          <cell r="BC95">
            <v>-1553</v>
          </cell>
          <cell r="BD95">
            <v>-1553</v>
          </cell>
          <cell r="BE95">
            <v>-1553</v>
          </cell>
          <cell r="BF95">
            <v>-1553</v>
          </cell>
          <cell r="BH95">
            <v>-1553</v>
          </cell>
        </row>
        <row r="96">
          <cell r="G96">
            <v>-70</v>
          </cell>
          <cell r="H96">
            <v>-70</v>
          </cell>
          <cell r="I96">
            <v>-70</v>
          </cell>
          <cell r="J96">
            <v>-70</v>
          </cell>
          <cell r="K96">
            <v>-70</v>
          </cell>
          <cell r="L96">
            <v>-70</v>
          </cell>
          <cell r="M96">
            <v>-70</v>
          </cell>
          <cell r="N96">
            <v>-70</v>
          </cell>
          <cell r="O96">
            <v>-70</v>
          </cell>
          <cell r="P96">
            <v>-70</v>
          </cell>
          <cell r="R96">
            <v>-70</v>
          </cell>
          <cell r="U96">
            <v>-39</v>
          </cell>
          <cell r="V96">
            <v>-39</v>
          </cell>
          <cell r="W96">
            <v>-39</v>
          </cell>
          <cell r="X96">
            <v>-39</v>
          </cell>
          <cell r="Y96">
            <v>-39</v>
          </cell>
          <cell r="Z96">
            <v>-39</v>
          </cell>
          <cell r="AA96">
            <v>-39</v>
          </cell>
          <cell r="AB96">
            <v>-39</v>
          </cell>
          <cell r="AC96">
            <v>-39</v>
          </cell>
          <cell r="AD96">
            <v>-39</v>
          </cell>
          <cell r="AF96">
            <v>-39</v>
          </cell>
          <cell r="AI96">
            <v>0</v>
          </cell>
          <cell r="AJ96">
            <v>0</v>
          </cell>
          <cell r="AK96">
            <v>0</v>
          </cell>
          <cell r="AL96">
            <v>0</v>
          </cell>
          <cell r="AM96">
            <v>0</v>
          </cell>
          <cell r="AN96">
            <v>0</v>
          </cell>
          <cell r="AO96">
            <v>0</v>
          </cell>
          <cell r="AQ96">
            <v>0</v>
          </cell>
          <cell r="AR96">
            <v>0</v>
          </cell>
          <cell r="AT96">
            <v>0</v>
          </cell>
          <cell r="AW96">
            <v>-109</v>
          </cell>
          <cell r="AX96">
            <v>-109</v>
          </cell>
          <cell r="AY96">
            <v>-109</v>
          </cell>
          <cell r="AZ96">
            <v>-109</v>
          </cell>
          <cell r="BA96">
            <v>-109</v>
          </cell>
          <cell r="BB96">
            <v>-109</v>
          </cell>
          <cell r="BC96">
            <v>-109</v>
          </cell>
          <cell r="BD96">
            <v>-109</v>
          </cell>
          <cell r="BE96">
            <v>-109</v>
          </cell>
          <cell r="BF96">
            <v>-109</v>
          </cell>
          <cell r="BH96">
            <v>-109</v>
          </cell>
        </row>
        <row r="97">
          <cell r="G97">
            <v>4</v>
          </cell>
          <cell r="H97">
            <v>4</v>
          </cell>
          <cell r="I97">
            <v>4</v>
          </cell>
          <cell r="J97">
            <v>4</v>
          </cell>
          <cell r="K97">
            <v>4</v>
          </cell>
          <cell r="L97">
            <v>4</v>
          </cell>
          <cell r="M97">
            <v>4</v>
          </cell>
          <cell r="N97">
            <v>4</v>
          </cell>
          <cell r="O97">
            <v>4</v>
          </cell>
          <cell r="P97">
            <v>4</v>
          </cell>
          <cell r="R97">
            <v>4</v>
          </cell>
          <cell r="U97">
            <v>2</v>
          </cell>
          <cell r="V97">
            <v>2</v>
          </cell>
          <cell r="W97">
            <v>2</v>
          </cell>
          <cell r="X97">
            <v>2</v>
          </cell>
          <cell r="Y97">
            <v>2</v>
          </cell>
          <cell r="Z97">
            <v>2</v>
          </cell>
          <cell r="AA97">
            <v>2</v>
          </cell>
          <cell r="AB97">
            <v>2</v>
          </cell>
          <cell r="AC97">
            <v>2</v>
          </cell>
          <cell r="AD97">
            <v>2</v>
          </cell>
          <cell r="AF97">
            <v>2</v>
          </cell>
          <cell r="AI97">
            <v>0</v>
          </cell>
          <cell r="AJ97">
            <v>0</v>
          </cell>
          <cell r="AK97">
            <v>0</v>
          </cell>
          <cell r="AL97">
            <v>0</v>
          </cell>
          <cell r="AM97">
            <v>0</v>
          </cell>
          <cell r="AN97">
            <v>0</v>
          </cell>
          <cell r="AO97">
            <v>0</v>
          </cell>
          <cell r="AQ97">
            <v>0</v>
          </cell>
          <cell r="AR97">
            <v>0</v>
          </cell>
          <cell r="AT97">
            <v>0</v>
          </cell>
          <cell r="AW97">
            <v>6</v>
          </cell>
          <cell r="AX97">
            <v>6</v>
          </cell>
          <cell r="AY97">
            <v>6</v>
          </cell>
          <cell r="AZ97">
            <v>6</v>
          </cell>
          <cell r="BA97">
            <v>6</v>
          </cell>
          <cell r="BB97">
            <v>6</v>
          </cell>
          <cell r="BC97">
            <v>6</v>
          </cell>
          <cell r="BD97">
            <v>6</v>
          </cell>
          <cell r="BE97">
            <v>6</v>
          </cell>
          <cell r="BF97">
            <v>6</v>
          </cell>
          <cell r="BH97">
            <v>6</v>
          </cell>
        </row>
        <row r="98">
          <cell r="G98">
            <v>0</v>
          </cell>
          <cell r="H98">
            <v>0</v>
          </cell>
          <cell r="I98">
            <v>0</v>
          </cell>
          <cell r="J98">
            <v>0</v>
          </cell>
          <cell r="K98">
            <v>0</v>
          </cell>
          <cell r="L98">
            <v>0</v>
          </cell>
          <cell r="M98">
            <v>0</v>
          </cell>
          <cell r="N98">
            <v>0</v>
          </cell>
          <cell r="O98">
            <v>0</v>
          </cell>
          <cell r="P98">
            <v>0</v>
          </cell>
          <cell r="R98">
            <v>0</v>
          </cell>
          <cell r="U98">
            <v>0</v>
          </cell>
          <cell r="V98">
            <v>0</v>
          </cell>
          <cell r="W98">
            <v>0</v>
          </cell>
          <cell r="X98">
            <v>0</v>
          </cell>
          <cell r="Y98">
            <v>0</v>
          </cell>
          <cell r="Z98">
            <v>0</v>
          </cell>
          <cell r="AA98">
            <v>0</v>
          </cell>
          <cell r="AC98">
            <v>0</v>
          </cell>
          <cell r="AD98">
            <v>0</v>
          </cell>
          <cell r="AF98">
            <v>0</v>
          </cell>
          <cell r="AI98">
            <v>0</v>
          </cell>
          <cell r="AJ98">
            <v>0</v>
          </cell>
          <cell r="AK98">
            <v>0</v>
          </cell>
          <cell r="AL98">
            <v>0</v>
          </cell>
          <cell r="AM98">
            <v>0</v>
          </cell>
          <cell r="AN98">
            <v>0</v>
          </cell>
          <cell r="AO98">
            <v>0</v>
          </cell>
          <cell r="AQ98">
            <v>0</v>
          </cell>
          <cell r="AR98">
            <v>0</v>
          </cell>
          <cell r="AT98">
            <v>0</v>
          </cell>
          <cell r="AW98">
            <v>0</v>
          </cell>
          <cell r="AX98">
            <v>0</v>
          </cell>
          <cell r="AY98">
            <v>0</v>
          </cell>
          <cell r="AZ98">
            <v>0</v>
          </cell>
          <cell r="BA98">
            <v>0</v>
          </cell>
          <cell r="BB98">
            <v>0</v>
          </cell>
          <cell r="BC98">
            <v>0</v>
          </cell>
          <cell r="BD98">
            <v>0</v>
          </cell>
          <cell r="BE98">
            <v>0</v>
          </cell>
          <cell r="BF98">
            <v>0</v>
          </cell>
          <cell r="BH98">
            <v>0</v>
          </cell>
        </row>
        <row r="99">
          <cell r="G99">
            <v>-1700</v>
          </cell>
          <cell r="H99">
            <v>-1700</v>
          </cell>
          <cell r="I99">
            <v>-1700</v>
          </cell>
          <cell r="J99">
            <v>-1700</v>
          </cell>
          <cell r="K99">
            <v>-1700</v>
          </cell>
          <cell r="L99">
            <v>-1700</v>
          </cell>
          <cell r="M99">
            <v>-1700</v>
          </cell>
          <cell r="N99">
            <v>-1700</v>
          </cell>
          <cell r="O99">
            <v>-1700</v>
          </cell>
          <cell r="P99">
            <v>-1700</v>
          </cell>
          <cell r="R99">
            <v>-1700</v>
          </cell>
          <cell r="U99">
            <v>-800</v>
          </cell>
          <cell r="V99">
            <v>-800</v>
          </cell>
          <cell r="W99">
            <v>-800</v>
          </cell>
          <cell r="X99">
            <v>-800</v>
          </cell>
          <cell r="Y99">
            <v>-800</v>
          </cell>
          <cell r="Z99">
            <v>-800</v>
          </cell>
          <cell r="AA99">
            <v>-800</v>
          </cell>
          <cell r="AB99">
            <v>-800</v>
          </cell>
          <cell r="AC99">
            <v>-800</v>
          </cell>
          <cell r="AD99">
            <v>-800</v>
          </cell>
          <cell r="AF99">
            <v>-800</v>
          </cell>
          <cell r="AI99">
            <v>0</v>
          </cell>
          <cell r="AJ99">
            <v>0</v>
          </cell>
          <cell r="AK99">
            <v>0</v>
          </cell>
          <cell r="AL99">
            <v>0</v>
          </cell>
          <cell r="AM99">
            <v>0</v>
          </cell>
          <cell r="AN99">
            <v>0</v>
          </cell>
          <cell r="AO99">
            <v>0</v>
          </cell>
          <cell r="AQ99">
            <v>0</v>
          </cell>
          <cell r="AR99">
            <v>0</v>
          </cell>
          <cell r="AT99">
            <v>0</v>
          </cell>
          <cell r="AW99">
            <v>-2500</v>
          </cell>
          <cell r="AX99">
            <v>-2500</v>
          </cell>
          <cell r="AY99">
            <v>-2500</v>
          </cell>
          <cell r="AZ99">
            <v>-2500</v>
          </cell>
          <cell r="BA99">
            <v>-2500</v>
          </cell>
          <cell r="BB99">
            <v>-2500</v>
          </cell>
          <cell r="BC99">
            <v>-2500</v>
          </cell>
          <cell r="BD99">
            <v>-2500</v>
          </cell>
          <cell r="BE99">
            <v>-2500</v>
          </cell>
          <cell r="BF99">
            <v>-2500</v>
          </cell>
          <cell r="BH99">
            <v>-2500</v>
          </cell>
        </row>
        <row r="100">
          <cell r="G100">
            <v>5409</v>
          </cell>
          <cell r="H100">
            <v>5409</v>
          </cell>
          <cell r="I100">
            <v>5409</v>
          </cell>
          <cell r="J100">
            <v>5409</v>
          </cell>
          <cell r="K100">
            <v>5409</v>
          </cell>
          <cell r="L100">
            <v>5409</v>
          </cell>
          <cell r="M100">
            <v>5409</v>
          </cell>
          <cell r="N100">
            <v>5409</v>
          </cell>
          <cell r="O100">
            <v>5409</v>
          </cell>
          <cell r="P100">
            <v>5409</v>
          </cell>
          <cell r="R100">
            <v>5409</v>
          </cell>
          <cell r="U100">
            <v>-448</v>
          </cell>
          <cell r="V100">
            <v>-448</v>
          </cell>
          <cell r="W100">
            <v>-448</v>
          </cell>
          <cell r="X100">
            <v>-448</v>
          </cell>
          <cell r="Y100">
            <v>-448</v>
          </cell>
          <cell r="Z100">
            <v>-448</v>
          </cell>
          <cell r="AA100">
            <v>-448</v>
          </cell>
          <cell r="AB100">
            <v>-448</v>
          </cell>
          <cell r="AC100">
            <v>-448</v>
          </cell>
          <cell r="AD100">
            <v>-448</v>
          </cell>
          <cell r="AF100">
            <v>-448</v>
          </cell>
          <cell r="AI100">
            <v>0</v>
          </cell>
          <cell r="AJ100">
            <v>0</v>
          </cell>
          <cell r="AK100">
            <v>0</v>
          </cell>
          <cell r="AL100">
            <v>0</v>
          </cell>
          <cell r="AM100">
            <v>0</v>
          </cell>
          <cell r="AN100">
            <v>0</v>
          </cell>
          <cell r="AO100">
            <v>0</v>
          </cell>
          <cell r="AQ100">
            <v>0</v>
          </cell>
          <cell r="AR100">
            <v>0</v>
          </cell>
          <cell r="AT100">
            <v>0</v>
          </cell>
          <cell r="AW100">
            <v>4961</v>
          </cell>
          <cell r="AX100">
            <v>4961</v>
          </cell>
          <cell r="AY100">
            <v>4961</v>
          </cell>
          <cell r="AZ100">
            <v>4961</v>
          </cell>
          <cell r="BA100">
            <v>4961</v>
          </cell>
          <cell r="BB100">
            <v>4961</v>
          </cell>
          <cell r="BC100">
            <v>4961</v>
          </cell>
          <cell r="BD100">
            <v>4961</v>
          </cell>
          <cell r="BE100">
            <v>4961</v>
          </cell>
          <cell r="BF100">
            <v>4961</v>
          </cell>
          <cell r="BH100">
            <v>4961</v>
          </cell>
        </row>
        <row r="101">
          <cell r="G101">
            <v>154</v>
          </cell>
          <cell r="H101">
            <v>154</v>
          </cell>
          <cell r="I101">
            <v>154</v>
          </cell>
          <cell r="J101">
            <v>154</v>
          </cell>
          <cell r="K101">
            <v>154</v>
          </cell>
          <cell r="L101">
            <v>154</v>
          </cell>
          <cell r="M101">
            <v>154</v>
          </cell>
          <cell r="N101">
            <v>154</v>
          </cell>
          <cell r="O101">
            <v>154</v>
          </cell>
          <cell r="P101">
            <v>154</v>
          </cell>
          <cell r="R101">
            <v>154</v>
          </cell>
          <cell r="U101">
            <v>140</v>
          </cell>
          <cell r="V101">
            <v>140</v>
          </cell>
          <cell r="W101">
            <v>140</v>
          </cell>
          <cell r="X101">
            <v>140</v>
          </cell>
          <cell r="Y101">
            <v>140</v>
          </cell>
          <cell r="Z101">
            <v>140</v>
          </cell>
          <cell r="AA101">
            <v>140</v>
          </cell>
          <cell r="AB101">
            <v>140</v>
          </cell>
          <cell r="AC101">
            <v>140</v>
          </cell>
          <cell r="AD101">
            <v>140</v>
          </cell>
          <cell r="AF101">
            <v>140</v>
          </cell>
          <cell r="AI101">
            <v>0</v>
          </cell>
          <cell r="AJ101">
            <v>0</v>
          </cell>
          <cell r="AK101">
            <v>0</v>
          </cell>
          <cell r="AL101">
            <v>0</v>
          </cell>
          <cell r="AM101">
            <v>0</v>
          </cell>
          <cell r="AN101">
            <v>0</v>
          </cell>
          <cell r="AO101">
            <v>0</v>
          </cell>
          <cell r="AQ101">
            <v>0</v>
          </cell>
          <cell r="AR101">
            <v>0</v>
          </cell>
          <cell r="AT101">
            <v>0</v>
          </cell>
          <cell r="AW101">
            <v>294</v>
          </cell>
          <cell r="AX101">
            <v>294</v>
          </cell>
          <cell r="AY101">
            <v>294</v>
          </cell>
          <cell r="AZ101">
            <v>294</v>
          </cell>
          <cell r="BA101">
            <v>294</v>
          </cell>
          <cell r="BB101">
            <v>294</v>
          </cell>
          <cell r="BC101">
            <v>294</v>
          </cell>
          <cell r="BD101">
            <v>294</v>
          </cell>
          <cell r="BE101">
            <v>294</v>
          </cell>
          <cell r="BF101">
            <v>294</v>
          </cell>
          <cell r="BH101">
            <v>294</v>
          </cell>
        </row>
        <row r="105">
          <cell r="G105">
            <v>0</v>
          </cell>
          <cell r="H105">
            <v>0</v>
          </cell>
          <cell r="I105">
            <v>0</v>
          </cell>
          <cell r="J105">
            <v>0</v>
          </cell>
          <cell r="K105">
            <v>0</v>
          </cell>
          <cell r="L105">
            <v>0</v>
          </cell>
          <cell r="M105">
            <v>0</v>
          </cell>
          <cell r="N105">
            <v>0</v>
          </cell>
          <cell r="O105">
            <v>0</v>
          </cell>
          <cell r="P105">
            <v>0</v>
          </cell>
          <cell r="R105">
            <v>48549</v>
          </cell>
          <cell r="U105">
            <v>0</v>
          </cell>
          <cell r="V105">
            <v>0</v>
          </cell>
          <cell r="W105">
            <v>0</v>
          </cell>
          <cell r="X105">
            <v>0</v>
          </cell>
          <cell r="Y105">
            <v>0</v>
          </cell>
          <cell r="Z105">
            <v>0</v>
          </cell>
          <cell r="AA105">
            <v>0</v>
          </cell>
          <cell r="AC105">
            <v>0</v>
          </cell>
          <cell r="AD105">
            <v>0</v>
          </cell>
          <cell r="AF105">
            <v>25072</v>
          </cell>
          <cell r="AJ105">
            <v>0</v>
          </cell>
          <cell r="AK105">
            <v>0</v>
          </cell>
          <cell r="AL105">
            <v>0</v>
          </cell>
          <cell r="AM105">
            <v>0</v>
          </cell>
          <cell r="AO105">
            <v>0</v>
          </cell>
          <cell r="AQ105">
            <v>0</v>
          </cell>
          <cell r="AR105">
            <v>0</v>
          </cell>
          <cell r="AT105">
            <v>0</v>
          </cell>
          <cell r="AW105">
            <v>0</v>
          </cell>
          <cell r="AX105">
            <v>0</v>
          </cell>
          <cell r="AY105">
            <v>0</v>
          </cell>
          <cell r="AZ105">
            <v>0</v>
          </cell>
          <cell r="BA105">
            <v>0</v>
          </cell>
          <cell r="BB105">
            <v>0</v>
          </cell>
          <cell r="BC105">
            <v>0</v>
          </cell>
          <cell r="BD105">
            <v>0</v>
          </cell>
          <cell r="BE105">
            <v>0</v>
          </cell>
          <cell r="BF105">
            <v>0</v>
          </cell>
          <cell r="BH105">
            <v>73621</v>
          </cell>
        </row>
        <row r="106">
          <cell r="G106">
            <v>0</v>
          </cell>
          <cell r="H106">
            <v>0</v>
          </cell>
          <cell r="I106">
            <v>0</v>
          </cell>
          <cell r="J106">
            <v>4401</v>
          </cell>
          <cell r="K106">
            <v>0</v>
          </cell>
          <cell r="L106">
            <v>4401</v>
          </cell>
          <cell r="M106">
            <v>0</v>
          </cell>
          <cell r="N106">
            <v>715</v>
          </cell>
          <cell r="O106">
            <v>4401</v>
          </cell>
          <cell r="P106">
            <v>0</v>
          </cell>
          <cell r="R106">
            <v>4035</v>
          </cell>
          <cell r="V106">
            <v>0</v>
          </cell>
          <cell r="W106">
            <v>0</v>
          </cell>
          <cell r="X106">
            <v>2349</v>
          </cell>
          <cell r="Y106">
            <v>0</v>
          </cell>
          <cell r="Z106">
            <v>2349</v>
          </cell>
          <cell r="AA106">
            <v>0</v>
          </cell>
          <cell r="AB106">
            <v>381</v>
          </cell>
          <cell r="AC106">
            <v>2349</v>
          </cell>
          <cell r="AD106">
            <v>0</v>
          </cell>
          <cell r="AF106">
            <v>2153</v>
          </cell>
          <cell r="AI106">
            <v>0</v>
          </cell>
          <cell r="AJ106">
            <v>0</v>
          </cell>
          <cell r="AK106">
            <v>0</v>
          </cell>
          <cell r="AL106">
            <v>0</v>
          </cell>
          <cell r="AM106">
            <v>0</v>
          </cell>
          <cell r="AO106">
            <v>0</v>
          </cell>
          <cell r="AQ106">
            <v>0</v>
          </cell>
          <cell r="AR106">
            <v>0</v>
          </cell>
          <cell r="AT106">
            <v>0</v>
          </cell>
          <cell r="AW106">
            <v>0</v>
          </cell>
          <cell r="AX106">
            <v>0</v>
          </cell>
          <cell r="AY106">
            <v>0</v>
          </cell>
          <cell r="AZ106">
            <v>6750</v>
          </cell>
          <cell r="BA106">
            <v>0</v>
          </cell>
          <cell r="BB106">
            <v>6750</v>
          </cell>
          <cell r="BC106">
            <v>0</v>
          </cell>
          <cell r="BD106">
            <v>1096</v>
          </cell>
          <cell r="BE106">
            <v>6750</v>
          </cell>
          <cell r="BF106">
            <v>0</v>
          </cell>
          <cell r="BH106">
            <v>6188</v>
          </cell>
        </row>
        <row r="110">
          <cell r="G110">
            <v>-4400</v>
          </cell>
          <cell r="H110">
            <v>-4400</v>
          </cell>
          <cell r="I110">
            <v>-4400</v>
          </cell>
          <cell r="J110">
            <v>-4400</v>
          </cell>
          <cell r="K110">
            <v>-4400</v>
          </cell>
          <cell r="L110">
            <v>-4400</v>
          </cell>
          <cell r="M110">
            <v>-4400</v>
          </cell>
          <cell r="N110">
            <v>-4400</v>
          </cell>
          <cell r="O110">
            <v>-4400</v>
          </cell>
          <cell r="P110">
            <v>-4400</v>
          </cell>
          <cell r="R110">
            <v>-4706</v>
          </cell>
          <cell r="U110">
            <v>-1900</v>
          </cell>
          <cell r="V110">
            <v>-1900</v>
          </cell>
          <cell r="W110">
            <v>-1900</v>
          </cell>
          <cell r="X110">
            <v>-1900</v>
          </cell>
          <cell r="Y110">
            <v>-1900</v>
          </cell>
          <cell r="Z110">
            <v>-1900</v>
          </cell>
          <cell r="AA110">
            <v>-1900</v>
          </cell>
          <cell r="AB110">
            <v>-1900</v>
          </cell>
          <cell r="AC110">
            <v>-1900</v>
          </cell>
          <cell r="AD110">
            <v>-1900</v>
          </cell>
          <cell r="AF110">
            <v>-1345</v>
          </cell>
          <cell r="AI110">
            <v>0</v>
          </cell>
          <cell r="AJ110">
            <v>0</v>
          </cell>
          <cell r="AK110">
            <v>0</v>
          </cell>
          <cell r="AL110">
            <v>0</v>
          </cell>
          <cell r="AM110">
            <v>0</v>
          </cell>
          <cell r="AO110">
            <v>0</v>
          </cell>
          <cell r="AQ110">
            <v>0</v>
          </cell>
          <cell r="AR110">
            <v>0</v>
          </cell>
          <cell r="AT110">
            <v>-528</v>
          </cell>
          <cell r="AW110">
            <v>-6300</v>
          </cell>
          <cell r="AX110">
            <v>-6300</v>
          </cell>
          <cell r="AY110">
            <v>-6300</v>
          </cell>
          <cell r="AZ110">
            <v>-6300</v>
          </cell>
          <cell r="BA110">
            <v>-6300</v>
          </cell>
          <cell r="BB110">
            <v>-6300</v>
          </cell>
          <cell r="BC110">
            <v>-6300</v>
          </cell>
          <cell r="BD110">
            <v>-6300</v>
          </cell>
          <cell r="BE110">
            <v>-6300</v>
          </cell>
          <cell r="BF110">
            <v>-6300</v>
          </cell>
          <cell r="BH110">
            <v>-6579</v>
          </cell>
        </row>
      </sheetData>
      <sheetData sheetId="2"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etails of Adjustments"/>
      <sheetName val="Earnings Test Adjustments"/>
      <sheetName val="Rate Base Adjustments"/>
      <sheetName val="BoulderHydro"/>
      <sheetName val="SterlingStip"/>
      <sheetName val="Fuel Costs"/>
      <sheetName val="Electric O&amp;M Functionalization"/>
      <sheetName val="Gas O&amp;M Functionalization"/>
      <sheetName val="Thermal O&amp;M "/>
      <sheetName val="Electric Plant"/>
      <sheetName val="Gas Plant"/>
      <sheetName val="Labor"/>
      <sheetName val="Deprec. &amp; Amort. Exp"/>
      <sheetName val="Future Use Earnings"/>
      <sheetName val="Benefits"/>
      <sheetName val="Dues"/>
      <sheetName val="TOTI"/>
      <sheetName val="A&amp;G Adjustments"/>
      <sheetName val="GRI"/>
      <sheetName val="Deferred Taxes"/>
      <sheetName val="AFDC"/>
      <sheetName val="PSCredit Fees"/>
      <sheetName val="Non-Utility Projects"/>
      <sheetName val="Customer O&amp;M"/>
      <sheetName val="NCS LeadLag"/>
      <sheetName val="Environmental Clean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ummary"/>
      <sheetName val="NSP MN"/>
      <sheetName val="NSP WI"/>
      <sheetName val="PSCO"/>
      <sheetName val="SPS"/>
      <sheetName val="CHEY"/>
      <sheetName val="STD Forecast"/>
      <sheetName val="Commercial Paper"/>
      <sheetName val="Std Compare"/>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ummary 98_1"/>
      <sheetName val="summary 98_2"/>
      <sheetName val="summary 98_3"/>
      <sheetName val="summary 98_4"/>
    </sheetNames>
    <sheetDataSet>
      <sheetData sheetId="0"/>
      <sheetData sheetId="1" refreshError="1"/>
      <sheetData sheetId="2" refreshError="1"/>
      <sheetData sheetId="3"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Index"/>
      <sheetName val="AD - PLANT"/>
      <sheetName val="PlantData"/>
      <sheetName val="AE - AccumDepr"/>
      <sheetName val="Accum Depr Data Input"/>
      <sheetName val="AD,AF"/>
      <sheetName val="AG "/>
      <sheetName val="AL - CWC"/>
      <sheetName val="AL - Prepay"/>
      <sheetName val="AL - M&amp;S sum"/>
      <sheetName val="M&amp;S data"/>
      <sheetName val="AM - CWIP"/>
      <sheetName val="CWIP Allocator"/>
      <sheetName val="AV - COC"/>
      <sheetName val="AN - NOTES"/>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Index"/>
      <sheetName val="AD - PLANT"/>
      <sheetName val="PlantData"/>
      <sheetName val="AE - AccumDepr"/>
      <sheetName val="Accum Depr Data Input"/>
      <sheetName val="AD,AF"/>
      <sheetName val="AG "/>
      <sheetName val="AL - CWC"/>
      <sheetName val="AL - Prepay"/>
      <sheetName val="AL - M&amp;S sum"/>
      <sheetName val="M&amp;S data"/>
      <sheetName val="AM - CWIP"/>
      <sheetName val="CWIP Allocator"/>
      <sheetName val="AV - COC"/>
      <sheetName val="AN - NOTES"/>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4802"/>
    </sheetNames>
    <sheetDataSet>
      <sheetData sheetId="0">
        <row r="2">
          <cell r="A2" t="str">
            <v xml:space="preserve">      1480 WELTON, INC.</v>
          </cell>
          <cell r="H2" t="str">
            <v xml:space="preserve">    PROPERTY, PLANT AND EQUIPMENT AT</v>
          </cell>
          <cell r="P2" t="str">
            <v>FEBRUARY 28, 1995</v>
          </cell>
          <cell r="Z2" t="str">
            <v>{GOTO}d5~/wtb~</v>
          </cell>
        </row>
        <row r="5">
          <cell r="C5" t="str">
            <v>PLANT</v>
          </cell>
          <cell r="F5" t="str">
            <v>BALANCE</v>
          </cell>
          <cell r="Q5" t="str">
            <v>BALANCE</v>
          </cell>
        </row>
        <row r="6">
          <cell r="C6" t="str">
            <v>ACCT</v>
          </cell>
          <cell r="F6" t="str">
            <v>FIRST OF YEAR</v>
          </cell>
          <cell r="I6" t="str">
            <v>ADDITIONS</v>
          </cell>
          <cell r="L6" t="str">
            <v>RETIREMENTS</v>
          </cell>
          <cell r="O6" t="str">
            <v>TRANSFERS</v>
          </cell>
          <cell r="Q6" t="str">
            <v>YEAR TO DATE</v>
          </cell>
        </row>
        <row r="7">
          <cell r="A7" t="str">
            <v>*** INTANGIBLE PLANT ***</v>
          </cell>
        </row>
        <row r="9">
          <cell r="A9" t="str">
            <v>FRANCHISES AND CONSENTS</v>
          </cell>
          <cell r="C9" t="str">
            <v>2401</v>
          </cell>
          <cell r="E9" t="str">
            <v>$</v>
          </cell>
          <cell r="F9">
            <v>603</v>
          </cell>
          <cell r="H9" t="str">
            <v>$</v>
          </cell>
          <cell r="I9">
            <v>0</v>
          </cell>
          <cell r="K9" t="str">
            <v>$</v>
          </cell>
          <cell r="L9">
            <v>0</v>
          </cell>
          <cell r="N9" t="str">
            <v>$</v>
          </cell>
          <cell r="O9">
            <v>0</v>
          </cell>
          <cell r="P9" t="str">
            <v>$</v>
          </cell>
          <cell r="Q9">
            <v>603</v>
          </cell>
        </row>
        <row r="11">
          <cell r="A11" t="str">
            <v>*** GENERAL PLANT ***</v>
          </cell>
        </row>
        <row r="13">
          <cell r="A13" t="str">
            <v>LAND OWNED IN FEE (ND)</v>
          </cell>
          <cell r="C13" t="str">
            <v>2489.1</v>
          </cell>
          <cell r="F13">
            <v>6694046</v>
          </cell>
          <cell r="I13">
            <v>0</v>
          </cell>
          <cell r="L13">
            <v>0</v>
          </cell>
          <cell r="O13">
            <v>0</v>
          </cell>
          <cell r="Q13">
            <v>6694046</v>
          </cell>
        </row>
        <row r="14">
          <cell r="A14" t="str">
            <v>STRUCTURES AND IMPROVEMENTS</v>
          </cell>
          <cell r="C14" t="str">
            <v>2490</v>
          </cell>
          <cell r="F14">
            <v>6815384</v>
          </cell>
          <cell r="I14">
            <v>0</v>
          </cell>
          <cell r="L14">
            <v>0</v>
          </cell>
          <cell r="O14">
            <v>0</v>
          </cell>
          <cell r="Q14">
            <v>6815384</v>
          </cell>
        </row>
        <row r="15">
          <cell r="A15" t="str">
            <v>BUILDINGS</v>
          </cell>
          <cell r="C15" t="str">
            <v>2490.B</v>
          </cell>
          <cell r="F15">
            <v>26029191</v>
          </cell>
          <cell r="I15">
            <v>0</v>
          </cell>
          <cell r="L15">
            <v>0</v>
          </cell>
          <cell r="O15">
            <v>0</v>
          </cell>
          <cell r="Q15">
            <v>26029191</v>
          </cell>
          <cell r="AA15" t="str">
            <v>/frppe\papr\c2~</v>
          </cell>
        </row>
        <row r="16">
          <cell r="A16" t="str">
            <v>TOOLS, SHOP, &amp; GARAGE EQUIPMENT</v>
          </cell>
          <cell r="C16" t="str">
            <v>2494</v>
          </cell>
          <cell r="F16">
            <v>15481149</v>
          </cell>
          <cell r="I16">
            <v>0</v>
          </cell>
          <cell r="L16">
            <v>0</v>
          </cell>
          <cell r="O16">
            <v>0</v>
          </cell>
          <cell r="Q16">
            <v>15481149</v>
          </cell>
        </row>
        <row r="17">
          <cell r="A17" t="str">
            <v>COMMUNICATION EQUIPMENT</v>
          </cell>
          <cell r="C17" t="str">
            <v>2497</v>
          </cell>
          <cell r="F17">
            <v>13270</v>
          </cell>
          <cell r="I17">
            <v>0</v>
          </cell>
          <cell r="L17">
            <v>0</v>
          </cell>
          <cell r="O17">
            <v>0</v>
          </cell>
          <cell r="Q17">
            <v>13270</v>
          </cell>
        </row>
        <row r="18">
          <cell r="A18" t="str">
            <v>MISCELLANEOUS EQUIPMENT</v>
          </cell>
          <cell r="C18" t="str">
            <v>2498</v>
          </cell>
          <cell r="F18">
            <v>41508</v>
          </cell>
          <cell r="I18">
            <v>0</v>
          </cell>
          <cell r="L18">
            <v>0</v>
          </cell>
          <cell r="O18">
            <v>0</v>
          </cell>
          <cell r="Q18">
            <v>41508</v>
          </cell>
        </row>
        <row r="19">
          <cell r="A19" t="str">
            <v xml:space="preserve">     TOTAL GENERAL PLANT</v>
          </cell>
          <cell r="E19" t="str">
            <v>$</v>
          </cell>
          <cell r="F19">
            <v>55074548</v>
          </cell>
          <cell r="H19" t="str">
            <v>$</v>
          </cell>
          <cell r="I19">
            <v>0</v>
          </cell>
          <cell r="K19" t="str">
            <v>$</v>
          </cell>
          <cell r="L19">
            <v>0</v>
          </cell>
          <cell r="N19" t="str">
            <v>$</v>
          </cell>
          <cell r="O19">
            <v>0</v>
          </cell>
          <cell r="P19" t="str">
            <v>$</v>
          </cell>
          <cell r="Q19">
            <v>55074548</v>
          </cell>
        </row>
        <row r="21">
          <cell r="A21" t="str">
            <v xml:space="preserve">          TOTAL PLANT ACCOUNT 101</v>
          </cell>
          <cell r="E21" t="str">
            <v>$</v>
          </cell>
          <cell r="F21">
            <v>55075151</v>
          </cell>
          <cell r="H21" t="str">
            <v>$</v>
          </cell>
          <cell r="I21">
            <v>0</v>
          </cell>
          <cell r="K21" t="str">
            <v>$</v>
          </cell>
          <cell r="L21">
            <v>0</v>
          </cell>
          <cell r="N21" t="str">
            <v>$</v>
          </cell>
          <cell r="O21">
            <v>0</v>
          </cell>
          <cell r="P21" t="str">
            <v>$</v>
          </cell>
          <cell r="Q21">
            <v>55075151</v>
          </cell>
        </row>
        <row r="23">
          <cell r="A23" t="str">
            <v>*** NON UTILITY PLANT ***</v>
          </cell>
        </row>
        <row r="25">
          <cell r="A25" t="str">
            <v>LAND OWNED IN FEE (ND)</v>
          </cell>
          <cell r="C25" t="str">
            <v>3120.1</v>
          </cell>
          <cell r="E25" t="str">
            <v>$</v>
          </cell>
          <cell r="F25">
            <v>1609888</v>
          </cell>
          <cell r="H25" t="str">
            <v>$</v>
          </cell>
          <cell r="I25">
            <v>0</v>
          </cell>
          <cell r="K25" t="str">
            <v>$</v>
          </cell>
          <cell r="L25">
            <v>0</v>
          </cell>
          <cell r="N25" t="str">
            <v>$</v>
          </cell>
          <cell r="O25">
            <v>0</v>
          </cell>
          <cell r="P25" t="str">
            <v>$</v>
          </cell>
          <cell r="Q25">
            <v>1609888</v>
          </cell>
        </row>
        <row r="28">
          <cell r="A28" t="str">
            <v xml:space="preserve">     TOTAL PLANT</v>
          </cell>
          <cell r="E28" t="str">
            <v>$</v>
          </cell>
          <cell r="F28">
            <v>56685039</v>
          </cell>
          <cell r="H28" t="str">
            <v>$</v>
          </cell>
          <cell r="I28">
            <v>0</v>
          </cell>
          <cell r="K28" t="str">
            <v>$</v>
          </cell>
          <cell r="L28">
            <v>0</v>
          </cell>
          <cell r="N28" t="str">
            <v>$</v>
          </cell>
          <cell r="O28">
            <v>0</v>
          </cell>
          <cell r="P28" t="str">
            <v>$</v>
          </cell>
          <cell r="Q28">
            <v>56685039</v>
          </cell>
        </row>
        <row r="30">
          <cell r="A30" t="str">
            <v>*** CONSTRUCTION WORK IN PROGRESS ***</v>
          </cell>
        </row>
        <row r="32">
          <cell r="F32" t="str">
            <v>BALANCE</v>
          </cell>
          <cell r="Q32" t="str">
            <v>BALANCE</v>
          </cell>
        </row>
        <row r="33">
          <cell r="F33" t="str">
            <v>FIRST OF YEAR</v>
          </cell>
          <cell r="I33" t="str">
            <v>EXPENDITURES</v>
          </cell>
          <cell r="L33" t="str">
            <v>CLEARANCES</v>
          </cell>
          <cell r="O33" t="str">
            <v>NET CHANGE</v>
          </cell>
          <cell r="Q33" t="str">
            <v>YEAR TO DATE</v>
          </cell>
        </row>
        <row r="36">
          <cell r="A36" t="str">
            <v xml:space="preserve">COMMON </v>
          </cell>
          <cell r="E36" t="str">
            <v>$</v>
          </cell>
          <cell r="F36">
            <v>30142</v>
          </cell>
          <cell r="H36" t="str">
            <v>$</v>
          </cell>
          <cell r="I36">
            <v>0</v>
          </cell>
          <cell r="K36" t="str">
            <v>$</v>
          </cell>
          <cell r="L36">
            <v>0</v>
          </cell>
          <cell r="N36" t="str">
            <v>$</v>
          </cell>
          <cell r="O36">
            <v>0</v>
          </cell>
          <cell r="P36" t="str">
            <v>$</v>
          </cell>
          <cell r="Q36">
            <v>30142</v>
          </cell>
        </row>
        <row r="38">
          <cell r="A38" t="str">
            <v xml:space="preserve">      TOTAL PROPERTY, PLANT, &amp; EQUIPMENT</v>
          </cell>
          <cell r="E38" t="str">
            <v>$</v>
          </cell>
          <cell r="F38">
            <v>56715181</v>
          </cell>
          <cell r="P38" t="str">
            <v>$</v>
          </cell>
          <cell r="Q38">
            <v>56715181</v>
          </cell>
        </row>
        <row r="40">
          <cell r="A40" t="str">
            <v>() REVERSAL OR CREDIT</v>
          </cell>
        </row>
        <row r="42">
          <cell r="A42" t="str">
            <v>PREPARED BY THE PROPERTY ACCOUNTING DEPARTMENT</v>
          </cell>
        </row>
        <row r="43">
          <cell r="A43">
            <v>34971.665780787036</v>
          </cell>
        </row>
        <row r="45">
          <cell r="A45" t="str">
            <v>cc:   A.A. &amp; CO.</v>
          </cell>
          <cell r="C45" t="str">
            <v xml:space="preserve">      Budget Department</v>
          </cell>
        </row>
        <row r="46">
          <cell r="A46" t="str">
            <v xml:space="preserve">      Corporate Taxes</v>
          </cell>
          <cell r="C46" t="str">
            <v xml:space="preserve">      Financial Accounting</v>
          </cell>
        </row>
        <row r="47">
          <cell r="A47" t="str">
            <v xml:space="preserve">      Property &amp; Local Taxes</v>
          </cell>
          <cell r="C47" t="str">
            <v xml:space="preserve">      Rate Department</v>
          </cell>
        </row>
        <row r="48">
          <cell r="A48" t="str">
            <v xml:space="preserve">      Depreciation Accounting</v>
          </cell>
          <cell r="C48" t="str">
            <v xml:space="preserve">      Martha Palomar - 600</v>
          </cell>
          <cell r="L48" t="str">
            <v>REPORT NO. 1480-2</v>
          </cell>
          <cell r="Q48" t="str">
            <v>PAGE 1 OF 1</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ADFIT Activity   {A}"/>
    </sheetNames>
    <sheetDataSet>
      <sheetData sheetId="0">
        <row r="59">
          <cell r="I59">
            <v>-7750178</v>
          </cell>
        </row>
        <row r="60">
          <cell r="I60">
            <v>-1185862</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Assets-Input, MRV calc-North"/>
      <sheetName val="Dec terms - pd in Jan - North"/>
      <sheetName val="Assets-Input, MRV calc-South CB"/>
      <sheetName val="Assets-Input,MRV calc-South SPS"/>
      <sheetName val="Assets-Input,MRV calc-South PSC"/>
      <sheetName val="Assets-rollforward"/>
      <sheetName val="Assets-2003"/>
      <sheetName val="Liabilities - Input - North"/>
      <sheetName val="Liabilities-round-North"/>
      <sheetName val="Liabilities-roll &amp; load-North"/>
      <sheetName val="Liabilities-proj2003-North"/>
      <sheetName val="Liabilities"/>
      <sheetName val="Liabilities - Input - South"/>
      <sheetName val="Liabilities-round-South"/>
      <sheetName val="Liabilities-roll &amp; load-South"/>
      <sheetName val="Liabilities-proj2003-South"/>
      <sheetName val="PSC Detail - North"/>
      <sheetName val="PSC Detail - North 2003"/>
      <sheetName val="PSC Summary - North"/>
      <sheetName val="Adjustments"/>
      <sheetName val="prior-year-disclosure"/>
      <sheetName val="Pass 1"/>
      <sheetName val="Pass 2"/>
      <sheetName val="Pass 3"/>
      <sheetName val="Pass 4"/>
      <sheetName val="Pass 5"/>
      <sheetName val="Pass 6"/>
      <sheetName val="Pass 7"/>
      <sheetName val="Pass 8"/>
      <sheetName val="Estimated Disclosure"/>
      <sheetName val="Actual Disclosure"/>
      <sheetName val="Estimated Disclosure 2002"/>
      <sheetName val="Next Year Forecast - Rate 1"/>
      <sheetName val="Next Year Forecast - 7.25%"/>
      <sheetName val="2003 estimates "/>
      <sheetName val="Next Year Forecast - Rate 2"/>
      <sheetName val="2003 estimates with plan change"/>
      <sheetName val="Next Year Forecast - Rate 3"/>
      <sheetName val="Next Year Forecast - Rate 4"/>
      <sheetName val="Reconciliation"/>
      <sheetName val="Notes on Results"/>
      <sheetName val="Summary for Xcel"/>
      <sheetName val="Exhibit Ia"/>
      <sheetName val="Exhibit Ib"/>
      <sheetName val="Table 1a"/>
      <sheetName val="Table 1b"/>
      <sheetName val="Table 1c"/>
      <sheetName val="NRG-2a"/>
      <sheetName val="NRG-2b"/>
      <sheetName val="NRG-2c"/>
      <sheetName val="Table 12a"/>
      <sheetName val="Table 12b"/>
      <sheetName val="Table 12c"/>
    </sheetNames>
    <sheetDataSet>
      <sheetData sheetId="0"/>
      <sheetData sheetId="1"/>
      <sheetData sheetId="2"/>
      <sheetData sheetId="3"/>
      <sheetData sheetId="4"/>
      <sheetData sheetId="5"/>
      <sheetData sheetId="6"/>
      <sheetData sheetId="7">
        <row r="5">
          <cell r="C5">
            <v>36892</v>
          </cell>
        </row>
        <row r="6">
          <cell r="C6">
            <v>7</v>
          </cell>
        </row>
        <row r="100">
          <cell r="E100">
            <v>9.5000000000000001E-2</v>
          </cell>
        </row>
      </sheetData>
      <sheetData sheetId="8"/>
      <sheetData sheetId="9">
        <row r="34">
          <cell r="D34">
            <v>7.2499999999999995E-2</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A"/>
      <sheetName val="AH &amp; AI - O&amp;M"/>
      <sheetName val="Fuel by Acct"/>
      <sheetName val="Wheeling"/>
      <sheetName val="AJ - Ferc Approved Rates"/>
      <sheetName val=" Depr Exp  Data - Ferc Only"/>
      <sheetName val="AJ - Blended Rates"/>
      <sheetName val=" Depr Exp  Data - Blend"/>
      <sheetName val="AK - TOTI"/>
      <sheetName val="AO-AFUDC"/>
      <sheetName val="AP - FITINT"/>
      <sheetName val="AQ - FITDED"/>
      <sheetName val="AU - REVCR"/>
      <sheetName val="RevCR data"/>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A"/>
      <sheetName val="AH &amp; AI - O&amp;M"/>
      <sheetName val="Fuel by Acct"/>
      <sheetName val="Wheeling"/>
      <sheetName val="AJ - Ferc Approved Rates"/>
      <sheetName val=" Depr Exp  Data - Ferc Only"/>
      <sheetName val="AJ - Blended Rates"/>
      <sheetName val=" Depr Exp  Data - Blend"/>
      <sheetName val="AK - TOTI"/>
      <sheetName val="AO-AFUDC"/>
      <sheetName val="AP - FITINT"/>
      <sheetName val="AQ - FITDED"/>
      <sheetName val="AU - REVCR"/>
      <sheetName val="RevCR data"/>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Index"/>
      <sheetName val="AA-Balance Sheet"/>
      <sheetName val="AB-Income Statement"/>
      <sheetName val="AC-Retained Earnings"/>
      <sheetName val="AD-PP&amp;E, Page 1 of 2"/>
      <sheetName val="AD-PP&amp;E, Page 2 of 2"/>
      <sheetName val="WPAD-Intangible Summary"/>
      <sheetName val="WPAD-PIS Intangible"/>
      <sheetName val="WPAD-Reclass"/>
      <sheetName val="WPAD-PIS by Function"/>
      <sheetName val="WPAD-Change in Intangibles"/>
      <sheetName val="WPAD-AFUDC Summary"/>
      <sheetName val="WPAD-AFUDC Detail"/>
      <sheetName val="AE-AD&amp;A Summary"/>
      <sheetName val="WPAE-AD&amp;A Detail"/>
      <sheetName val="AF-Deferred Credits"/>
      <sheetName val="WPAF-Accumulated Def. ITC"/>
      <sheetName val="AG-Def. Debits, Page 1 of 3"/>
      <sheetName val="AG-CWIP PCF, Page 2 &amp; 3 of 3"/>
      <sheetName val="WPAG-Future Use &amp; Land Rights "/>
      <sheetName val="WPAG-Future Use by Function"/>
      <sheetName val="AH-O&amp;M, Pages 1 of 9"/>
      <sheetName val="AH-O&amp;M, Pages 2-7 of 9"/>
      <sheetName val="AH-Purchase Pwr, Page 8 of 9"/>
      <sheetName val="AH-O&amp;M, Page 9 of 9"/>
      <sheetName val="WPAH-Per Book Energy Costs"/>
      <sheetName val="WPAH-Fuel Cost Adjustments"/>
      <sheetName val="Dist Functionalized"/>
      <sheetName val="AI-Labor"/>
      <sheetName val="WPAI-2002 O&amp;M Labor Detail"/>
      <sheetName val="AJ-Dep. &amp; Amort. Expense"/>
      <sheetName val="WPAJ-Dep. &amp; Amort. Exp. Detail"/>
      <sheetName val="WPAJ-Reclass"/>
      <sheetName val="WPAJ-PIS at 12-31-02"/>
      <sheetName val="AK-Taxes Other Than Income"/>
      <sheetName val="AL-CWC, Pages 1 &amp; 2 of 5"/>
      <sheetName val="AL-CWC, Prepmnts., Page 3 of 5"/>
      <sheetName val="AL-CWC, M &amp; S, Page 4 of 5"/>
      <sheetName val="AL-CWC, Fuel Stock, Page 5 of 5"/>
      <sheetName val="WPAL-Young Gas Storage"/>
      <sheetName val="WPAL-Calc of Lead Lag Days"/>
      <sheetName val="WPAL-M &amp; S Allocation"/>
      <sheetName val="WPAL-CWC"/>
      <sheetName val="AM-CWIP"/>
      <sheetName val="AN-Notes Payable"/>
      <sheetName val="WPAN Notes Elec Ratio"/>
      <sheetName val="AO-Rates for AFUDC"/>
      <sheetName val="WPAO-Monthly AFUDC Book Rates"/>
      <sheetName val="AP-FIT Ded, Interest"/>
      <sheetName val="WPAP-2002 Schedule M"/>
      <sheetName val="AQ - FIT Ded"/>
      <sheetName val="AR-Federal Tax Adjustments"/>
      <sheetName val="Tax Liability 281"/>
      <sheetName val="Order 144"/>
      <sheetName val="Tax Liab 282"/>
      <sheetName val="Tax Liab 190"/>
      <sheetName val="AS-Additional SIT Adjustments"/>
      <sheetName val="AT-SIT Adjustments"/>
      <sheetName val="AU-Revenue Credits-Page 1 of 2"/>
      <sheetName val="AV-Cost of Capital-Page 1"/>
      <sheetName val="AW-Cash Flow Statement"/>
      <sheetName val="AV-Supplemt Fin Info-Page 10"/>
      <sheetName val="AW-Cost of Short Term Debt"/>
      <sheetName val="AX-Recent &amp; Pending Rate Change"/>
      <sheetName val="AY-Revenue Tax Rate Date"/>
      <sheetName val="Gen and Prop Book"/>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Sheet1"/>
      <sheetName val="PLANT"/>
      <sheetName val="Plant Data"/>
      <sheetName val="Dist Plant"/>
      <sheetName val="AFUDC"/>
      <sheetName val="Depr"/>
      <sheetName val="Depr Data"/>
      <sheetName val="AD,AF,AG"/>
      <sheetName val="Future Land"/>
      <sheetName val="Future Use"/>
      <sheetName val="Trans Intangible"/>
      <sheetName val="CWC"/>
      <sheetName val="Prepay"/>
      <sheetName val="M&amp;S sum"/>
      <sheetName val="M&amp;S detail"/>
      <sheetName val="Storeroom"/>
      <sheetName val="CWIP"/>
      <sheetName val="TAXLIAB"/>
      <sheetName val="COC"/>
      <sheetName val="NOTES"/>
      <sheetName val="Order 144"/>
      <sheetName val="Sheet11"/>
      <sheetName val="Sheet12"/>
      <sheetName val="Sheet13"/>
      <sheetName val="Sheet14"/>
      <sheetName val="Sheet15"/>
      <sheetName val="Sheet16"/>
      <sheetName val="Sheet17"/>
    </sheetNames>
    <sheetDataSet>
      <sheetData sheetId="0" refreshError="1"/>
      <sheetData sheetId="1" refreshError="1">
        <row r="1">
          <cell r="A1" t="str">
            <v>PUBLIC SERVICE COMPANY OF COLORADO</v>
          </cell>
          <cell r="V1" t="str">
            <v>SCHEDULE AD</v>
          </cell>
        </row>
        <row r="2">
          <cell r="A2" t="str">
            <v>ELECTRIC DEPARTMENT</v>
          </cell>
          <cell r="V2" t="str">
            <v>Period I</v>
          </cell>
        </row>
        <row r="3">
          <cell r="A3" t="str">
            <v>PROPERTY, PLANT &amp; EQUIPMENT SUMMARY</v>
          </cell>
        </row>
        <row r="4">
          <cell r="A4" t="str">
            <v>AT DECEMBER 31, 1998</v>
          </cell>
          <cell r="V4" t="str">
            <v>PAGE 1 OF 3</v>
          </cell>
        </row>
        <row r="5">
          <cell r="V5">
            <v>36392</v>
          </cell>
        </row>
        <row r="8">
          <cell r="F8" t="str">
            <v>PRODUCTION PLANT</v>
          </cell>
          <cell r="N8" t="str">
            <v>TRANSMISSION</v>
          </cell>
          <cell r="P8" t="str">
            <v>DISTRIBUTION</v>
          </cell>
          <cell r="R8" t="str">
            <v>GENERAL</v>
          </cell>
          <cell r="V8" t="str">
            <v>TOTALS</v>
          </cell>
        </row>
        <row r="9">
          <cell r="A9" t="str">
            <v>LINE</v>
          </cell>
          <cell r="D9" t="str">
            <v>STEAM</v>
          </cell>
          <cell r="F9" t="str">
            <v>HYDRO</v>
          </cell>
          <cell r="H9" t="str">
            <v>COMBUSTION</v>
          </cell>
          <cell r="J9" t="str">
            <v>COMBUSTION</v>
          </cell>
          <cell r="L9" t="str">
            <v>TOTAL</v>
          </cell>
          <cell r="P9" t="str">
            <v>(1)</v>
          </cell>
        </row>
        <row r="10">
          <cell r="A10" t="str">
            <v>NO.</v>
          </cell>
          <cell r="H10" t="str">
            <v>TURBINE</v>
          </cell>
          <cell r="J10" t="str">
            <v>FORT ST VRAIN</v>
          </cell>
        </row>
        <row r="11">
          <cell r="A11">
            <v>1</v>
          </cell>
          <cell r="B11" t="str">
            <v>GROSS PLANT IN SERVICE:</v>
          </cell>
        </row>
        <row r="12">
          <cell r="A12">
            <v>2</v>
          </cell>
          <cell r="C12" t="str">
            <v>DECEMBER 1997</v>
          </cell>
          <cell r="D12">
            <v>1490348295</v>
          </cell>
          <cell r="F12">
            <v>68738106</v>
          </cell>
          <cell r="H12">
            <v>108505905</v>
          </cell>
          <cell r="J12">
            <v>0</v>
          </cell>
          <cell r="L12">
            <v>1667592306</v>
          </cell>
          <cell r="N12">
            <v>578974325</v>
          </cell>
          <cell r="P12">
            <v>1741755046</v>
          </cell>
          <cell r="R12">
            <v>39931437</v>
          </cell>
          <cell r="V12">
            <v>4028253114</v>
          </cell>
        </row>
        <row r="13">
          <cell r="A13">
            <v>3</v>
          </cell>
          <cell r="C13" t="str">
            <v>JANUARY 1996</v>
          </cell>
          <cell r="D13">
            <v>1489928214</v>
          </cell>
          <cell r="F13">
            <v>68728883</v>
          </cell>
          <cell r="H13">
            <v>108506000</v>
          </cell>
          <cell r="J13">
            <v>0</v>
          </cell>
          <cell r="L13">
            <v>1667163097</v>
          </cell>
          <cell r="N13">
            <v>579156473</v>
          </cell>
        </row>
        <row r="14">
          <cell r="A14">
            <v>4</v>
          </cell>
          <cell r="C14" t="str">
            <v>FEBRUARY</v>
          </cell>
          <cell r="D14">
            <v>1485673520</v>
          </cell>
          <cell r="F14">
            <v>68821022</v>
          </cell>
          <cell r="H14">
            <v>109222553</v>
          </cell>
          <cell r="J14">
            <v>0</v>
          </cell>
          <cell r="L14">
            <v>1663717095</v>
          </cell>
          <cell r="N14">
            <v>577171537</v>
          </cell>
        </row>
        <row r="15">
          <cell r="A15">
            <v>5</v>
          </cell>
          <cell r="C15" t="str">
            <v>MARCH</v>
          </cell>
          <cell r="D15">
            <v>1491291452</v>
          </cell>
          <cell r="F15">
            <v>68824375</v>
          </cell>
          <cell r="H15">
            <v>109222539</v>
          </cell>
          <cell r="J15">
            <v>0</v>
          </cell>
          <cell r="L15">
            <v>1669338366</v>
          </cell>
          <cell r="N15">
            <v>577555487</v>
          </cell>
        </row>
        <row r="16">
          <cell r="A16">
            <v>6</v>
          </cell>
          <cell r="C16" t="str">
            <v>APRIL</v>
          </cell>
          <cell r="D16">
            <v>1493284714</v>
          </cell>
          <cell r="F16">
            <v>68837687</v>
          </cell>
          <cell r="H16">
            <v>109245545</v>
          </cell>
          <cell r="J16">
            <v>0</v>
          </cell>
          <cell r="L16">
            <v>1671367946</v>
          </cell>
          <cell r="N16">
            <v>578447625</v>
          </cell>
        </row>
        <row r="17">
          <cell r="A17">
            <v>7</v>
          </cell>
          <cell r="C17" t="str">
            <v>MAY</v>
          </cell>
          <cell r="D17">
            <v>1494852806</v>
          </cell>
          <cell r="F17">
            <v>68948348</v>
          </cell>
          <cell r="H17">
            <v>109272688</v>
          </cell>
          <cell r="J17">
            <v>0</v>
          </cell>
          <cell r="L17">
            <v>1673073842</v>
          </cell>
          <cell r="N17">
            <v>579279668</v>
          </cell>
        </row>
        <row r="18">
          <cell r="A18">
            <v>8</v>
          </cell>
          <cell r="C18" t="str">
            <v>JUNE</v>
          </cell>
          <cell r="D18">
            <v>1495347446</v>
          </cell>
          <cell r="F18">
            <v>68975050</v>
          </cell>
          <cell r="H18">
            <v>109275219</v>
          </cell>
          <cell r="J18">
            <v>0</v>
          </cell>
          <cell r="L18">
            <v>1673597715</v>
          </cell>
          <cell r="N18">
            <v>594330737</v>
          </cell>
        </row>
        <row r="19">
          <cell r="A19">
            <v>9</v>
          </cell>
          <cell r="C19" t="str">
            <v>JULY</v>
          </cell>
          <cell r="D19">
            <v>1545631329</v>
          </cell>
          <cell r="F19">
            <v>68989282</v>
          </cell>
          <cell r="H19">
            <v>109915275</v>
          </cell>
          <cell r="J19">
            <v>0</v>
          </cell>
          <cell r="L19">
            <v>1724535886</v>
          </cell>
          <cell r="N19">
            <v>594372493</v>
          </cell>
        </row>
        <row r="20">
          <cell r="A20">
            <v>10</v>
          </cell>
          <cell r="C20" t="str">
            <v>AUGUST</v>
          </cell>
          <cell r="D20">
            <v>1546596357</v>
          </cell>
          <cell r="F20">
            <v>69563430</v>
          </cell>
          <cell r="H20">
            <v>109930878</v>
          </cell>
          <cell r="J20">
            <v>0</v>
          </cell>
          <cell r="L20">
            <v>1726090665</v>
          </cell>
          <cell r="N20">
            <v>594597040</v>
          </cell>
        </row>
        <row r="21">
          <cell r="A21">
            <v>11</v>
          </cell>
          <cell r="C21" t="str">
            <v>SEPTEMBER</v>
          </cell>
          <cell r="D21">
            <v>1540566211</v>
          </cell>
          <cell r="F21">
            <v>69913365</v>
          </cell>
          <cell r="H21">
            <v>109956806</v>
          </cell>
          <cell r="J21">
            <v>0</v>
          </cell>
          <cell r="L21">
            <v>1720436382</v>
          </cell>
          <cell r="N21">
            <v>593883610</v>
          </cell>
        </row>
        <row r="22">
          <cell r="A22">
            <v>12</v>
          </cell>
          <cell r="C22" t="str">
            <v>OCTOBER</v>
          </cell>
          <cell r="D22">
            <v>1541789350</v>
          </cell>
          <cell r="F22">
            <v>69914242</v>
          </cell>
          <cell r="H22">
            <v>109215658</v>
          </cell>
          <cell r="J22">
            <v>0</v>
          </cell>
          <cell r="L22">
            <v>1720919250</v>
          </cell>
          <cell r="N22">
            <v>594491792</v>
          </cell>
        </row>
        <row r="23">
          <cell r="A23">
            <v>13</v>
          </cell>
          <cell r="C23" t="str">
            <v>NOVEMBER</v>
          </cell>
          <cell r="D23">
            <v>1542094746</v>
          </cell>
          <cell r="F23">
            <v>69928076</v>
          </cell>
          <cell r="H23">
            <v>136172653</v>
          </cell>
          <cell r="J23">
            <v>0</v>
          </cell>
          <cell r="L23">
            <v>1748195475</v>
          </cell>
          <cell r="N23">
            <v>600751907</v>
          </cell>
        </row>
        <row r="24">
          <cell r="A24">
            <v>14</v>
          </cell>
          <cell r="C24" t="str">
            <v>DECEMBER 1998</v>
          </cell>
          <cell r="D24">
            <v>1591719895</v>
          </cell>
          <cell r="F24">
            <v>70054702</v>
          </cell>
          <cell r="H24">
            <v>136214634</v>
          </cell>
          <cell r="J24">
            <v>0</v>
          </cell>
          <cell r="L24">
            <v>1797989231</v>
          </cell>
          <cell r="N24">
            <v>600893522</v>
          </cell>
          <cell r="P24">
            <v>1872072793</v>
          </cell>
          <cell r="R24">
            <v>38031474</v>
          </cell>
          <cell r="V24">
            <v>4308987020</v>
          </cell>
        </row>
        <row r="25">
          <cell r="A25">
            <v>15</v>
          </cell>
          <cell r="C25" t="str">
            <v>AVERAGE BALANCE</v>
          </cell>
          <cell r="D25">
            <v>1519163410</v>
          </cell>
          <cell r="F25">
            <v>69248967</v>
          </cell>
          <cell r="H25">
            <v>113435104</v>
          </cell>
          <cell r="J25">
            <v>0</v>
          </cell>
          <cell r="L25">
            <v>1701847481</v>
          </cell>
          <cell r="N25">
            <v>587992786</v>
          </cell>
          <cell r="P25">
            <v>1806913920</v>
          </cell>
          <cell r="R25">
            <v>38981456</v>
          </cell>
        </row>
        <row r="26">
          <cell r="A26">
            <v>16</v>
          </cell>
        </row>
        <row r="27">
          <cell r="A27">
            <v>17</v>
          </cell>
          <cell r="C27" t="str">
            <v>LESS:  AFUDC ON FACILITIES FROM</v>
          </cell>
        </row>
        <row r="28">
          <cell r="A28">
            <v>18</v>
          </cell>
          <cell r="C28" t="str">
            <v xml:space="preserve"> PREVIOUS RATE CASES (2)</v>
          </cell>
          <cell r="D28">
            <v>291561</v>
          </cell>
          <cell r="L28">
            <v>291561</v>
          </cell>
        </row>
        <row r="29">
          <cell r="A29">
            <v>19</v>
          </cell>
        </row>
        <row r="30">
          <cell r="A30">
            <v>20</v>
          </cell>
          <cell r="C30" t="str">
            <v>AVERAGE BALANCE</v>
          </cell>
          <cell r="D30">
            <v>1518871849</v>
          </cell>
          <cell r="F30">
            <v>69248967</v>
          </cell>
          <cell r="H30">
            <v>113435104</v>
          </cell>
          <cell r="L30">
            <v>1701555920</v>
          </cell>
          <cell r="N30">
            <v>587992786</v>
          </cell>
          <cell r="P30">
            <v>1806913920</v>
          </cell>
          <cell r="R30">
            <v>38981456</v>
          </cell>
          <cell r="V30">
            <v>4135444082</v>
          </cell>
        </row>
        <row r="31">
          <cell r="A31">
            <v>21</v>
          </cell>
        </row>
        <row r="32">
          <cell r="A32">
            <v>22</v>
          </cell>
          <cell r="C32" t="str">
            <v>SPECIFIC ASSIGMENTS</v>
          </cell>
        </row>
        <row r="33">
          <cell r="A33">
            <v>23</v>
          </cell>
          <cell r="C33" t="str">
            <v xml:space="preserve">     PER STATEMENT BE  (3)</v>
          </cell>
          <cell r="H33">
            <v>7604024</v>
          </cell>
          <cell r="L33">
            <v>7604024</v>
          </cell>
          <cell r="N33">
            <v>2511925</v>
          </cell>
          <cell r="P33">
            <v>3668918</v>
          </cell>
          <cell r="R33">
            <v>0</v>
          </cell>
          <cell r="V33">
            <v>13784867</v>
          </cell>
        </row>
        <row r="37">
          <cell r="J37" t="str">
            <v>INTANGIBLE</v>
          </cell>
        </row>
        <row r="38">
          <cell r="L38" t="str">
            <v>ORGAN-</v>
          </cell>
          <cell r="R38" t="str">
            <v>Windsource</v>
          </cell>
          <cell r="T38" t="str">
            <v>GENERAL</v>
          </cell>
        </row>
        <row r="39">
          <cell r="D39" t="str">
            <v>STEAM</v>
          </cell>
          <cell r="F39" t="str">
            <v>HYDRO</v>
          </cell>
          <cell r="H39" t="str">
            <v>TRANSMISSION</v>
          </cell>
          <cell r="J39" t="str">
            <v>DISTRIBUTION</v>
          </cell>
          <cell r="L39" t="str">
            <v>IZATIONAL</v>
          </cell>
          <cell r="N39" t="str">
            <v>FRANCHISE</v>
          </cell>
          <cell r="P39" t="str">
            <v>SOFTWARE</v>
          </cell>
          <cell r="R39" t="str">
            <v>SOFTWARE</v>
          </cell>
          <cell r="T39" t="str">
            <v>PLANT</v>
          </cell>
          <cell r="V39" t="str">
            <v>TOTALS</v>
          </cell>
        </row>
        <row r="40">
          <cell r="A40">
            <v>24</v>
          </cell>
          <cell r="B40" t="str">
            <v>INTANGIBLE:</v>
          </cell>
        </row>
        <row r="41">
          <cell r="A41">
            <v>25</v>
          </cell>
          <cell r="C41" t="str">
            <v>DECEMBER 1997</v>
          </cell>
        </row>
        <row r="42">
          <cell r="A42">
            <v>26</v>
          </cell>
          <cell r="C42" t="str">
            <v xml:space="preserve">     ELECTRIC INTANGIBLE</v>
          </cell>
          <cell r="D42">
            <v>378415</v>
          </cell>
          <cell r="F42">
            <v>1824560</v>
          </cell>
          <cell r="H42">
            <v>7531264</v>
          </cell>
          <cell r="J42">
            <v>75013</v>
          </cell>
          <cell r="N42">
            <v>120244</v>
          </cell>
          <cell r="P42">
            <v>2523037</v>
          </cell>
          <cell r="R42">
            <v>0</v>
          </cell>
          <cell r="V42">
            <v>12452533</v>
          </cell>
        </row>
        <row r="43">
          <cell r="A43">
            <v>27</v>
          </cell>
          <cell r="C43" t="str">
            <v xml:space="preserve">     COMMON ALLOCATION</v>
          </cell>
          <cell r="L43">
            <v>62625</v>
          </cell>
          <cell r="N43">
            <v>521240</v>
          </cell>
          <cell r="P43">
            <v>63244247</v>
          </cell>
          <cell r="T43">
            <v>144307423</v>
          </cell>
          <cell r="V43">
            <v>208135535</v>
          </cell>
        </row>
        <row r="44">
          <cell r="A44">
            <v>28</v>
          </cell>
          <cell r="C44" t="str">
            <v xml:space="preserve">     TOTAL</v>
          </cell>
          <cell r="D44">
            <v>378415</v>
          </cell>
          <cell r="F44">
            <v>1824560</v>
          </cell>
          <cell r="H44">
            <v>7531264</v>
          </cell>
          <cell r="J44">
            <v>75013</v>
          </cell>
          <cell r="L44">
            <v>62625</v>
          </cell>
          <cell r="N44">
            <v>641484</v>
          </cell>
          <cell r="P44">
            <v>65767284</v>
          </cell>
          <cell r="R44">
            <v>0</v>
          </cell>
          <cell r="T44">
            <v>144307423</v>
          </cell>
          <cell r="V44">
            <v>220588068</v>
          </cell>
        </row>
        <row r="45">
          <cell r="A45">
            <v>29</v>
          </cell>
        </row>
        <row r="46">
          <cell r="A46">
            <v>30</v>
          </cell>
        </row>
        <row r="47">
          <cell r="A47">
            <v>31</v>
          </cell>
          <cell r="C47" t="str">
            <v>DECEMBER 1998</v>
          </cell>
        </row>
        <row r="48">
          <cell r="A48">
            <v>32</v>
          </cell>
          <cell r="C48" t="str">
            <v xml:space="preserve">     ELECTRIC INTANGIBLE</v>
          </cell>
          <cell r="D48">
            <v>378415</v>
          </cell>
          <cell r="F48">
            <v>1824560</v>
          </cell>
          <cell r="H48">
            <v>7625444</v>
          </cell>
          <cell r="J48">
            <v>77759</v>
          </cell>
          <cell r="N48">
            <v>120244</v>
          </cell>
          <cell r="P48">
            <v>2839905</v>
          </cell>
          <cell r="R48">
            <v>195396</v>
          </cell>
          <cell r="V48">
            <v>13061723</v>
          </cell>
        </row>
        <row r="49">
          <cell r="A49">
            <v>33</v>
          </cell>
          <cell r="C49" t="str">
            <v xml:space="preserve">     COMMON ALLOCATION</v>
          </cell>
          <cell r="L49">
            <v>62357</v>
          </cell>
          <cell r="N49">
            <v>519016</v>
          </cell>
          <cell r="P49">
            <v>66744850</v>
          </cell>
          <cell r="T49">
            <v>128383077</v>
          </cell>
          <cell r="V49">
            <v>195709300</v>
          </cell>
        </row>
        <row r="50">
          <cell r="A50">
            <v>34</v>
          </cell>
          <cell r="C50" t="str">
            <v xml:space="preserve">     TOTAL</v>
          </cell>
          <cell r="D50">
            <v>378415</v>
          </cell>
          <cell r="F50">
            <v>1824560</v>
          </cell>
          <cell r="H50">
            <v>7625444</v>
          </cell>
          <cell r="J50">
            <v>77759</v>
          </cell>
          <cell r="L50">
            <v>62357</v>
          </cell>
          <cell r="N50">
            <v>639260</v>
          </cell>
          <cell r="P50">
            <v>69584755</v>
          </cell>
          <cell r="R50">
            <v>195396</v>
          </cell>
          <cell r="T50">
            <v>128383077</v>
          </cell>
          <cell r="V50">
            <v>208771023</v>
          </cell>
        </row>
        <row r="51">
          <cell r="A51">
            <v>35</v>
          </cell>
        </row>
        <row r="52">
          <cell r="A52">
            <v>36</v>
          </cell>
        </row>
        <row r="53">
          <cell r="A53">
            <v>37</v>
          </cell>
          <cell r="C53" t="str">
            <v>AVERAGE BALANCE</v>
          </cell>
          <cell r="D53">
            <v>378415</v>
          </cell>
          <cell r="F53">
            <v>1824560</v>
          </cell>
          <cell r="H53">
            <v>7578354</v>
          </cell>
          <cell r="J53">
            <v>76386</v>
          </cell>
          <cell r="L53">
            <v>62491</v>
          </cell>
          <cell r="N53">
            <v>640372</v>
          </cell>
          <cell r="P53">
            <v>67676020</v>
          </cell>
          <cell r="R53">
            <v>97698</v>
          </cell>
          <cell r="T53">
            <v>136345250</v>
          </cell>
          <cell r="V53">
            <v>214679546</v>
          </cell>
        </row>
        <row r="56">
          <cell r="A56" t="str">
            <v>(1)</v>
          </cell>
          <cell r="C56" t="str">
            <v>Includes Plant Purchased and Sold per Property Accounting P-1 Report</v>
          </cell>
        </row>
        <row r="57">
          <cell r="A57" t="str">
            <v>(2)</v>
          </cell>
          <cell r="C57" t="str">
            <v>See Page Plant AFUDC</v>
          </cell>
        </row>
        <row r="58">
          <cell r="A58" t="str">
            <v>(3)</v>
          </cell>
          <cell r="C58" t="str">
            <v>Specifics per 12/31/94 Statement BE.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Sheet1"/>
      <sheetName val="PLANT"/>
      <sheetName val="Plant Data"/>
      <sheetName val="Dist Plant"/>
      <sheetName val="AFUDC"/>
      <sheetName val="Depr"/>
      <sheetName val="Depr Data"/>
      <sheetName val="AD,AF,AG"/>
      <sheetName val="Future Land"/>
      <sheetName val="Future Use"/>
      <sheetName val="Trans Intangible"/>
      <sheetName val="CWC"/>
      <sheetName val="Prepay"/>
      <sheetName val="M&amp;S sum"/>
      <sheetName val="M&amp;S detail"/>
      <sheetName val="Storeroom"/>
      <sheetName val="CWIP"/>
      <sheetName val="TAXLIAB"/>
      <sheetName val="COC"/>
      <sheetName val="NOTES"/>
      <sheetName val="Order 144"/>
      <sheetName val="Sheet11"/>
      <sheetName val="Sheet12"/>
      <sheetName val="Sheet13"/>
      <sheetName val="Sheet14"/>
      <sheetName val="Sheet15"/>
      <sheetName val="Sheet16"/>
      <sheetName val="Sheet17"/>
    </sheetNames>
    <sheetDataSet>
      <sheetData sheetId="0" refreshError="1"/>
      <sheetData sheetId="1" refreshError="1">
        <row r="1">
          <cell r="A1" t="str">
            <v>PUBLIC SERVICE COMPANY OF COLORADO</v>
          </cell>
          <cell r="V1" t="str">
            <v>SCHEDULE AD</v>
          </cell>
        </row>
        <row r="2">
          <cell r="A2" t="str">
            <v>ELECTRIC DEPARTMENT</v>
          </cell>
          <cell r="V2" t="str">
            <v>Period I</v>
          </cell>
        </row>
        <row r="3">
          <cell r="A3" t="str">
            <v>PROPERTY, PLANT &amp; EQUIPMENT SUMMARY</v>
          </cell>
        </row>
        <row r="4">
          <cell r="A4" t="str">
            <v>AT DECEMBER 31, 1998</v>
          </cell>
          <cell r="V4" t="str">
            <v>PAGE 1 OF 3</v>
          </cell>
        </row>
        <row r="5">
          <cell r="V5">
            <v>36392</v>
          </cell>
        </row>
        <row r="8">
          <cell r="F8" t="str">
            <v>PRODUCTION PLANT</v>
          </cell>
          <cell r="N8" t="str">
            <v>TRANSMISSION</v>
          </cell>
          <cell r="P8" t="str">
            <v>DISTRIBUTION</v>
          </cell>
          <cell r="R8" t="str">
            <v>GENERAL</v>
          </cell>
          <cell r="V8" t="str">
            <v>TOTALS</v>
          </cell>
        </row>
        <row r="9">
          <cell r="A9" t="str">
            <v>LINE</v>
          </cell>
          <cell r="D9" t="str">
            <v>STEAM</v>
          </cell>
          <cell r="F9" t="str">
            <v>HYDRO</v>
          </cell>
          <cell r="H9" t="str">
            <v>COMBUSTION</v>
          </cell>
          <cell r="J9" t="str">
            <v>COMBUSTION</v>
          </cell>
          <cell r="L9" t="str">
            <v>TOTAL</v>
          </cell>
          <cell r="P9" t="str">
            <v>(1)</v>
          </cell>
        </row>
        <row r="10">
          <cell r="A10" t="str">
            <v>NO.</v>
          </cell>
          <cell r="H10" t="str">
            <v>TURBINE</v>
          </cell>
          <cell r="J10" t="str">
            <v>FORT ST VRAIN</v>
          </cell>
        </row>
        <row r="11">
          <cell r="A11">
            <v>1</v>
          </cell>
          <cell r="B11" t="str">
            <v>GROSS PLANT IN SERVICE:</v>
          </cell>
        </row>
        <row r="12">
          <cell r="A12">
            <v>2</v>
          </cell>
          <cell r="C12" t="str">
            <v>DECEMBER 1997</v>
          </cell>
          <cell r="D12">
            <v>1490348295</v>
          </cell>
          <cell r="F12">
            <v>68738106</v>
          </cell>
          <cell r="H12">
            <v>108505905</v>
          </cell>
          <cell r="J12">
            <v>0</v>
          </cell>
          <cell r="L12">
            <v>1667592306</v>
          </cell>
          <cell r="N12">
            <v>578974325</v>
          </cell>
          <cell r="P12">
            <v>1741755046</v>
          </cell>
          <cell r="R12">
            <v>39931437</v>
          </cell>
          <cell r="V12">
            <v>4028253114</v>
          </cell>
        </row>
        <row r="13">
          <cell r="A13">
            <v>3</v>
          </cell>
          <cell r="C13" t="str">
            <v>JANUARY 1996</v>
          </cell>
          <cell r="D13">
            <v>1489928214</v>
          </cell>
          <cell r="F13">
            <v>68728883</v>
          </cell>
          <cell r="H13">
            <v>108506000</v>
          </cell>
          <cell r="J13">
            <v>0</v>
          </cell>
          <cell r="L13">
            <v>1667163097</v>
          </cell>
          <cell r="N13">
            <v>579156473</v>
          </cell>
        </row>
        <row r="14">
          <cell r="A14">
            <v>4</v>
          </cell>
          <cell r="C14" t="str">
            <v>FEBRUARY</v>
          </cell>
          <cell r="D14">
            <v>1485673520</v>
          </cell>
          <cell r="F14">
            <v>68821022</v>
          </cell>
          <cell r="H14">
            <v>109222553</v>
          </cell>
          <cell r="J14">
            <v>0</v>
          </cell>
          <cell r="L14">
            <v>1663717095</v>
          </cell>
          <cell r="N14">
            <v>577171537</v>
          </cell>
        </row>
        <row r="15">
          <cell r="A15">
            <v>5</v>
          </cell>
          <cell r="C15" t="str">
            <v>MARCH</v>
          </cell>
          <cell r="D15">
            <v>1491291452</v>
          </cell>
          <cell r="F15">
            <v>68824375</v>
          </cell>
          <cell r="H15">
            <v>109222539</v>
          </cell>
          <cell r="J15">
            <v>0</v>
          </cell>
          <cell r="L15">
            <v>1669338366</v>
          </cell>
          <cell r="N15">
            <v>577555487</v>
          </cell>
        </row>
        <row r="16">
          <cell r="A16">
            <v>6</v>
          </cell>
          <cell r="C16" t="str">
            <v>APRIL</v>
          </cell>
          <cell r="D16">
            <v>1493284714</v>
          </cell>
          <cell r="F16">
            <v>68837687</v>
          </cell>
          <cell r="H16">
            <v>109245545</v>
          </cell>
          <cell r="J16">
            <v>0</v>
          </cell>
          <cell r="L16">
            <v>1671367946</v>
          </cell>
          <cell r="N16">
            <v>578447625</v>
          </cell>
        </row>
        <row r="17">
          <cell r="A17">
            <v>7</v>
          </cell>
          <cell r="C17" t="str">
            <v>MAY</v>
          </cell>
          <cell r="D17">
            <v>1494852806</v>
          </cell>
          <cell r="F17">
            <v>68948348</v>
          </cell>
          <cell r="H17">
            <v>109272688</v>
          </cell>
          <cell r="J17">
            <v>0</v>
          </cell>
          <cell r="L17">
            <v>1673073842</v>
          </cell>
          <cell r="N17">
            <v>579279668</v>
          </cell>
        </row>
        <row r="18">
          <cell r="A18">
            <v>8</v>
          </cell>
          <cell r="C18" t="str">
            <v>JUNE</v>
          </cell>
          <cell r="D18">
            <v>1495347446</v>
          </cell>
          <cell r="F18">
            <v>68975050</v>
          </cell>
          <cell r="H18">
            <v>109275219</v>
          </cell>
          <cell r="J18">
            <v>0</v>
          </cell>
          <cell r="L18">
            <v>1673597715</v>
          </cell>
          <cell r="N18">
            <v>594330737</v>
          </cell>
        </row>
        <row r="19">
          <cell r="A19">
            <v>9</v>
          </cell>
          <cell r="C19" t="str">
            <v>JULY</v>
          </cell>
          <cell r="D19">
            <v>1545631329</v>
          </cell>
          <cell r="F19">
            <v>68989282</v>
          </cell>
          <cell r="H19">
            <v>109915275</v>
          </cell>
          <cell r="J19">
            <v>0</v>
          </cell>
          <cell r="L19">
            <v>1724535886</v>
          </cell>
          <cell r="N19">
            <v>594372493</v>
          </cell>
        </row>
        <row r="20">
          <cell r="A20">
            <v>10</v>
          </cell>
          <cell r="C20" t="str">
            <v>AUGUST</v>
          </cell>
          <cell r="D20">
            <v>1546596357</v>
          </cell>
          <cell r="F20">
            <v>69563430</v>
          </cell>
          <cell r="H20">
            <v>109930878</v>
          </cell>
          <cell r="J20">
            <v>0</v>
          </cell>
          <cell r="L20">
            <v>1726090665</v>
          </cell>
          <cell r="N20">
            <v>594597040</v>
          </cell>
        </row>
        <row r="21">
          <cell r="A21">
            <v>11</v>
          </cell>
          <cell r="C21" t="str">
            <v>SEPTEMBER</v>
          </cell>
          <cell r="D21">
            <v>1540566211</v>
          </cell>
          <cell r="F21">
            <v>69913365</v>
          </cell>
          <cell r="H21">
            <v>109956806</v>
          </cell>
          <cell r="J21">
            <v>0</v>
          </cell>
          <cell r="L21">
            <v>1720436382</v>
          </cell>
          <cell r="N21">
            <v>593883610</v>
          </cell>
        </row>
        <row r="22">
          <cell r="A22">
            <v>12</v>
          </cell>
          <cell r="C22" t="str">
            <v>OCTOBER</v>
          </cell>
          <cell r="D22">
            <v>1541789350</v>
          </cell>
          <cell r="F22">
            <v>69914242</v>
          </cell>
          <cell r="H22">
            <v>109215658</v>
          </cell>
          <cell r="J22">
            <v>0</v>
          </cell>
          <cell r="L22">
            <v>1720919250</v>
          </cell>
          <cell r="N22">
            <v>594491792</v>
          </cell>
        </row>
        <row r="23">
          <cell r="A23">
            <v>13</v>
          </cell>
          <cell r="C23" t="str">
            <v>NOVEMBER</v>
          </cell>
          <cell r="D23">
            <v>1542094746</v>
          </cell>
          <cell r="F23">
            <v>69928076</v>
          </cell>
          <cell r="H23">
            <v>136172653</v>
          </cell>
          <cell r="J23">
            <v>0</v>
          </cell>
          <cell r="L23">
            <v>1748195475</v>
          </cell>
          <cell r="N23">
            <v>600751907</v>
          </cell>
        </row>
        <row r="24">
          <cell r="A24">
            <v>14</v>
          </cell>
          <cell r="C24" t="str">
            <v>DECEMBER 1998</v>
          </cell>
          <cell r="D24">
            <v>1591719895</v>
          </cell>
          <cell r="F24">
            <v>70054702</v>
          </cell>
          <cell r="H24">
            <v>136214634</v>
          </cell>
          <cell r="J24">
            <v>0</v>
          </cell>
          <cell r="L24">
            <v>1797989231</v>
          </cell>
          <cell r="N24">
            <v>600893522</v>
          </cell>
          <cell r="P24">
            <v>1872072793</v>
          </cell>
          <cell r="R24">
            <v>38031474</v>
          </cell>
          <cell r="V24">
            <v>4308987020</v>
          </cell>
        </row>
        <row r="25">
          <cell r="A25">
            <v>15</v>
          </cell>
          <cell r="C25" t="str">
            <v>AVERAGE BALANCE</v>
          </cell>
          <cell r="D25">
            <v>1519163410</v>
          </cell>
          <cell r="F25">
            <v>69248967</v>
          </cell>
          <cell r="H25">
            <v>113435104</v>
          </cell>
          <cell r="J25">
            <v>0</v>
          </cell>
          <cell r="L25">
            <v>1701847481</v>
          </cell>
          <cell r="N25">
            <v>587992786</v>
          </cell>
          <cell r="P25">
            <v>1806913920</v>
          </cell>
          <cell r="R25">
            <v>38981456</v>
          </cell>
        </row>
        <row r="26">
          <cell r="A26">
            <v>16</v>
          </cell>
        </row>
        <row r="27">
          <cell r="A27">
            <v>17</v>
          </cell>
          <cell r="C27" t="str">
            <v>LESS:  AFUDC ON FACILITIES FROM</v>
          </cell>
        </row>
        <row r="28">
          <cell r="A28">
            <v>18</v>
          </cell>
          <cell r="C28" t="str">
            <v xml:space="preserve"> PREVIOUS RATE CASES (2)</v>
          </cell>
          <cell r="D28">
            <v>291561</v>
          </cell>
          <cell r="L28">
            <v>291561</v>
          </cell>
        </row>
        <row r="29">
          <cell r="A29">
            <v>19</v>
          </cell>
        </row>
        <row r="30">
          <cell r="A30">
            <v>20</v>
          </cell>
          <cell r="C30" t="str">
            <v>AVERAGE BALANCE</v>
          </cell>
          <cell r="D30">
            <v>1518871849</v>
          </cell>
          <cell r="F30">
            <v>69248967</v>
          </cell>
          <cell r="H30">
            <v>113435104</v>
          </cell>
          <cell r="L30">
            <v>1701555920</v>
          </cell>
          <cell r="N30">
            <v>587992786</v>
          </cell>
          <cell r="P30">
            <v>1806913920</v>
          </cell>
          <cell r="R30">
            <v>38981456</v>
          </cell>
          <cell r="V30">
            <v>4135444082</v>
          </cell>
        </row>
        <row r="31">
          <cell r="A31">
            <v>21</v>
          </cell>
        </row>
        <row r="32">
          <cell r="A32">
            <v>22</v>
          </cell>
          <cell r="C32" t="str">
            <v>SPECIFIC ASSIGMENTS</v>
          </cell>
        </row>
        <row r="33">
          <cell r="A33">
            <v>23</v>
          </cell>
          <cell r="C33" t="str">
            <v xml:space="preserve">     PER STATEMENT BE  (3)</v>
          </cell>
          <cell r="H33">
            <v>7604024</v>
          </cell>
          <cell r="L33">
            <v>7604024</v>
          </cell>
          <cell r="N33">
            <v>2511925</v>
          </cell>
          <cell r="P33">
            <v>3668918</v>
          </cell>
          <cell r="R33">
            <v>0</v>
          </cell>
          <cell r="V33">
            <v>13784867</v>
          </cell>
        </row>
        <row r="37">
          <cell r="J37" t="str">
            <v>INTANGIBLE</v>
          </cell>
        </row>
        <row r="38">
          <cell r="L38" t="str">
            <v>ORGAN-</v>
          </cell>
          <cell r="R38" t="str">
            <v>Windsource</v>
          </cell>
          <cell r="T38" t="str">
            <v>GENERAL</v>
          </cell>
        </row>
        <row r="39">
          <cell r="D39" t="str">
            <v>STEAM</v>
          </cell>
          <cell r="F39" t="str">
            <v>HYDRO</v>
          </cell>
          <cell r="H39" t="str">
            <v>TRANSMISSION</v>
          </cell>
          <cell r="J39" t="str">
            <v>DISTRIBUTION</v>
          </cell>
          <cell r="L39" t="str">
            <v>IZATIONAL</v>
          </cell>
          <cell r="N39" t="str">
            <v>FRANCHISE</v>
          </cell>
          <cell r="P39" t="str">
            <v>SOFTWARE</v>
          </cell>
          <cell r="R39" t="str">
            <v>SOFTWARE</v>
          </cell>
          <cell r="T39" t="str">
            <v>PLANT</v>
          </cell>
          <cell r="V39" t="str">
            <v>TOTALS</v>
          </cell>
        </row>
        <row r="40">
          <cell r="A40">
            <v>24</v>
          </cell>
          <cell r="B40" t="str">
            <v>INTANGIBLE:</v>
          </cell>
        </row>
        <row r="41">
          <cell r="A41">
            <v>25</v>
          </cell>
          <cell r="C41" t="str">
            <v>DECEMBER 1997</v>
          </cell>
        </row>
        <row r="42">
          <cell r="A42">
            <v>26</v>
          </cell>
          <cell r="C42" t="str">
            <v xml:space="preserve">     ELECTRIC INTANGIBLE</v>
          </cell>
          <cell r="D42">
            <v>378415</v>
          </cell>
          <cell r="F42">
            <v>1824560</v>
          </cell>
          <cell r="H42">
            <v>7531264</v>
          </cell>
          <cell r="J42">
            <v>75013</v>
          </cell>
          <cell r="N42">
            <v>120244</v>
          </cell>
          <cell r="P42">
            <v>2523037</v>
          </cell>
          <cell r="R42">
            <v>0</v>
          </cell>
          <cell r="V42">
            <v>12452533</v>
          </cell>
        </row>
        <row r="43">
          <cell r="A43">
            <v>27</v>
          </cell>
          <cell r="C43" t="str">
            <v xml:space="preserve">     COMMON ALLOCATION</v>
          </cell>
          <cell r="L43">
            <v>62625</v>
          </cell>
          <cell r="N43">
            <v>521240</v>
          </cell>
          <cell r="P43">
            <v>63244247</v>
          </cell>
          <cell r="T43">
            <v>144307423</v>
          </cell>
          <cell r="V43">
            <v>208135535</v>
          </cell>
        </row>
        <row r="44">
          <cell r="A44">
            <v>28</v>
          </cell>
          <cell r="C44" t="str">
            <v xml:space="preserve">     TOTAL</v>
          </cell>
          <cell r="D44">
            <v>378415</v>
          </cell>
          <cell r="F44">
            <v>1824560</v>
          </cell>
          <cell r="H44">
            <v>7531264</v>
          </cell>
          <cell r="J44">
            <v>75013</v>
          </cell>
          <cell r="L44">
            <v>62625</v>
          </cell>
          <cell r="N44">
            <v>641484</v>
          </cell>
          <cell r="P44">
            <v>65767284</v>
          </cell>
          <cell r="R44">
            <v>0</v>
          </cell>
          <cell r="T44">
            <v>144307423</v>
          </cell>
          <cell r="V44">
            <v>220588068</v>
          </cell>
        </row>
        <row r="45">
          <cell r="A45">
            <v>29</v>
          </cell>
        </row>
        <row r="46">
          <cell r="A46">
            <v>30</v>
          </cell>
        </row>
        <row r="47">
          <cell r="A47">
            <v>31</v>
          </cell>
          <cell r="C47" t="str">
            <v>DECEMBER 1998</v>
          </cell>
        </row>
        <row r="48">
          <cell r="A48">
            <v>32</v>
          </cell>
          <cell r="C48" t="str">
            <v xml:space="preserve">     ELECTRIC INTANGIBLE</v>
          </cell>
          <cell r="D48">
            <v>378415</v>
          </cell>
          <cell r="F48">
            <v>1824560</v>
          </cell>
          <cell r="H48">
            <v>7625444</v>
          </cell>
          <cell r="J48">
            <v>77759</v>
          </cell>
          <cell r="N48">
            <v>120244</v>
          </cell>
          <cell r="P48">
            <v>2839905</v>
          </cell>
          <cell r="R48">
            <v>195396</v>
          </cell>
          <cell r="V48">
            <v>13061723</v>
          </cell>
        </row>
        <row r="49">
          <cell r="A49">
            <v>33</v>
          </cell>
          <cell r="C49" t="str">
            <v xml:space="preserve">     COMMON ALLOCATION</v>
          </cell>
          <cell r="L49">
            <v>62357</v>
          </cell>
          <cell r="N49">
            <v>519016</v>
          </cell>
          <cell r="P49">
            <v>66744850</v>
          </cell>
          <cell r="T49">
            <v>128383077</v>
          </cell>
          <cell r="V49">
            <v>195709300</v>
          </cell>
        </row>
        <row r="50">
          <cell r="A50">
            <v>34</v>
          </cell>
          <cell r="C50" t="str">
            <v xml:space="preserve">     TOTAL</v>
          </cell>
          <cell r="D50">
            <v>378415</v>
          </cell>
          <cell r="F50">
            <v>1824560</v>
          </cell>
          <cell r="H50">
            <v>7625444</v>
          </cell>
          <cell r="J50">
            <v>77759</v>
          </cell>
          <cell r="L50">
            <v>62357</v>
          </cell>
          <cell r="N50">
            <v>639260</v>
          </cell>
          <cell r="P50">
            <v>69584755</v>
          </cell>
          <cell r="R50">
            <v>195396</v>
          </cell>
          <cell r="T50">
            <v>128383077</v>
          </cell>
          <cell r="V50">
            <v>208771023</v>
          </cell>
        </row>
        <row r="51">
          <cell r="A51">
            <v>35</v>
          </cell>
        </row>
        <row r="52">
          <cell r="A52">
            <v>36</v>
          </cell>
        </row>
        <row r="53">
          <cell r="A53">
            <v>37</v>
          </cell>
          <cell r="C53" t="str">
            <v>AVERAGE BALANCE</v>
          </cell>
          <cell r="D53">
            <v>378415</v>
          </cell>
          <cell r="F53">
            <v>1824560</v>
          </cell>
          <cell r="H53">
            <v>7578354</v>
          </cell>
          <cell r="J53">
            <v>76386</v>
          </cell>
          <cell r="L53">
            <v>62491</v>
          </cell>
          <cell r="N53">
            <v>640372</v>
          </cell>
          <cell r="P53">
            <v>67676020</v>
          </cell>
          <cell r="R53">
            <v>97698</v>
          </cell>
          <cell r="T53">
            <v>136345250</v>
          </cell>
          <cell r="V53">
            <v>214679546</v>
          </cell>
        </row>
        <row r="56">
          <cell r="A56" t="str">
            <v>(1)</v>
          </cell>
          <cell r="C56" t="str">
            <v>Includes Plant Purchased and Sold per Property Accounting P-1 Report</v>
          </cell>
        </row>
        <row r="57">
          <cell r="A57" t="str">
            <v>(2)</v>
          </cell>
          <cell r="C57" t="str">
            <v>See Page Plant AFUDC</v>
          </cell>
        </row>
        <row r="58">
          <cell r="A58" t="str">
            <v>(3)</v>
          </cell>
          <cell r="C58" t="str">
            <v>Specifics per 12/31/94 Statement BE.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APRIL"/>
      <sheetName val="YTD"/>
    </sheetNames>
    <sheetDataSet>
      <sheetData sheetId="0">
        <row r="228">
          <cell r="F228">
            <v>132455822</v>
          </cell>
        </row>
        <row r="229">
          <cell r="F229">
            <v>511435</v>
          </cell>
        </row>
        <row r="230">
          <cell r="F230">
            <v>1068814</v>
          </cell>
        </row>
        <row r="231">
          <cell r="F231">
            <v>0</v>
          </cell>
        </row>
        <row r="232">
          <cell r="F232">
            <v>-3030582</v>
          </cell>
        </row>
        <row r="235">
          <cell r="F235">
            <v>-24019021</v>
          </cell>
        </row>
        <row r="238">
          <cell r="F238">
            <v>33513872</v>
          </cell>
        </row>
        <row r="239">
          <cell r="F239">
            <v>3614267</v>
          </cell>
        </row>
        <row r="240">
          <cell r="F240">
            <v>57810514</v>
          </cell>
        </row>
        <row r="241">
          <cell r="F241">
            <v>-48702939</v>
          </cell>
        </row>
        <row r="242">
          <cell r="F242">
            <v>-1206000</v>
          </cell>
        </row>
        <row r="243">
          <cell r="F243">
            <v>0</v>
          </cell>
        </row>
        <row r="252">
          <cell r="F252">
            <v>132455822</v>
          </cell>
        </row>
        <row r="253">
          <cell r="F253">
            <v>-23394527</v>
          </cell>
        </row>
        <row r="256">
          <cell r="F256">
            <v>34380609</v>
          </cell>
        </row>
        <row r="257">
          <cell r="F257">
            <v>3750912</v>
          </cell>
        </row>
        <row r="258">
          <cell r="F258">
            <v>57381137</v>
          </cell>
        </row>
        <row r="259">
          <cell r="F259">
            <v>-48289745</v>
          </cell>
        </row>
        <row r="260">
          <cell r="F260">
            <v>-1206000</v>
          </cell>
        </row>
        <row r="261">
          <cell r="F261">
            <v>0</v>
          </cell>
        </row>
        <row r="270">
          <cell r="F270">
            <v>511435</v>
          </cell>
        </row>
        <row r="271">
          <cell r="F271">
            <v>1068814</v>
          </cell>
        </row>
        <row r="272">
          <cell r="F272">
            <v>0</v>
          </cell>
        </row>
        <row r="273">
          <cell r="F273">
            <v>158088</v>
          </cell>
        </row>
        <row r="274">
          <cell r="F274">
            <v>-3150423</v>
          </cell>
        </row>
        <row r="275">
          <cell r="F275">
            <v>-38247</v>
          </cell>
        </row>
        <row r="279">
          <cell r="F279">
            <v>-624494</v>
          </cell>
        </row>
        <row r="282">
          <cell r="F282">
            <v>-865237</v>
          </cell>
        </row>
        <row r="283">
          <cell r="F283">
            <v>-133645</v>
          </cell>
        </row>
        <row r="284">
          <cell r="F284">
            <v>429377</v>
          </cell>
        </row>
        <row r="285">
          <cell r="F285">
            <v>-413194</v>
          </cell>
        </row>
        <row r="286">
          <cell r="F286">
            <v>0</v>
          </cell>
        </row>
        <row r="287">
          <cell r="F287">
            <v>0</v>
          </cell>
        </row>
        <row r="300">
          <cell r="F300">
            <v>98164982</v>
          </cell>
        </row>
        <row r="301">
          <cell r="F301">
            <v>-18398571</v>
          </cell>
        </row>
        <row r="304">
          <cell r="F304">
            <v>18848632</v>
          </cell>
        </row>
        <row r="305">
          <cell r="F305">
            <v>1604093</v>
          </cell>
        </row>
        <row r="306">
          <cell r="F306">
            <v>41393698</v>
          </cell>
        </row>
        <row r="307">
          <cell r="F307">
            <v>-26528502</v>
          </cell>
        </row>
        <row r="308">
          <cell r="F308">
            <v>-930000</v>
          </cell>
        </row>
        <row r="309">
          <cell r="F309">
            <v>0</v>
          </cell>
        </row>
        <row r="318">
          <cell r="F318">
            <v>33328034</v>
          </cell>
        </row>
        <row r="319">
          <cell r="F319">
            <v>-4899880</v>
          </cell>
        </row>
        <row r="322">
          <cell r="F322">
            <v>15319684</v>
          </cell>
        </row>
        <row r="323">
          <cell r="F323">
            <v>2115717</v>
          </cell>
        </row>
        <row r="324">
          <cell r="F324">
            <v>15778630</v>
          </cell>
        </row>
        <row r="325">
          <cell r="F325">
            <v>-21665865</v>
          </cell>
        </row>
        <row r="326">
          <cell r="F326">
            <v>-273000</v>
          </cell>
        </row>
        <row r="327">
          <cell r="F327">
            <v>0</v>
          </cell>
        </row>
      </sheetData>
      <sheetData sheetId="1">
        <row r="15">
          <cell r="G15">
            <v>-5335000</v>
          </cell>
          <cell r="H15">
            <v>-5335000</v>
          </cell>
          <cell r="I15">
            <v>-5335000</v>
          </cell>
          <cell r="K15">
            <v>-5482000</v>
          </cell>
          <cell r="L15">
            <v>-5482000</v>
          </cell>
          <cell r="M15">
            <v>-5482000</v>
          </cell>
          <cell r="N15">
            <v>-5482000</v>
          </cell>
          <cell r="O15">
            <v>-5482000</v>
          </cell>
          <cell r="P15">
            <v>-5482000</v>
          </cell>
          <cell r="U15">
            <v>-1959000</v>
          </cell>
          <cell r="V15">
            <v>-1959000</v>
          </cell>
          <cell r="W15">
            <v>-1959000</v>
          </cell>
          <cell r="X15">
            <v>-2531000</v>
          </cell>
          <cell r="Y15">
            <v>-2102000</v>
          </cell>
          <cell r="Z15">
            <v>-2102000</v>
          </cell>
          <cell r="AA15">
            <v>-2102000</v>
          </cell>
          <cell r="AB15">
            <v>-2102000</v>
          </cell>
          <cell r="AC15">
            <v>-2102000</v>
          </cell>
          <cell r="AD15">
            <v>-2102000</v>
          </cell>
          <cell r="AI15">
            <v>-26000</v>
          </cell>
          <cell r="AJ15">
            <v>-26000</v>
          </cell>
          <cell r="AK15">
            <v>-26000</v>
          </cell>
          <cell r="AL15">
            <v>-26000</v>
          </cell>
          <cell r="AM15">
            <v>-26000</v>
          </cell>
          <cell r="AN15">
            <v>-26000</v>
          </cell>
          <cell r="AO15">
            <v>-26000</v>
          </cell>
          <cell r="AP15">
            <v>-26000</v>
          </cell>
          <cell r="AQ15">
            <v>-26000</v>
          </cell>
          <cell r="AR15">
            <v>-26000</v>
          </cell>
          <cell r="AW15">
            <v>0</v>
          </cell>
          <cell r="AX15">
            <v>0</v>
          </cell>
          <cell r="AY15">
            <v>0</v>
          </cell>
          <cell r="AZ15">
            <v>0</v>
          </cell>
          <cell r="BA15">
            <v>0</v>
          </cell>
          <cell r="BB15">
            <v>0</v>
          </cell>
          <cell r="BC15">
            <v>0</v>
          </cell>
          <cell r="BD15">
            <v>0</v>
          </cell>
          <cell r="BE15">
            <v>0</v>
          </cell>
          <cell r="BF15">
            <v>0</v>
          </cell>
          <cell r="BK15">
            <v>-7320000</v>
          </cell>
          <cell r="BL15">
            <v>-7320000</v>
          </cell>
          <cell r="BM15">
            <v>-7320000</v>
          </cell>
          <cell r="BN15">
            <v>-8480000</v>
          </cell>
          <cell r="BO15">
            <v>-7610000</v>
          </cell>
          <cell r="BP15">
            <v>-7610000</v>
          </cell>
          <cell r="BQ15">
            <v>-7610000</v>
          </cell>
          <cell r="BR15">
            <v>-7610000</v>
          </cell>
          <cell r="BS15">
            <v>-7610000</v>
          </cell>
          <cell r="BT15">
            <v>-7610000</v>
          </cell>
          <cell r="BV15">
            <v>0</v>
          </cell>
        </row>
        <row r="16">
          <cell r="G16">
            <v>-7163000</v>
          </cell>
          <cell r="H16">
            <v>-7163000</v>
          </cell>
          <cell r="I16">
            <v>-7163000</v>
          </cell>
          <cell r="K16">
            <v>-7235000</v>
          </cell>
          <cell r="L16">
            <v>-7235000</v>
          </cell>
          <cell r="M16">
            <v>-7235000</v>
          </cell>
          <cell r="N16">
            <v>-7235000</v>
          </cell>
          <cell r="O16">
            <v>-7235000</v>
          </cell>
          <cell r="P16">
            <v>-7235000</v>
          </cell>
          <cell r="U16">
            <v>-2554000</v>
          </cell>
          <cell r="V16">
            <v>-2554000</v>
          </cell>
          <cell r="W16">
            <v>-2554000</v>
          </cell>
          <cell r="X16">
            <v>-2826000</v>
          </cell>
          <cell r="Y16">
            <v>-2622000</v>
          </cell>
          <cell r="Z16">
            <v>-2622000</v>
          </cell>
          <cell r="AA16">
            <v>-2622000</v>
          </cell>
          <cell r="AB16">
            <v>-2622000</v>
          </cell>
          <cell r="AC16">
            <v>-2622000</v>
          </cell>
          <cell r="AD16">
            <v>-2622000</v>
          </cell>
          <cell r="AI16">
            <v>-29000</v>
          </cell>
          <cell r="AJ16">
            <v>-29000</v>
          </cell>
          <cell r="AK16">
            <v>-29000</v>
          </cell>
          <cell r="AL16">
            <v>-29000</v>
          </cell>
          <cell r="AM16">
            <v>-29000</v>
          </cell>
          <cell r="AN16">
            <v>-29000</v>
          </cell>
          <cell r="AO16">
            <v>-29000</v>
          </cell>
          <cell r="AP16">
            <v>-29000</v>
          </cell>
          <cell r="AQ16">
            <v>-29000</v>
          </cell>
          <cell r="AR16">
            <v>-29000</v>
          </cell>
          <cell r="AW16">
            <v>-10000</v>
          </cell>
          <cell r="AX16">
            <v>-10000</v>
          </cell>
          <cell r="AY16">
            <v>-10000</v>
          </cell>
          <cell r="AZ16">
            <v>-10000</v>
          </cell>
          <cell r="BA16">
            <v>-10000</v>
          </cell>
          <cell r="BB16">
            <v>-10000</v>
          </cell>
          <cell r="BC16">
            <v>-10000</v>
          </cell>
          <cell r="BD16">
            <v>-10000</v>
          </cell>
          <cell r="BE16">
            <v>-10000</v>
          </cell>
          <cell r="BF16">
            <v>-10000</v>
          </cell>
          <cell r="BK16">
            <v>-9756000</v>
          </cell>
          <cell r="BL16">
            <v>-9756000</v>
          </cell>
          <cell r="BM16">
            <v>-9756000</v>
          </cell>
          <cell r="BN16">
            <v>-10316000</v>
          </cell>
          <cell r="BO16">
            <v>-9896000</v>
          </cell>
          <cell r="BP16">
            <v>-9896000</v>
          </cell>
          <cell r="BQ16">
            <v>-9896000</v>
          </cell>
          <cell r="BR16">
            <v>-9896000</v>
          </cell>
          <cell r="BS16">
            <v>-9896000</v>
          </cell>
          <cell r="BT16">
            <v>-9896000</v>
          </cell>
          <cell r="BV16">
            <v>0</v>
          </cell>
        </row>
        <row r="17">
          <cell r="G17">
            <v>7868000</v>
          </cell>
          <cell r="H17">
            <v>7868000</v>
          </cell>
          <cell r="I17">
            <v>7868000</v>
          </cell>
          <cell r="K17">
            <v>7982000</v>
          </cell>
          <cell r="L17">
            <v>7982000</v>
          </cell>
          <cell r="M17">
            <v>7982000</v>
          </cell>
          <cell r="N17">
            <v>7982000</v>
          </cell>
          <cell r="O17">
            <v>7982000</v>
          </cell>
          <cell r="P17">
            <v>8186232</v>
          </cell>
          <cell r="U17">
            <v>2117000</v>
          </cell>
          <cell r="V17">
            <v>2117000</v>
          </cell>
          <cell r="W17">
            <v>2117000</v>
          </cell>
          <cell r="X17">
            <v>2521000</v>
          </cell>
          <cell r="Y17">
            <v>2218000</v>
          </cell>
          <cell r="Z17">
            <v>2218000</v>
          </cell>
          <cell r="AA17">
            <v>2218000</v>
          </cell>
          <cell r="AB17">
            <v>2218000</v>
          </cell>
          <cell r="AC17">
            <v>2218000</v>
          </cell>
          <cell r="AD17">
            <v>2558277</v>
          </cell>
          <cell r="AI17">
            <v>37000</v>
          </cell>
          <cell r="AJ17">
            <v>37000</v>
          </cell>
          <cell r="AK17">
            <v>37000</v>
          </cell>
          <cell r="AL17">
            <v>37000</v>
          </cell>
          <cell r="AM17">
            <v>37000</v>
          </cell>
          <cell r="AN17">
            <v>37000</v>
          </cell>
          <cell r="AO17">
            <v>37000</v>
          </cell>
          <cell r="AP17">
            <v>37000</v>
          </cell>
          <cell r="AQ17">
            <v>37000</v>
          </cell>
          <cell r="AR17">
            <v>70949</v>
          </cell>
          <cell r="AW17">
            <v>0</v>
          </cell>
          <cell r="AX17">
            <v>0</v>
          </cell>
          <cell r="AY17">
            <v>0</v>
          </cell>
          <cell r="AZ17">
            <v>36000</v>
          </cell>
          <cell r="BA17">
            <v>9000</v>
          </cell>
          <cell r="BB17">
            <v>9000</v>
          </cell>
          <cell r="BC17">
            <v>9000</v>
          </cell>
          <cell r="BD17">
            <v>9000</v>
          </cell>
          <cell r="BE17">
            <v>9000</v>
          </cell>
          <cell r="BF17">
            <v>9000</v>
          </cell>
          <cell r="BK17">
            <v>10022000</v>
          </cell>
          <cell r="BL17">
            <v>10022000</v>
          </cell>
          <cell r="BM17">
            <v>10022000</v>
          </cell>
          <cell r="BN17">
            <v>10918000</v>
          </cell>
          <cell r="BO17">
            <v>10246000</v>
          </cell>
          <cell r="BP17">
            <v>10246000</v>
          </cell>
          <cell r="BQ17">
            <v>10246000</v>
          </cell>
          <cell r="BR17">
            <v>10246000</v>
          </cell>
          <cell r="BS17">
            <v>10246000</v>
          </cell>
          <cell r="BT17">
            <v>10824458</v>
          </cell>
          <cell r="BV17">
            <v>0</v>
          </cell>
        </row>
        <row r="18">
          <cell r="G18">
            <v>37000</v>
          </cell>
          <cell r="H18">
            <v>37000</v>
          </cell>
          <cell r="I18">
            <v>37000</v>
          </cell>
          <cell r="K18">
            <v>37000</v>
          </cell>
          <cell r="L18">
            <v>37000</v>
          </cell>
          <cell r="M18">
            <v>37000</v>
          </cell>
          <cell r="N18">
            <v>37000</v>
          </cell>
          <cell r="O18">
            <v>37000</v>
          </cell>
          <cell r="P18">
            <v>37000</v>
          </cell>
          <cell r="U18">
            <v>0</v>
          </cell>
          <cell r="V18">
            <v>0</v>
          </cell>
          <cell r="W18">
            <v>0</v>
          </cell>
          <cell r="X18">
            <v>0</v>
          </cell>
          <cell r="Y18">
            <v>0</v>
          </cell>
          <cell r="Z18">
            <v>0</v>
          </cell>
          <cell r="AA18">
            <v>0</v>
          </cell>
          <cell r="AB18">
            <v>0</v>
          </cell>
          <cell r="AC18">
            <v>0</v>
          </cell>
          <cell r="AD18">
            <v>0</v>
          </cell>
          <cell r="AI18">
            <v>0</v>
          </cell>
          <cell r="AJ18">
            <v>0</v>
          </cell>
          <cell r="AK18">
            <v>0</v>
          </cell>
          <cell r="AL18">
            <v>0</v>
          </cell>
          <cell r="AM18">
            <v>0</v>
          </cell>
          <cell r="AN18">
            <v>0</v>
          </cell>
          <cell r="AO18">
            <v>0</v>
          </cell>
          <cell r="AP18">
            <v>0</v>
          </cell>
          <cell r="AQ18">
            <v>0</v>
          </cell>
          <cell r="AR18">
            <v>0</v>
          </cell>
          <cell r="AW18">
            <v>0</v>
          </cell>
          <cell r="AX18">
            <v>0</v>
          </cell>
          <cell r="AY18">
            <v>0</v>
          </cell>
          <cell r="AZ18">
            <v>0</v>
          </cell>
          <cell r="BA18">
            <v>0</v>
          </cell>
          <cell r="BB18">
            <v>0</v>
          </cell>
          <cell r="BC18">
            <v>0</v>
          </cell>
          <cell r="BD18">
            <v>0</v>
          </cell>
          <cell r="BE18">
            <v>0</v>
          </cell>
          <cell r="BF18">
            <v>0</v>
          </cell>
          <cell r="BK18">
            <v>37000</v>
          </cell>
          <cell r="BL18">
            <v>37000</v>
          </cell>
          <cell r="BM18">
            <v>37000</v>
          </cell>
          <cell r="BN18">
            <v>37000</v>
          </cell>
          <cell r="BO18">
            <v>37000</v>
          </cell>
          <cell r="BP18">
            <v>37000</v>
          </cell>
          <cell r="BQ18">
            <v>37000</v>
          </cell>
          <cell r="BR18">
            <v>37000</v>
          </cell>
          <cell r="BS18">
            <v>37000</v>
          </cell>
          <cell r="BT18">
            <v>37000</v>
          </cell>
          <cell r="BV18">
            <v>0</v>
          </cell>
        </row>
        <row r="19">
          <cell r="G19">
            <v>20350</v>
          </cell>
          <cell r="H19">
            <v>20350</v>
          </cell>
          <cell r="I19">
            <v>20350</v>
          </cell>
          <cell r="K19">
            <v>20350</v>
          </cell>
          <cell r="L19">
            <v>20350</v>
          </cell>
          <cell r="M19">
            <v>20350</v>
          </cell>
          <cell r="N19">
            <v>20350</v>
          </cell>
          <cell r="O19">
            <v>20350</v>
          </cell>
          <cell r="P19">
            <v>20350</v>
          </cell>
          <cell r="U19">
            <v>16650</v>
          </cell>
          <cell r="V19">
            <v>16650</v>
          </cell>
          <cell r="W19">
            <v>16650</v>
          </cell>
          <cell r="X19">
            <v>16650</v>
          </cell>
          <cell r="Y19">
            <v>16650</v>
          </cell>
          <cell r="Z19">
            <v>16650</v>
          </cell>
          <cell r="AA19">
            <v>16650</v>
          </cell>
          <cell r="AB19">
            <v>16650</v>
          </cell>
          <cell r="AC19">
            <v>16650</v>
          </cell>
          <cell r="AD19">
            <v>16650</v>
          </cell>
          <cell r="AI19">
            <v>0</v>
          </cell>
          <cell r="AJ19">
            <v>0</v>
          </cell>
          <cell r="AK19">
            <v>0</v>
          </cell>
          <cell r="AL19">
            <v>0</v>
          </cell>
          <cell r="AM19">
            <v>0</v>
          </cell>
          <cell r="AN19">
            <v>0</v>
          </cell>
          <cell r="AO19">
            <v>0</v>
          </cell>
          <cell r="AP19">
            <v>0</v>
          </cell>
          <cell r="AQ19">
            <v>0</v>
          </cell>
          <cell r="AR19">
            <v>0</v>
          </cell>
          <cell r="AW19">
            <v>0</v>
          </cell>
          <cell r="AX19">
            <v>0</v>
          </cell>
          <cell r="AY19">
            <v>0</v>
          </cell>
          <cell r="AZ19">
            <v>0</v>
          </cell>
          <cell r="BA19">
            <v>0</v>
          </cell>
          <cell r="BB19">
            <v>0</v>
          </cell>
          <cell r="BC19">
            <v>0</v>
          </cell>
          <cell r="BD19">
            <v>0</v>
          </cell>
          <cell r="BE19">
            <v>0</v>
          </cell>
          <cell r="BF19">
            <v>0</v>
          </cell>
          <cell r="BK19">
            <v>37000</v>
          </cell>
          <cell r="BL19">
            <v>37000</v>
          </cell>
          <cell r="BM19">
            <v>37000</v>
          </cell>
          <cell r="BN19">
            <v>37000</v>
          </cell>
          <cell r="BO19">
            <v>37000</v>
          </cell>
          <cell r="BP19">
            <v>37000</v>
          </cell>
          <cell r="BQ19">
            <v>37000</v>
          </cell>
          <cell r="BR19">
            <v>37000</v>
          </cell>
          <cell r="BS19">
            <v>37000</v>
          </cell>
          <cell r="BT19">
            <v>37000</v>
          </cell>
          <cell r="BV19">
            <v>0</v>
          </cell>
        </row>
        <row r="20">
          <cell r="G20">
            <v>0</v>
          </cell>
          <cell r="H20">
            <v>0</v>
          </cell>
          <cell r="I20">
            <v>0</v>
          </cell>
          <cell r="K20">
            <v>0</v>
          </cell>
          <cell r="L20">
            <v>0</v>
          </cell>
          <cell r="M20">
            <v>0</v>
          </cell>
          <cell r="N20">
            <v>0</v>
          </cell>
          <cell r="O20">
            <v>0</v>
          </cell>
          <cell r="P20">
            <v>0</v>
          </cell>
          <cell r="U20">
            <v>0</v>
          </cell>
          <cell r="V20">
            <v>0</v>
          </cell>
          <cell r="W20">
            <v>0</v>
          </cell>
          <cell r="X20">
            <v>0</v>
          </cell>
          <cell r="Y20">
            <v>0</v>
          </cell>
          <cell r="Z20">
            <v>0</v>
          </cell>
          <cell r="AA20">
            <v>0</v>
          </cell>
          <cell r="AB20">
            <v>0</v>
          </cell>
          <cell r="AC20">
            <v>0</v>
          </cell>
          <cell r="AD20">
            <v>0</v>
          </cell>
          <cell r="AI20">
            <v>0</v>
          </cell>
          <cell r="AJ20">
            <v>0</v>
          </cell>
          <cell r="AK20">
            <v>0</v>
          </cell>
          <cell r="AL20">
            <v>0</v>
          </cell>
          <cell r="AM20">
            <v>0</v>
          </cell>
          <cell r="AN20">
            <v>0</v>
          </cell>
          <cell r="AO20">
            <v>0</v>
          </cell>
          <cell r="AP20">
            <v>0</v>
          </cell>
          <cell r="AQ20">
            <v>0</v>
          </cell>
          <cell r="AR20">
            <v>0</v>
          </cell>
          <cell r="AW20">
            <v>9000</v>
          </cell>
          <cell r="AX20">
            <v>9000</v>
          </cell>
          <cell r="AY20">
            <v>9000</v>
          </cell>
          <cell r="AZ20">
            <v>-27000</v>
          </cell>
          <cell r="BA20">
            <v>0</v>
          </cell>
          <cell r="BB20">
            <v>0</v>
          </cell>
          <cell r="BC20">
            <v>0</v>
          </cell>
          <cell r="BD20">
            <v>0</v>
          </cell>
          <cell r="BE20">
            <v>0</v>
          </cell>
          <cell r="BF20">
            <v>0</v>
          </cell>
          <cell r="BK20">
            <v>9000</v>
          </cell>
          <cell r="BL20">
            <v>9000</v>
          </cell>
          <cell r="BM20">
            <v>9000</v>
          </cell>
          <cell r="BN20">
            <v>-27000</v>
          </cell>
          <cell r="BO20">
            <v>0</v>
          </cell>
          <cell r="BP20">
            <v>0</v>
          </cell>
          <cell r="BQ20">
            <v>0</v>
          </cell>
          <cell r="BR20">
            <v>0</v>
          </cell>
          <cell r="BS20">
            <v>0</v>
          </cell>
          <cell r="BT20">
            <v>0</v>
          </cell>
          <cell r="BV20">
            <v>0</v>
          </cell>
        </row>
        <row r="21">
          <cell r="G21">
            <v>0</v>
          </cell>
          <cell r="H21">
            <v>0</v>
          </cell>
          <cell r="I21">
            <v>0</v>
          </cell>
          <cell r="K21">
            <v>0</v>
          </cell>
          <cell r="L21">
            <v>0</v>
          </cell>
          <cell r="M21">
            <v>0</v>
          </cell>
          <cell r="N21">
            <v>0</v>
          </cell>
          <cell r="O21">
            <v>0</v>
          </cell>
          <cell r="P21">
            <v>0</v>
          </cell>
          <cell r="U21">
            <v>0</v>
          </cell>
          <cell r="V21">
            <v>0</v>
          </cell>
          <cell r="W21">
            <v>0</v>
          </cell>
          <cell r="X21">
            <v>0</v>
          </cell>
          <cell r="Y21">
            <v>0</v>
          </cell>
          <cell r="Z21">
            <v>0</v>
          </cell>
          <cell r="AA21">
            <v>0</v>
          </cell>
          <cell r="AB21">
            <v>0</v>
          </cell>
          <cell r="AC21">
            <v>0</v>
          </cell>
          <cell r="AD21">
            <v>0</v>
          </cell>
          <cell r="AI21">
            <v>0</v>
          </cell>
          <cell r="AJ21">
            <v>0</v>
          </cell>
          <cell r="AK21">
            <v>0</v>
          </cell>
          <cell r="AL21">
            <v>0</v>
          </cell>
          <cell r="AM21">
            <v>0</v>
          </cell>
          <cell r="AN21">
            <v>0</v>
          </cell>
          <cell r="AO21">
            <v>0</v>
          </cell>
          <cell r="AP21">
            <v>0</v>
          </cell>
          <cell r="AQ21">
            <v>0</v>
          </cell>
          <cell r="AR21">
            <v>0</v>
          </cell>
          <cell r="AW21">
            <v>0</v>
          </cell>
          <cell r="AX21">
            <v>0</v>
          </cell>
          <cell r="AY21">
            <v>0</v>
          </cell>
          <cell r="AZ21">
            <v>0</v>
          </cell>
          <cell r="BA21">
            <v>0</v>
          </cell>
          <cell r="BB21">
            <v>0</v>
          </cell>
          <cell r="BC21">
            <v>0</v>
          </cell>
          <cell r="BD21">
            <v>0</v>
          </cell>
          <cell r="BE21">
            <v>0</v>
          </cell>
          <cell r="BF21">
            <v>0</v>
          </cell>
          <cell r="BK21">
            <v>0</v>
          </cell>
          <cell r="BL21">
            <v>0</v>
          </cell>
          <cell r="BM21">
            <v>0</v>
          </cell>
          <cell r="BN21">
            <v>0</v>
          </cell>
          <cell r="BO21">
            <v>0</v>
          </cell>
          <cell r="BP21">
            <v>0</v>
          </cell>
          <cell r="BQ21">
            <v>0</v>
          </cell>
          <cell r="BR21">
            <v>0</v>
          </cell>
          <cell r="BS21">
            <v>0</v>
          </cell>
          <cell r="BT21">
            <v>0</v>
          </cell>
          <cell r="BV21">
            <v>0</v>
          </cell>
        </row>
        <row r="22">
          <cell r="G22">
            <v>484479</v>
          </cell>
          <cell r="H22">
            <v>500754</v>
          </cell>
          <cell r="I22">
            <v>438616</v>
          </cell>
          <cell r="K22">
            <v>460630</v>
          </cell>
          <cell r="L22">
            <v>431003</v>
          </cell>
          <cell r="M22">
            <v>546087</v>
          </cell>
          <cell r="N22">
            <v>453536</v>
          </cell>
          <cell r="O22">
            <v>432996</v>
          </cell>
          <cell r="P22">
            <v>448560</v>
          </cell>
          <cell r="U22">
            <v>267404</v>
          </cell>
          <cell r="V22">
            <v>275582</v>
          </cell>
          <cell r="W22">
            <v>241960</v>
          </cell>
          <cell r="X22">
            <v>260266</v>
          </cell>
          <cell r="Y22">
            <v>253828</v>
          </cell>
          <cell r="Z22">
            <v>233258</v>
          </cell>
          <cell r="AA22">
            <v>259664</v>
          </cell>
          <cell r="AB22">
            <v>243865</v>
          </cell>
          <cell r="AC22">
            <v>238878</v>
          </cell>
          <cell r="AD22">
            <v>241422</v>
          </cell>
          <cell r="AI22">
            <v>1248</v>
          </cell>
          <cell r="AJ22">
            <v>1279</v>
          </cell>
          <cell r="AK22">
            <v>1163</v>
          </cell>
          <cell r="AL22">
            <v>1230</v>
          </cell>
          <cell r="AM22">
            <v>1210</v>
          </cell>
          <cell r="AN22">
            <v>1082</v>
          </cell>
          <cell r="AO22">
            <v>-189</v>
          </cell>
          <cell r="AP22">
            <v>975</v>
          </cell>
          <cell r="AQ22">
            <v>1149</v>
          </cell>
          <cell r="AR22">
            <v>967</v>
          </cell>
          <cell r="AW22">
            <v>0</v>
          </cell>
          <cell r="AX22">
            <v>0</v>
          </cell>
          <cell r="AY22">
            <v>0</v>
          </cell>
          <cell r="AZ22">
            <v>0</v>
          </cell>
          <cell r="BA22">
            <v>0</v>
          </cell>
          <cell r="BB22">
            <v>0</v>
          </cell>
          <cell r="BC22">
            <v>0</v>
          </cell>
          <cell r="BD22">
            <v>0</v>
          </cell>
          <cell r="BE22">
            <v>0</v>
          </cell>
          <cell r="BF22">
            <v>0</v>
          </cell>
          <cell r="BK22">
            <v>753131</v>
          </cell>
          <cell r="BL22">
            <v>777615</v>
          </cell>
          <cell r="BM22">
            <v>681739</v>
          </cell>
          <cell r="BN22">
            <v>733385</v>
          </cell>
          <cell r="BO22">
            <v>715668</v>
          </cell>
          <cell r="BP22">
            <v>665343</v>
          </cell>
          <cell r="BQ22">
            <v>805562</v>
          </cell>
          <cell r="BR22">
            <v>698376</v>
          </cell>
          <cell r="BS22">
            <v>673023</v>
          </cell>
          <cell r="BT22">
            <v>690949</v>
          </cell>
          <cell r="BV22">
            <v>0</v>
          </cell>
        </row>
        <row r="23">
          <cell r="G23">
            <v>-1268</v>
          </cell>
          <cell r="H23">
            <v>-1268</v>
          </cell>
          <cell r="I23">
            <v>-1268</v>
          </cell>
          <cell r="K23">
            <v>-988</v>
          </cell>
          <cell r="L23">
            <v>-988</v>
          </cell>
          <cell r="M23">
            <v>-988</v>
          </cell>
          <cell r="N23">
            <v>-988</v>
          </cell>
          <cell r="O23">
            <v>-988</v>
          </cell>
          <cell r="P23">
            <v>-988</v>
          </cell>
          <cell r="U23">
            <v>11195</v>
          </cell>
          <cell r="V23">
            <v>11195</v>
          </cell>
          <cell r="W23">
            <v>11195</v>
          </cell>
          <cell r="X23">
            <v>11195</v>
          </cell>
          <cell r="Y23">
            <v>11195</v>
          </cell>
          <cell r="Z23">
            <v>11195</v>
          </cell>
          <cell r="AA23">
            <v>11195</v>
          </cell>
          <cell r="AB23">
            <v>11195</v>
          </cell>
          <cell r="AC23">
            <v>11195</v>
          </cell>
          <cell r="AD23">
            <v>11195</v>
          </cell>
          <cell r="AI23">
            <v>0</v>
          </cell>
          <cell r="AJ23">
            <v>0</v>
          </cell>
          <cell r="AK23">
            <v>0</v>
          </cell>
          <cell r="AL23">
            <v>0</v>
          </cell>
          <cell r="AM23">
            <v>0</v>
          </cell>
          <cell r="AN23">
            <v>0</v>
          </cell>
          <cell r="AO23">
            <v>0</v>
          </cell>
          <cell r="AP23">
            <v>0</v>
          </cell>
          <cell r="AQ23">
            <v>0</v>
          </cell>
          <cell r="AR23">
            <v>0</v>
          </cell>
          <cell r="AW23">
            <v>0</v>
          </cell>
          <cell r="AX23">
            <v>0</v>
          </cell>
          <cell r="AY23">
            <v>0</v>
          </cell>
          <cell r="AZ23">
            <v>0</v>
          </cell>
          <cell r="BA23">
            <v>0</v>
          </cell>
          <cell r="BB23">
            <v>0</v>
          </cell>
          <cell r="BC23">
            <v>0</v>
          </cell>
          <cell r="BD23">
            <v>0</v>
          </cell>
          <cell r="BE23">
            <v>0</v>
          </cell>
          <cell r="BF23">
            <v>0</v>
          </cell>
          <cell r="BK23">
            <v>9927</v>
          </cell>
          <cell r="BL23">
            <v>9927</v>
          </cell>
          <cell r="BM23">
            <v>9927</v>
          </cell>
          <cell r="BN23">
            <v>10207</v>
          </cell>
          <cell r="BO23">
            <v>10207</v>
          </cell>
          <cell r="BP23">
            <v>10207</v>
          </cell>
          <cell r="BQ23">
            <v>10207</v>
          </cell>
          <cell r="BR23">
            <v>10207</v>
          </cell>
          <cell r="BS23">
            <v>10207</v>
          </cell>
          <cell r="BT23">
            <v>10207</v>
          </cell>
          <cell r="BV23">
            <v>0</v>
          </cell>
        </row>
        <row r="24">
          <cell r="G24">
            <v>-192437</v>
          </cell>
          <cell r="H24">
            <v>-192768</v>
          </cell>
          <cell r="I24">
            <v>-289839</v>
          </cell>
          <cell r="K24">
            <v>-437976</v>
          </cell>
          <cell r="L24">
            <v>-292691</v>
          </cell>
          <cell r="M24">
            <v>-411551</v>
          </cell>
          <cell r="N24">
            <v>-194746</v>
          </cell>
          <cell r="O24">
            <v>-633697</v>
          </cell>
          <cell r="P24">
            <v>-295158</v>
          </cell>
          <cell r="U24">
            <v>-109441</v>
          </cell>
          <cell r="V24">
            <v>-109263</v>
          </cell>
          <cell r="W24">
            <v>-198256</v>
          </cell>
          <cell r="X24">
            <v>-78505</v>
          </cell>
          <cell r="Y24">
            <v>-87649</v>
          </cell>
          <cell r="Z24">
            <v>-80823</v>
          </cell>
          <cell r="AA24">
            <v>-99514</v>
          </cell>
          <cell r="AB24">
            <v>-70115</v>
          </cell>
          <cell r="AC24">
            <v>-86148</v>
          </cell>
          <cell r="AD24">
            <v>-111014</v>
          </cell>
          <cell r="AI24">
            <v>0</v>
          </cell>
          <cell r="AJ24">
            <v>-17311.43</v>
          </cell>
          <cell r="AK24">
            <v>-906.84</v>
          </cell>
          <cell r="AL24">
            <v>0</v>
          </cell>
          <cell r="AM24">
            <v>0</v>
          </cell>
          <cell r="AN24">
            <v>-1000</v>
          </cell>
          <cell r="AO24">
            <v>0</v>
          </cell>
          <cell r="AP24">
            <v>-3000</v>
          </cell>
          <cell r="AQ24">
            <v>0</v>
          </cell>
          <cell r="AR24">
            <v>0</v>
          </cell>
          <cell r="AW24">
            <v>0</v>
          </cell>
          <cell r="AX24">
            <v>0</v>
          </cell>
          <cell r="AY24">
            <v>0</v>
          </cell>
          <cell r="AZ24">
            <v>0</v>
          </cell>
          <cell r="BA24">
            <v>0</v>
          </cell>
          <cell r="BB24">
            <v>0</v>
          </cell>
          <cell r="BC24">
            <v>0</v>
          </cell>
          <cell r="BD24">
            <v>0</v>
          </cell>
          <cell r="BE24">
            <v>0</v>
          </cell>
          <cell r="BF24">
            <v>0</v>
          </cell>
          <cell r="BK24">
            <v>-301878</v>
          </cell>
          <cell r="BL24">
            <v>-319342.43</v>
          </cell>
          <cell r="BM24">
            <v>-489001.84</v>
          </cell>
          <cell r="BN24">
            <v>-163922</v>
          </cell>
          <cell r="BO24">
            <v>-525625</v>
          </cell>
          <cell r="BP24">
            <v>-374514</v>
          </cell>
          <cell r="BQ24">
            <v>-511065</v>
          </cell>
          <cell r="BR24">
            <v>-267861</v>
          </cell>
          <cell r="BS24">
            <v>-719845</v>
          </cell>
          <cell r="BT24">
            <v>-406172</v>
          </cell>
          <cell r="BV24">
            <v>0</v>
          </cell>
        </row>
        <row r="25">
          <cell r="G25">
            <v>956066</v>
          </cell>
          <cell r="H25">
            <v>1921255</v>
          </cell>
          <cell r="I25">
            <v>1541765</v>
          </cell>
          <cell r="K25">
            <v>2380916</v>
          </cell>
          <cell r="L25">
            <v>2018738</v>
          </cell>
          <cell r="M25">
            <v>2388247</v>
          </cell>
          <cell r="N25">
            <v>1818802</v>
          </cell>
          <cell r="O25">
            <v>1336238</v>
          </cell>
          <cell r="P25">
            <v>2301732</v>
          </cell>
          <cell r="U25">
            <v>112993</v>
          </cell>
          <cell r="V25">
            <v>213231</v>
          </cell>
          <cell r="W25">
            <v>989220</v>
          </cell>
          <cell r="X25">
            <v>388512</v>
          </cell>
          <cell r="Y25">
            <v>610564</v>
          </cell>
          <cell r="Z25">
            <v>684297</v>
          </cell>
          <cell r="AA25">
            <v>915699</v>
          </cell>
          <cell r="AB25">
            <v>735829</v>
          </cell>
          <cell r="AC25">
            <v>615519</v>
          </cell>
          <cell r="AD25">
            <v>984514</v>
          </cell>
          <cell r="AI25">
            <v>0</v>
          </cell>
          <cell r="AJ25">
            <v>0</v>
          </cell>
          <cell r="AK25">
            <v>0</v>
          </cell>
          <cell r="AL25">
            <v>0</v>
          </cell>
          <cell r="AM25">
            <v>0</v>
          </cell>
          <cell r="AN25">
            <v>0</v>
          </cell>
          <cell r="AO25">
            <v>0</v>
          </cell>
          <cell r="AP25">
            <v>0</v>
          </cell>
          <cell r="AQ25">
            <v>0</v>
          </cell>
          <cell r="AR25">
            <v>0</v>
          </cell>
          <cell r="AW25">
            <v>0</v>
          </cell>
          <cell r="AX25">
            <v>0</v>
          </cell>
          <cell r="AY25">
            <v>0</v>
          </cell>
          <cell r="AZ25">
            <v>0</v>
          </cell>
          <cell r="BA25">
            <v>0</v>
          </cell>
          <cell r="BB25">
            <v>0</v>
          </cell>
          <cell r="BC25">
            <v>0</v>
          </cell>
          <cell r="BD25">
            <v>0</v>
          </cell>
          <cell r="BE25">
            <v>0</v>
          </cell>
          <cell r="BF25">
            <v>0</v>
          </cell>
          <cell r="BK25">
            <v>1069059</v>
          </cell>
          <cell r="BL25">
            <v>2134486</v>
          </cell>
          <cell r="BM25">
            <v>2530985</v>
          </cell>
          <cell r="BN25">
            <v>2129847</v>
          </cell>
          <cell r="BO25">
            <v>2991480</v>
          </cell>
          <cell r="BP25">
            <v>2703035</v>
          </cell>
          <cell r="BQ25">
            <v>3303946</v>
          </cell>
          <cell r="BR25">
            <v>2554631</v>
          </cell>
          <cell r="BS25">
            <v>1951757</v>
          </cell>
          <cell r="BT25">
            <v>3286246</v>
          </cell>
          <cell r="BV25">
            <v>0</v>
          </cell>
        </row>
        <row r="26">
          <cell r="G26">
            <v>0</v>
          </cell>
          <cell r="H26">
            <v>0</v>
          </cell>
          <cell r="I26">
            <v>0</v>
          </cell>
          <cell r="K26">
            <v>0</v>
          </cell>
          <cell r="L26">
            <v>0</v>
          </cell>
          <cell r="M26">
            <v>0</v>
          </cell>
          <cell r="N26">
            <v>0</v>
          </cell>
          <cell r="O26">
            <v>0</v>
          </cell>
          <cell r="P26">
            <v>0</v>
          </cell>
          <cell r="U26">
            <v>0</v>
          </cell>
          <cell r="V26">
            <v>0</v>
          </cell>
          <cell r="W26">
            <v>0</v>
          </cell>
          <cell r="X26">
            <v>0</v>
          </cell>
          <cell r="Y26">
            <v>0</v>
          </cell>
          <cell r="Z26">
            <v>0</v>
          </cell>
          <cell r="AA26">
            <v>0</v>
          </cell>
          <cell r="AB26">
            <v>0</v>
          </cell>
          <cell r="AC26">
            <v>0</v>
          </cell>
          <cell r="AD26">
            <v>0</v>
          </cell>
          <cell r="AI26">
            <v>0</v>
          </cell>
          <cell r="AJ26">
            <v>0</v>
          </cell>
          <cell r="AK26">
            <v>0</v>
          </cell>
          <cell r="AL26">
            <v>0</v>
          </cell>
          <cell r="AM26">
            <v>0</v>
          </cell>
          <cell r="AN26">
            <v>0</v>
          </cell>
          <cell r="AO26">
            <v>0</v>
          </cell>
          <cell r="AP26">
            <v>0</v>
          </cell>
          <cell r="AQ26">
            <v>0</v>
          </cell>
          <cell r="AR26">
            <v>0</v>
          </cell>
          <cell r="AW26">
            <v>0</v>
          </cell>
          <cell r="AX26">
            <v>0</v>
          </cell>
          <cell r="AY26">
            <v>0</v>
          </cell>
          <cell r="AZ26">
            <v>0</v>
          </cell>
          <cell r="BA26">
            <v>0</v>
          </cell>
          <cell r="BB26">
            <v>0</v>
          </cell>
          <cell r="BC26">
            <v>0</v>
          </cell>
          <cell r="BD26">
            <v>0</v>
          </cell>
          <cell r="BE26">
            <v>0</v>
          </cell>
          <cell r="BF26">
            <v>0</v>
          </cell>
          <cell r="BK26">
            <v>0</v>
          </cell>
          <cell r="BL26">
            <v>0</v>
          </cell>
          <cell r="BM26">
            <v>0</v>
          </cell>
          <cell r="BN26">
            <v>0</v>
          </cell>
          <cell r="BO26">
            <v>0</v>
          </cell>
          <cell r="BP26">
            <v>0</v>
          </cell>
          <cell r="BQ26">
            <v>0</v>
          </cell>
          <cell r="BR26">
            <v>0</v>
          </cell>
          <cell r="BS26">
            <v>0</v>
          </cell>
          <cell r="BT26">
            <v>0</v>
          </cell>
          <cell r="BV26">
            <v>0</v>
          </cell>
        </row>
        <row r="27">
          <cell r="G27">
            <v>142781</v>
          </cell>
          <cell r="H27">
            <v>240124</v>
          </cell>
          <cell r="I27">
            <v>301638</v>
          </cell>
          <cell r="K27">
            <v>341130</v>
          </cell>
          <cell r="L27">
            <v>588342</v>
          </cell>
          <cell r="M27">
            <v>587867</v>
          </cell>
          <cell r="N27">
            <v>443396</v>
          </cell>
          <cell r="O27">
            <v>476952</v>
          </cell>
          <cell r="P27">
            <v>408635</v>
          </cell>
          <cell r="U27">
            <v>59998</v>
          </cell>
          <cell r="V27">
            <v>66722</v>
          </cell>
          <cell r="W27">
            <v>143129</v>
          </cell>
          <cell r="X27">
            <v>102264</v>
          </cell>
          <cell r="Y27">
            <v>58749</v>
          </cell>
          <cell r="Z27">
            <v>135526</v>
          </cell>
          <cell r="AA27">
            <v>139809</v>
          </cell>
          <cell r="AB27">
            <v>155433</v>
          </cell>
          <cell r="AC27">
            <v>179906</v>
          </cell>
          <cell r="AD27">
            <v>170622</v>
          </cell>
          <cell r="AI27">
            <v>0</v>
          </cell>
          <cell r="AJ27">
            <v>2</v>
          </cell>
          <cell r="AK27">
            <v>86</v>
          </cell>
          <cell r="AL27">
            <v>87</v>
          </cell>
          <cell r="AM27">
            <v>666</v>
          </cell>
          <cell r="AN27">
            <v>341</v>
          </cell>
          <cell r="AO27">
            <v>283</v>
          </cell>
          <cell r="AP27">
            <v>1185</v>
          </cell>
          <cell r="AQ27">
            <v>2033</v>
          </cell>
          <cell r="AR27">
            <v>625</v>
          </cell>
          <cell r="AW27">
            <v>0</v>
          </cell>
          <cell r="AX27">
            <v>0</v>
          </cell>
          <cell r="AY27">
            <v>0</v>
          </cell>
          <cell r="AZ27">
            <v>0</v>
          </cell>
          <cell r="BA27">
            <v>0</v>
          </cell>
          <cell r="BB27">
            <v>0</v>
          </cell>
          <cell r="BC27">
            <v>0</v>
          </cell>
          <cell r="BD27">
            <v>0</v>
          </cell>
          <cell r="BE27">
            <v>0</v>
          </cell>
          <cell r="BF27">
            <v>0</v>
          </cell>
          <cell r="BK27">
            <v>202779</v>
          </cell>
          <cell r="BL27">
            <v>306848</v>
          </cell>
          <cell r="BM27">
            <v>444853</v>
          </cell>
          <cell r="BN27">
            <v>522897</v>
          </cell>
          <cell r="BO27">
            <v>400545</v>
          </cell>
          <cell r="BP27">
            <v>724209</v>
          </cell>
          <cell r="BQ27">
            <v>727959</v>
          </cell>
          <cell r="BR27">
            <v>600014</v>
          </cell>
          <cell r="BS27">
            <v>658891</v>
          </cell>
          <cell r="BT27">
            <v>579882</v>
          </cell>
          <cell r="BV27">
            <v>0</v>
          </cell>
        </row>
        <row r="28">
          <cell r="G28">
            <v>0</v>
          </cell>
          <cell r="H28">
            <v>0</v>
          </cell>
          <cell r="I28">
            <v>0</v>
          </cell>
          <cell r="K28">
            <v>0</v>
          </cell>
          <cell r="L28">
            <v>0</v>
          </cell>
          <cell r="M28">
            <v>0</v>
          </cell>
          <cell r="N28">
            <v>0</v>
          </cell>
          <cell r="O28">
            <v>0</v>
          </cell>
          <cell r="P28">
            <v>0</v>
          </cell>
          <cell r="U28">
            <v>0</v>
          </cell>
          <cell r="V28">
            <v>0</v>
          </cell>
          <cell r="W28">
            <v>0</v>
          </cell>
          <cell r="X28">
            <v>0</v>
          </cell>
          <cell r="Y28">
            <v>0</v>
          </cell>
          <cell r="Z28">
            <v>0</v>
          </cell>
          <cell r="AA28">
            <v>0</v>
          </cell>
          <cell r="AB28">
            <v>0</v>
          </cell>
          <cell r="AC28">
            <v>0</v>
          </cell>
          <cell r="AD28">
            <v>0</v>
          </cell>
          <cell r="AI28">
            <v>0</v>
          </cell>
          <cell r="AJ28">
            <v>0</v>
          </cell>
          <cell r="AK28">
            <v>0</v>
          </cell>
          <cell r="AL28">
            <v>0</v>
          </cell>
          <cell r="AM28">
            <v>0</v>
          </cell>
          <cell r="AN28">
            <v>0</v>
          </cell>
          <cell r="AO28">
            <v>0</v>
          </cell>
          <cell r="AP28">
            <v>0</v>
          </cell>
          <cell r="AQ28">
            <v>0</v>
          </cell>
          <cell r="AR28">
            <v>0</v>
          </cell>
          <cell r="AW28">
            <v>-238</v>
          </cell>
          <cell r="AX28">
            <v>-238</v>
          </cell>
          <cell r="AY28">
            <v>-238</v>
          </cell>
          <cell r="AZ28">
            <v>-238</v>
          </cell>
          <cell r="BA28">
            <v>-238</v>
          </cell>
          <cell r="BB28">
            <v>-238</v>
          </cell>
          <cell r="BC28">
            <v>-238</v>
          </cell>
          <cell r="BD28">
            <v>-238</v>
          </cell>
          <cell r="BE28">
            <v>-238</v>
          </cell>
          <cell r="BF28">
            <v>-238</v>
          </cell>
          <cell r="BK28">
            <v>-238</v>
          </cell>
          <cell r="BL28">
            <v>-238</v>
          </cell>
          <cell r="BM28">
            <v>-238</v>
          </cell>
          <cell r="BN28">
            <v>-238</v>
          </cell>
          <cell r="BO28">
            <v>-238</v>
          </cell>
          <cell r="BP28">
            <v>-238</v>
          </cell>
          <cell r="BQ28">
            <v>-238</v>
          </cell>
          <cell r="BR28">
            <v>-238</v>
          </cell>
          <cell r="BS28">
            <v>-238</v>
          </cell>
          <cell r="BT28">
            <v>-238</v>
          </cell>
          <cell r="BV28">
            <v>0</v>
          </cell>
        </row>
        <row r="29">
          <cell r="G29">
            <v>-844661</v>
          </cell>
          <cell r="H29">
            <v>-824977</v>
          </cell>
          <cell r="I29">
            <v>-942494</v>
          </cell>
          <cell r="K29">
            <v>-736869</v>
          </cell>
          <cell r="L29">
            <v>-917379</v>
          </cell>
          <cell r="M29">
            <v>-959008</v>
          </cell>
          <cell r="N29">
            <v>-1469594</v>
          </cell>
          <cell r="O29">
            <v>-813515</v>
          </cell>
          <cell r="P29">
            <v>-1064314</v>
          </cell>
          <cell r="U29">
            <v>-540029</v>
          </cell>
          <cell r="V29">
            <v>-527444</v>
          </cell>
          <cell r="W29">
            <v>-602578</v>
          </cell>
          <cell r="X29">
            <v>-510784</v>
          </cell>
          <cell r="Y29">
            <v>-471113</v>
          </cell>
          <cell r="Z29">
            <v>-586521</v>
          </cell>
          <cell r="AA29">
            <v>-613136</v>
          </cell>
          <cell r="AB29">
            <v>-939576</v>
          </cell>
          <cell r="AC29">
            <v>-520116</v>
          </cell>
          <cell r="AD29">
            <v>-680463</v>
          </cell>
          <cell r="AI29">
            <v>0</v>
          </cell>
          <cell r="AJ29">
            <v>0</v>
          </cell>
          <cell r="AK29">
            <v>0</v>
          </cell>
          <cell r="AL29">
            <v>0</v>
          </cell>
          <cell r="AM29">
            <v>0</v>
          </cell>
          <cell r="AN29">
            <v>0</v>
          </cell>
          <cell r="AO29">
            <v>0</v>
          </cell>
          <cell r="AP29">
            <v>0</v>
          </cell>
          <cell r="AQ29">
            <v>0</v>
          </cell>
          <cell r="AR29">
            <v>0</v>
          </cell>
          <cell r="AW29">
            <v>0</v>
          </cell>
          <cell r="AX29">
            <v>0</v>
          </cell>
          <cell r="AY29">
            <v>0</v>
          </cell>
          <cell r="AZ29">
            <v>0</v>
          </cell>
          <cell r="BA29">
            <v>0</v>
          </cell>
          <cell r="BB29">
            <v>0</v>
          </cell>
          <cell r="BC29">
            <v>0</v>
          </cell>
          <cell r="BD29">
            <v>0</v>
          </cell>
          <cell r="BE29">
            <v>0</v>
          </cell>
          <cell r="BF29">
            <v>0</v>
          </cell>
          <cell r="BK29">
            <v>-1384690</v>
          </cell>
          <cell r="BL29">
            <v>-1352421</v>
          </cell>
          <cell r="BM29">
            <v>-1545072</v>
          </cell>
          <cell r="BN29">
            <v>-1309703</v>
          </cell>
          <cell r="BO29">
            <v>-1207982</v>
          </cell>
          <cell r="BP29">
            <v>-1503900</v>
          </cell>
          <cell r="BQ29">
            <v>-1572144</v>
          </cell>
          <cell r="BR29">
            <v>-2409170</v>
          </cell>
          <cell r="BS29">
            <v>-1333631</v>
          </cell>
          <cell r="BT29">
            <v>-1744777</v>
          </cell>
          <cell r="BV29">
            <v>0</v>
          </cell>
        </row>
        <row r="30">
          <cell r="G30">
            <v>430169</v>
          </cell>
          <cell r="H30">
            <v>601988</v>
          </cell>
          <cell r="I30">
            <v>134402</v>
          </cell>
          <cell r="K30">
            <v>238834</v>
          </cell>
          <cell r="L30">
            <v>236765</v>
          </cell>
          <cell r="M30">
            <v>252961</v>
          </cell>
          <cell r="N30">
            <v>240292</v>
          </cell>
          <cell r="O30">
            <v>262168</v>
          </cell>
          <cell r="P30">
            <v>281892</v>
          </cell>
          <cell r="U30">
            <v>106909</v>
          </cell>
          <cell r="V30">
            <v>-32883</v>
          </cell>
          <cell r="W30">
            <v>-62971</v>
          </cell>
          <cell r="X30">
            <v>187917</v>
          </cell>
          <cell r="Y30">
            <v>39262</v>
          </cell>
          <cell r="Z30">
            <v>45215</v>
          </cell>
          <cell r="AA30">
            <v>57031</v>
          </cell>
          <cell r="AB30">
            <v>53361</v>
          </cell>
          <cell r="AC30">
            <v>66768</v>
          </cell>
          <cell r="AD30">
            <v>63639</v>
          </cell>
          <cell r="AI30">
            <v>2049</v>
          </cell>
          <cell r="AJ30">
            <v>-1945</v>
          </cell>
          <cell r="AK30">
            <v>-2119</v>
          </cell>
          <cell r="AL30">
            <v>2159</v>
          </cell>
          <cell r="AM30">
            <v>482</v>
          </cell>
          <cell r="AN30">
            <v>147</v>
          </cell>
          <cell r="AO30">
            <v>89</v>
          </cell>
          <cell r="AP30">
            <v>341</v>
          </cell>
          <cell r="AQ30">
            <v>348</v>
          </cell>
          <cell r="AR30">
            <v>121</v>
          </cell>
          <cell r="AW30">
            <v>0</v>
          </cell>
          <cell r="AX30">
            <v>0</v>
          </cell>
          <cell r="AY30">
            <v>0</v>
          </cell>
          <cell r="AZ30">
            <v>0</v>
          </cell>
          <cell r="BA30">
            <v>0</v>
          </cell>
          <cell r="BB30">
            <v>0</v>
          </cell>
          <cell r="BC30">
            <v>0</v>
          </cell>
          <cell r="BD30">
            <v>0</v>
          </cell>
          <cell r="BE30">
            <v>0</v>
          </cell>
          <cell r="BF30">
            <v>0</v>
          </cell>
          <cell r="BK30">
            <v>539127</v>
          </cell>
          <cell r="BL30">
            <v>567160</v>
          </cell>
          <cell r="BM30">
            <v>69312</v>
          </cell>
          <cell r="BN30">
            <v>1000839</v>
          </cell>
          <cell r="BO30">
            <v>278578</v>
          </cell>
          <cell r="BP30">
            <v>282127</v>
          </cell>
          <cell r="BQ30">
            <v>310081</v>
          </cell>
          <cell r="BR30">
            <v>293994</v>
          </cell>
          <cell r="BS30">
            <v>329284</v>
          </cell>
          <cell r="BT30">
            <v>345652</v>
          </cell>
          <cell r="BV30">
            <v>0</v>
          </cell>
        </row>
        <row r="31">
          <cell r="G31">
            <v>807166</v>
          </cell>
          <cell r="H31">
            <v>882793</v>
          </cell>
          <cell r="I31">
            <v>1148816</v>
          </cell>
          <cell r="K31">
            <v>1391615</v>
          </cell>
          <cell r="L31">
            <v>1394006</v>
          </cell>
          <cell r="M31">
            <v>1398747</v>
          </cell>
          <cell r="N31">
            <v>1196101</v>
          </cell>
          <cell r="O31">
            <v>1085778</v>
          </cell>
          <cell r="P31">
            <v>1287644</v>
          </cell>
          <cell r="U31">
            <v>539635</v>
          </cell>
          <cell r="V31">
            <v>486321</v>
          </cell>
          <cell r="W31">
            <v>543649</v>
          </cell>
          <cell r="X31">
            <v>627572</v>
          </cell>
          <cell r="Y31">
            <v>716564</v>
          </cell>
          <cell r="Z31">
            <v>764781</v>
          </cell>
          <cell r="AA31">
            <v>866081</v>
          </cell>
          <cell r="AB31">
            <v>856374</v>
          </cell>
          <cell r="AC31">
            <v>955200</v>
          </cell>
          <cell r="AD31">
            <v>922758</v>
          </cell>
          <cell r="AI31">
            <v>0</v>
          </cell>
          <cell r="AJ31">
            <v>5737</v>
          </cell>
          <cell r="AK31">
            <v>632</v>
          </cell>
          <cell r="AL31">
            <v>6285</v>
          </cell>
          <cell r="AM31">
            <v>20548</v>
          </cell>
          <cell r="AN31">
            <v>5437</v>
          </cell>
          <cell r="AO31">
            <v>3330</v>
          </cell>
          <cell r="AP31">
            <v>10809</v>
          </cell>
          <cell r="AQ31">
            <v>2985</v>
          </cell>
          <cell r="AR31">
            <v>1900</v>
          </cell>
          <cell r="AW31">
            <v>0</v>
          </cell>
          <cell r="AX31">
            <v>0</v>
          </cell>
          <cell r="AY31">
            <v>0</v>
          </cell>
          <cell r="AZ31">
            <v>0</v>
          </cell>
          <cell r="BA31">
            <v>0</v>
          </cell>
          <cell r="BB31">
            <v>0</v>
          </cell>
          <cell r="BC31">
            <v>0</v>
          </cell>
          <cell r="BD31">
            <v>0</v>
          </cell>
          <cell r="BE31">
            <v>0</v>
          </cell>
          <cell r="BF31">
            <v>0</v>
          </cell>
          <cell r="BK31">
            <v>1346801</v>
          </cell>
          <cell r="BL31">
            <v>1374851</v>
          </cell>
          <cell r="BM31">
            <v>1693097</v>
          </cell>
          <cell r="BN31">
            <v>2011949</v>
          </cell>
          <cell r="BO31">
            <v>2128727</v>
          </cell>
          <cell r="BP31">
            <v>2164224</v>
          </cell>
          <cell r="BQ31">
            <v>2268158</v>
          </cell>
          <cell r="BR31">
            <v>2063284</v>
          </cell>
          <cell r="BS31">
            <v>2043963</v>
          </cell>
          <cell r="BT31">
            <v>2212302</v>
          </cell>
          <cell r="BV31">
            <v>0</v>
          </cell>
        </row>
        <row r="32">
          <cell r="G32">
            <v>0</v>
          </cell>
          <cell r="H32">
            <v>0</v>
          </cell>
          <cell r="I32">
            <v>0</v>
          </cell>
          <cell r="K32">
            <v>0</v>
          </cell>
          <cell r="L32">
            <v>0</v>
          </cell>
          <cell r="M32">
            <v>0</v>
          </cell>
          <cell r="N32">
            <v>0</v>
          </cell>
          <cell r="O32">
            <v>0</v>
          </cell>
          <cell r="P32">
            <v>0</v>
          </cell>
          <cell r="U32">
            <v>67000</v>
          </cell>
          <cell r="V32">
            <v>67000</v>
          </cell>
          <cell r="W32">
            <v>67000</v>
          </cell>
          <cell r="X32">
            <v>67000</v>
          </cell>
          <cell r="Y32">
            <v>67000</v>
          </cell>
          <cell r="Z32">
            <v>67000</v>
          </cell>
          <cell r="AA32">
            <v>67000</v>
          </cell>
          <cell r="AB32">
            <v>67000</v>
          </cell>
          <cell r="AC32">
            <v>67000</v>
          </cell>
          <cell r="AD32">
            <v>67000</v>
          </cell>
          <cell r="AI32">
            <v>0</v>
          </cell>
          <cell r="AJ32">
            <v>0</v>
          </cell>
          <cell r="AK32">
            <v>0</v>
          </cell>
          <cell r="AL32">
            <v>0</v>
          </cell>
          <cell r="AM32">
            <v>0</v>
          </cell>
          <cell r="AN32">
            <v>0</v>
          </cell>
          <cell r="AO32">
            <v>0</v>
          </cell>
          <cell r="AP32">
            <v>0</v>
          </cell>
          <cell r="AQ32">
            <v>0</v>
          </cell>
          <cell r="AR32">
            <v>0</v>
          </cell>
          <cell r="AW32">
            <v>0</v>
          </cell>
          <cell r="AX32">
            <v>0</v>
          </cell>
          <cell r="AY32">
            <v>0</v>
          </cell>
          <cell r="AZ32">
            <v>0</v>
          </cell>
          <cell r="BA32">
            <v>0</v>
          </cell>
          <cell r="BB32">
            <v>0</v>
          </cell>
          <cell r="BC32">
            <v>0</v>
          </cell>
          <cell r="BD32">
            <v>0</v>
          </cell>
          <cell r="BE32">
            <v>0</v>
          </cell>
          <cell r="BF32">
            <v>0</v>
          </cell>
          <cell r="BK32">
            <v>67000</v>
          </cell>
          <cell r="BL32">
            <v>67000</v>
          </cell>
          <cell r="BM32">
            <v>67000</v>
          </cell>
          <cell r="BN32">
            <v>67000</v>
          </cell>
          <cell r="BO32">
            <v>67000</v>
          </cell>
          <cell r="BP32">
            <v>67000</v>
          </cell>
          <cell r="BQ32">
            <v>67000</v>
          </cell>
          <cell r="BR32">
            <v>67000</v>
          </cell>
          <cell r="BS32">
            <v>67000</v>
          </cell>
          <cell r="BT32">
            <v>67000</v>
          </cell>
          <cell r="BV32">
            <v>0</v>
          </cell>
        </row>
        <row r="33">
          <cell r="G33">
            <v>14759</v>
          </cell>
          <cell r="H33">
            <v>14759</v>
          </cell>
          <cell r="I33">
            <v>14760</v>
          </cell>
          <cell r="K33">
            <v>14760</v>
          </cell>
          <cell r="L33">
            <v>14760</v>
          </cell>
          <cell r="M33">
            <v>14760</v>
          </cell>
          <cell r="N33">
            <v>14760</v>
          </cell>
          <cell r="O33">
            <v>12796</v>
          </cell>
          <cell r="P33">
            <v>12796</v>
          </cell>
          <cell r="U33">
            <v>10303</v>
          </cell>
          <cell r="V33">
            <v>10303</v>
          </cell>
          <cell r="W33">
            <v>10305</v>
          </cell>
          <cell r="X33">
            <v>10305</v>
          </cell>
          <cell r="Y33">
            <v>10305</v>
          </cell>
          <cell r="Z33">
            <v>10305</v>
          </cell>
          <cell r="AA33">
            <v>10305</v>
          </cell>
          <cell r="AB33">
            <v>10305</v>
          </cell>
          <cell r="AC33">
            <v>8840</v>
          </cell>
          <cell r="AD33">
            <v>8840</v>
          </cell>
          <cell r="AI33">
            <v>0</v>
          </cell>
          <cell r="AJ33">
            <v>0</v>
          </cell>
          <cell r="AK33">
            <v>0</v>
          </cell>
          <cell r="AL33">
            <v>0</v>
          </cell>
          <cell r="AM33">
            <v>0</v>
          </cell>
          <cell r="AN33">
            <v>0</v>
          </cell>
          <cell r="AO33">
            <v>0</v>
          </cell>
          <cell r="AP33">
            <v>0</v>
          </cell>
          <cell r="AQ33">
            <v>0</v>
          </cell>
          <cell r="AR33">
            <v>0</v>
          </cell>
          <cell r="AW33">
            <v>0</v>
          </cell>
          <cell r="AX33">
            <v>0</v>
          </cell>
          <cell r="AY33">
            <v>0</v>
          </cell>
          <cell r="AZ33">
            <v>0</v>
          </cell>
          <cell r="BA33">
            <v>0</v>
          </cell>
          <cell r="BB33">
            <v>0</v>
          </cell>
          <cell r="BC33">
            <v>0</v>
          </cell>
          <cell r="BD33">
            <v>0</v>
          </cell>
          <cell r="BE33">
            <v>0</v>
          </cell>
          <cell r="BF33">
            <v>0</v>
          </cell>
          <cell r="BK33">
            <v>25062</v>
          </cell>
          <cell r="BL33">
            <v>25062</v>
          </cell>
          <cell r="BM33">
            <v>25065</v>
          </cell>
          <cell r="BN33">
            <v>25065</v>
          </cell>
          <cell r="BO33">
            <v>25065</v>
          </cell>
          <cell r="BP33">
            <v>25065</v>
          </cell>
          <cell r="BQ33">
            <v>25065</v>
          </cell>
          <cell r="BR33">
            <v>25065</v>
          </cell>
          <cell r="BS33">
            <v>21636</v>
          </cell>
          <cell r="BT33">
            <v>21636</v>
          </cell>
          <cell r="BV33">
            <v>0</v>
          </cell>
        </row>
        <row r="34">
          <cell r="G34">
            <v>32977</v>
          </cell>
          <cell r="H34">
            <v>33851</v>
          </cell>
          <cell r="I34">
            <v>34633</v>
          </cell>
          <cell r="K34">
            <v>36279</v>
          </cell>
          <cell r="L34">
            <v>37614</v>
          </cell>
          <cell r="M34">
            <v>37815</v>
          </cell>
          <cell r="N34">
            <v>39011</v>
          </cell>
          <cell r="O34">
            <v>39218</v>
          </cell>
          <cell r="P34">
            <v>42295</v>
          </cell>
          <cell r="U34">
            <v>26981</v>
          </cell>
          <cell r="V34">
            <v>27696</v>
          </cell>
          <cell r="W34">
            <v>28336</v>
          </cell>
          <cell r="X34">
            <v>28883</v>
          </cell>
          <cell r="Y34">
            <v>29682</v>
          </cell>
          <cell r="Z34">
            <v>30775</v>
          </cell>
          <cell r="AA34">
            <v>30939</v>
          </cell>
          <cell r="AB34">
            <v>31918</v>
          </cell>
          <cell r="AC34">
            <v>32088</v>
          </cell>
          <cell r="AD34">
            <v>34605</v>
          </cell>
          <cell r="AI34">
            <v>0</v>
          </cell>
          <cell r="AJ34">
            <v>0</v>
          </cell>
          <cell r="AK34">
            <v>0</v>
          </cell>
          <cell r="AL34">
            <v>0</v>
          </cell>
          <cell r="AM34">
            <v>0</v>
          </cell>
          <cell r="AN34">
            <v>0</v>
          </cell>
          <cell r="AO34">
            <v>0</v>
          </cell>
          <cell r="AP34">
            <v>0</v>
          </cell>
          <cell r="AQ34">
            <v>0</v>
          </cell>
          <cell r="AR34">
            <v>0</v>
          </cell>
          <cell r="AW34">
            <v>0</v>
          </cell>
          <cell r="AX34">
            <v>0</v>
          </cell>
          <cell r="AY34">
            <v>0</v>
          </cell>
          <cell r="AZ34">
            <v>0</v>
          </cell>
          <cell r="BA34">
            <v>0</v>
          </cell>
          <cell r="BB34">
            <v>0</v>
          </cell>
          <cell r="BC34">
            <v>0</v>
          </cell>
          <cell r="BD34">
            <v>0</v>
          </cell>
          <cell r="BE34">
            <v>0</v>
          </cell>
          <cell r="BF34">
            <v>0</v>
          </cell>
          <cell r="BK34">
            <v>59958</v>
          </cell>
          <cell r="BL34">
            <v>61547</v>
          </cell>
          <cell r="BM34">
            <v>62969</v>
          </cell>
          <cell r="BN34">
            <v>64184</v>
          </cell>
          <cell r="BO34">
            <v>65961</v>
          </cell>
          <cell r="BP34">
            <v>68389</v>
          </cell>
          <cell r="BQ34">
            <v>68754</v>
          </cell>
          <cell r="BR34">
            <v>70929</v>
          </cell>
          <cell r="BS34">
            <v>71306</v>
          </cell>
          <cell r="BT34">
            <v>76900</v>
          </cell>
          <cell r="BV34">
            <v>0</v>
          </cell>
        </row>
        <row r="35">
          <cell r="G35">
            <v>0</v>
          </cell>
          <cell r="H35">
            <v>0</v>
          </cell>
          <cell r="I35">
            <v>0</v>
          </cell>
          <cell r="K35">
            <v>0</v>
          </cell>
          <cell r="L35">
            <v>0</v>
          </cell>
          <cell r="M35">
            <v>0</v>
          </cell>
          <cell r="N35">
            <v>0</v>
          </cell>
          <cell r="O35">
            <v>0</v>
          </cell>
          <cell r="P35">
            <v>0</v>
          </cell>
          <cell r="U35">
            <v>0</v>
          </cell>
          <cell r="V35">
            <v>0</v>
          </cell>
          <cell r="W35">
            <v>0</v>
          </cell>
          <cell r="X35">
            <v>0</v>
          </cell>
          <cell r="Y35">
            <v>0</v>
          </cell>
          <cell r="Z35">
            <v>0</v>
          </cell>
          <cell r="AA35">
            <v>0</v>
          </cell>
          <cell r="AB35">
            <v>0</v>
          </cell>
          <cell r="AC35">
            <v>0</v>
          </cell>
          <cell r="AD35">
            <v>0</v>
          </cell>
          <cell r="AI35">
            <v>0</v>
          </cell>
          <cell r="AJ35">
            <v>0</v>
          </cell>
          <cell r="AK35">
            <v>0</v>
          </cell>
          <cell r="AL35">
            <v>0</v>
          </cell>
          <cell r="AM35">
            <v>0</v>
          </cell>
          <cell r="AN35">
            <v>0</v>
          </cell>
          <cell r="AO35">
            <v>0</v>
          </cell>
          <cell r="AP35">
            <v>0</v>
          </cell>
          <cell r="AQ35">
            <v>0</v>
          </cell>
          <cell r="AR35">
            <v>0</v>
          </cell>
          <cell r="AW35">
            <v>-185877</v>
          </cell>
          <cell r="AX35">
            <v>-153137</v>
          </cell>
          <cell r="AY35">
            <v>-172421</v>
          </cell>
          <cell r="AZ35">
            <v>-94884</v>
          </cell>
          <cell r="BA35">
            <v>-37608</v>
          </cell>
          <cell r="BB35">
            <v>-59204</v>
          </cell>
          <cell r="BC35">
            <v>-12499</v>
          </cell>
          <cell r="BD35">
            <v>-40940</v>
          </cell>
          <cell r="BE35">
            <v>-7230</v>
          </cell>
          <cell r="BF35">
            <v>12</v>
          </cell>
          <cell r="BK35">
            <v>-185877</v>
          </cell>
          <cell r="BL35">
            <v>-153137</v>
          </cell>
          <cell r="BM35">
            <v>-172421</v>
          </cell>
          <cell r="BN35">
            <v>-94884</v>
          </cell>
          <cell r="BO35">
            <v>-37608</v>
          </cell>
          <cell r="BP35">
            <v>-59204</v>
          </cell>
          <cell r="BQ35">
            <v>-12499</v>
          </cell>
          <cell r="BR35">
            <v>-40940</v>
          </cell>
          <cell r="BS35">
            <v>-7230</v>
          </cell>
          <cell r="BT35">
            <v>12</v>
          </cell>
          <cell r="BV35">
            <v>0</v>
          </cell>
        </row>
        <row r="36">
          <cell r="G36">
            <v>0</v>
          </cell>
          <cell r="H36">
            <v>0</v>
          </cell>
          <cell r="I36">
            <v>0</v>
          </cell>
          <cell r="K36">
            <v>0</v>
          </cell>
          <cell r="L36">
            <v>0</v>
          </cell>
          <cell r="M36">
            <v>0</v>
          </cell>
          <cell r="N36">
            <v>0</v>
          </cell>
          <cell r="O36">
            <v>0</v>
          </cell>
          <cell r="P36">
            <v>0</v>
          </cell>
          <cell r="U36">
            <v>0</v>
          </cell>
          <cell r="V36">
            <v>0</v>
          </cell>
          <cell r="W36">
            <v>0</v>
          </cell>
          <cell r="X36">
            <v>0</v>
          </cell>
          <cell r="Y36">
            <v>0</v>
          </cell>
          <cell r="Z36">
            <v>0</v>
          </cell>
          <cell r="AA36">
            <v>0</v>
          </cell>
          <cell r="AB36">
            <v>0</v>
          </cell>
          <cell r="AC36">
            <v>0</v>
          </cell>
          <cell r="AD36">
            <v>0</v>
          </cell>
          <cell r="AI36">
            <v>0</v>
          </cell>
          <cell r="AJ36">
            <v>0</v>
          </cell>
          <cell r="AK36">
            <v>0</v>
          </cell>
          <cell r="AL36">
            <v>0</v>
          </cell>
          <cell r="AM36">
            <v>0</v>
          </cell>
          <cell r="AN36">
            <v>0</v>
          </cell>
          <cell r="AO36">
            <v>0</v>
          </cell>
          <cell r="AP36">
            <v>0</v>
          </cell>
          <cell r="AQ36">
            <v>0</v>
          </cell>
          <cell r="AR36">
            <v>0</v>
          </cell>
          <cell r="AW36">
            <v>-387662</v>
          </cell>
          <cell r="AX36">
            <v>-311802</v>
          </cell>
          <cell r="AY36">
            <v>-369350</v>
          </cell>
          <cell r="AZ36">
            <v>-305777</v>
          </cell>
          <cell r="BA36">
            <v>-141019</v>
          </cell>
          <cell r="BB36">
            <v>-190247</v>
          </cell>
          <cell r="BC36">
            <v>-237695</v>
          </cell>
          <cell r="BD36">
            <v>-270481</v>
          </cell>
          <cell r="BE36">
            <v>-214246</v>
          </cell>
          <cell r="BF36">
            <v>-278550</v>
          </cell>
          <cell r="BK36">
            <v>-387662</v>
          </cell>
          <cell r="BL36">
            <v>-311802</v>
          </cell>
          <cell r="BM36">
            <v>-369350</v>
          </cell>
          <cell r="BN36">
            <v>-305777</v>
          </cell>
          <cell r="BO36">
            <v>-141019</v>
          </cell>
          <cell r="BP36">
            <v>-190247</v>
          </cell>
          <cell r="BQ36">
            <v>-237695</v>
          </cell>
          <cell r="BR36">
            <v>-270481</v>
          </cell>
          <cell r="BS36">
            <v>-214246</v>
          </cell>
          <cell r="BT36">
            <v>-278550</v>
          </cell>
          <cell r="BV36">
            <v>0</v>
          </cell>
        </row>
        <row r="37">
          <cell r="G37">
            <v>-2742619</v>
          </cell>
          <cell r="H37">
            <v>-1396139</v>
          </cell>
          <cell r="I37">
            <v>-2191621</v>
          </cell>
          <cell r="K37">
            <v>-989319</v>
          </cell>
          <cell r="L37">
            <v>-1167480</v>
          </cell>
          <cell r="M37">
            <v>-822713</v>
          </cell>
          <cell r="N37">
            <v>-2137080</v>
          </cell>
          <cell r="O37">
            <v>-2479704</v>
          </cell>
          <cell r="P37">
            <v>-1050324</v>
          </cell>
          <cell r="U37">
            <v>-1826402</v>
          </cell>
          <cell r="V37">
            <v>-1890890</v>
          </cell>
          <cell r="W37">
            <v>-1208361</v>
          </cell>
          <cell r="X37">
            <v>-1724725</v>
          </cell>
          <cell r="Y37">
            <v>-1250963</v>
          </cell>
          <cell r="Z37">
            <v>-1174342</v>
          </cell>
          <cell r="AA37">
            <v>-844277</v>
          </cell>
          <cell r="AB37">
            <v>-1333761</v>
          </cell>
          <cell r="AC37">
            <v>-920220</v>
          </cell>
          <cell r="AD37">
            <v>-435955</v>
          </cell>
          <cell r="AF37">
            <v>0</v>
          </cell>
          <cell r="AI37">
            <v>-14703</v>
          </cell>
          <cell r="AJ37">
            <v>-30238.43</v>
          </cell>
          <cell r="AK37">
            <v>-19144.84</v>
          </cell>
          <cell r="AL37">
            <v>-8239</v>
          </cell>
          <cell r="AM37">
            <v>4906</v>
          </cell>
          <cell r="AN37">
            <v>-11993</v>
          </cell>
          <cell r="AO37">
            <v>-14487</v>
          </cell>
          <cell r="AP37">
            <v>-7690</v>
          </cell>
          <cell r="AQ37">
            <v>-11485</v>
          </cell>
          <cell r="AR37">
            <v>19562</v>
          </cell>
          <cell r="AS37">
            <v>0</v>
          </cell>
          <cell r="AT37">
            <v>0</v>
          </cell>
          <cell r="AW37">
            <v>-574777</v>
          </cell>
          <cell r="AX37">
            <v>-466177</v>
          </cell>
          <cell r="AY37">
            <v>-543009</v>
          </cell>
          <cell r="AZ37">
            <v>-401899</v>
          </cell>
          <cell r="BA37">
            <v>-179865</v>
          </cell>
          <cell r="BB37">
            <v>-250689</v>
          </cell>
          <cell r="BC37">
            <v>-251432</v>
          </cell>
          <cell r="BD37">
            <v>-312659</v>
          </cell>
          <cell r="BE37">
            <v>-222714</v>
          </cell>
          <cell r="BF37">
            <v>-279776</v>
          </cell>
          <cell r="BG37">
            <v>0</v>
          </cell>
          <cell r="BH37">
            <v>0</v>
          </cell>
          <cell r="BK37">
            <v>-5158501</v>
          </cell>
          <cell r="BL37">
            <v>-3783444.4299999997</v>
          </cell>
          <cell r="BM37">
            <v>-3962135.84</v>
          </cell>
          <cell r="BN37">
            <v>-3140151</v>
          </cell>
          <cell r="BO37">
            <v>-2415241</v>
          </cell>
          <cell r="BP37">
            <v>-2604504</v>
          </cell>
          <cell r="BQ37">
            <v>-1932909</v>
          </cell>
          <cell r="BR37">
            <v>-3791190</v>
          </cell>
          <cell r="BS37">
            <v>-3634123</v>
          </cell>
          <cell r="BT37">
            <v>-1746493</v>
          </cell>
          <cell r="BV37">
            <v>0</v>
          </cell>
        </row>
        <row r="38">
          <cell r="G38">
            <v>-10072</v>
          </cell>
          <cell r="H38">
            <v>-10072</v>
          </cell>
          <cell r="I38">
            <v>-10072</v>
          </cell>
          <cell r="K38">
            <v>-10072</v>
          </cell>
          <cell r="L38">
            <v>-10072</v>
          </cell>
          <cell r="M38">
            <v>-10072</v>
          </cell>
          <cell r="N38">
            <v>-10072</v>
          </cell>
          <cell r="O38">
            <v>-10072</v>
          </cell>
          <cell r="P38">
            <v>-10072</v>
          </cell>
          <cell r="U38">
            <v>0</v>
          </cell>
          <cell r="V38">
            <v>0</v>
          </cell>
          <cell r="W38">
            <v>0</v>
          </cell>
          <cell r="X38">
            <v>0</v>
          </cell>
          <cell r="Y38">
            <v>0</v>
          </cell>
          <cell r="Z38">
            <v>0</v>
          </cell>
          <cell r="AA38">
            <v>0</v>
          </cell>
          <cell r="AB38">
            <v>0</v>
          </cell>
          <cell r="AC38">
            <v>0</v>
          </cell>
          <cell r="AD38">
            <v>0</v>
          </cell>
          <cell r="AI38">
            <v>0</v>
          </cell>
          <cell r="AJ38">
            <v>0</v>
          </cell>
          <cell r="AK38">
            <v>0</v>
          </cell>
          <cell r="AL38">
            <v>0</v>
          </cell>
          <cell r="AM38">
            <v>0</v>
          </cell>
          <cell r="AN38">
            <v>0</v>
          </cell>
          <cell r="AO38">
            <v>0</v>
          </cell>
          <cell r="AP38">
            <v>0</v>
          </cell>
          <cell r="AQ38">
            <v>0</v>
          </cell>
          <cell r="AR38">
            <v>0</v>
          </cell>
          <cell r="AW38">
            <v>0</v>
          </cell>
          <cell r="AX38">
            <v>0</v>
          </cell>
          <cell r="AY38">
            <v>0</v>
          </cell>
          <cell r="AZ38">
            <v>0</v>
          </cell>
          <cell r="BA38">
            <v>0</v>
          </cell>
          <cell r="BB38">
            <v>0</v>
          </cell>
          <cell r="BC38">
            <v>0</v>
          </cell>
          <cell r="BD38">
            <v>0</v>
          </cell>
          <cell r="BE38">
            <v>0</v>
          </cell>
          <cell r="BF38">
            <v>0</v>
          </cell>
          <cell r="BK38">
            <v>-10072</v>
          </cell>
          <cell r="BL38">
            <v>-10072</v>
          </cell>
          <cell r="BM38">
            <v>-10072</v>
          </cell>
          <cell r="BN38">
            <v>-10072</v>
          </cell>
          <cell r="BO38">
            <v>-10072</v>
          </cell>
          <cell r="BP38">
            <v>-10072</v>
          </cell>
          <cell r="BQ38">
            <v>-10072</v>
          </cell>
          <cell r="BR38">
            <v>-10072</v>
          </cell>
          <cell r="BS38">
            <v>-10072</v>
          </cell>
          <cell r="BT38">
            <v>-10072</v>
          </cell>
          <cell r="BV38">
            <v>0</v>
          </cell>
        </row>
        <row r="39">
          <cell r="G39">
            <v>-98989</v>
          </cell>
          <cell r="H39">
            <v>140842</v>
          </cell>
          <cell r="I39">
            <v>-6136300</v>
          </cell>
          <cell r="K39">
            <v>0</v>
          </cell>
          <cell r="L39">
            <v>0</v>
          </cell>
          <cell r="M39">
            <v>0</v>
          </cell>
          <cell r="N39">
            <v>0</v>
          </cell>
          <cell r="O39">
            <v>0</v>
          </cell>
          <cell r="P39">
            <v>0</v>
          </cell>
          <cell r="U39">
            <v>0</v>
          </cell>
          <cell r="V39">
            <v>0</v>
          </cell>
          <cell r="W39">
            <v>0</v>
          </cell>
          <cell r="X39">
            <v>0</v>
          </cell>
          <cell r="Y39">
            <v>0</v>
          </cell>
          <cell r="Z39">
            <v>0</v>
          </cell>
          <cell r="AA39">
            <v>0</v>
          </cell>
          <cell r="AB39">
            <v>0</v>
          </cell>
          <cell r="AC39">
            <v>0</v>
          </cell>
          <cell r="AD39">
            <v>0</v>
          </cell>
          <cell r="AI39">
            <v>0</v>
          </cell>
          <cell r="AJ39">
            <v>0</v>
          </cell>
          <cell r="AK39">
            <v>0</v>
          </cell>
          <cell r="AL39">
            <v>0</v>
          </cell>
          <cell r="AM39">
            <v>0</v>
          </cell>
          <cell r="AN39">
            <v>0</v>
          </cell>
          <cell r="AO39">
            <v>0</v>
          </cell>
          <cell r="AP39">
            <v>0</v>
          </cell>
          <cell r="AQ39">
            <v>0</v>
          </cell>
          <cell r="AR39">
            <v>0</v>
          </cell>
          <cell r="AW39">
            <v>0</v>
          </cell>
          <cell r="AX39">
            <v>0</v>
          </cell>
          <cell r="AY39">
            <v>0</v>
          </cell>
          <cell r="AZ39">
            <v>0</v>
          </cell>
          <cell r="BA39">
            <v>0</v>
          </cell>
          <cell r="BB39">
            <v>0</v>
          </cell>
          <cell r="BC39">
            <v>0</v>
          </cell>
          <cell r="BD39">
            <v>0</v>
          </cell>
          <cell r="BE39">
            <v>0</v>
          </cell>
          <cell r="BF39">
            <v>0</v>
          </cell>
          <cell r="BK39">
            <v>-98989</v>
          </cell>
          <cell r="BL39">
            <v>140842</v>
          </cell>
          <cell r="BM39">
            <v>-6136300</v>
          </cell>
          <cell r="BN39">
            <v>0</v>
          </cell>
          <cell r="BO39">
            <v>0</v>
          </cell>
          <cell r="BP39">
            <v>0</v>
          </cell>
          <cell r="BQ39">
            <v>0</v>
          </cell>
          <cell r="BR39">
            <v>0</v>
          </cell>
          <cell r="BS39">
            <v>0</v>
          </cell>
          <cell r="BT39">
            <v>0</v>
          </cell>
          <cell r="BV39">
            <v>0</v>
          </cell>
        </row>
        <row r="40">
          <cell r="G40">
            <v>-5374553</v>
          </cell>
          <cell r="H40">
            <v>-140842</v>
          </cell>
          <cell r="I40">
            <v>5335960</v>
          </cell>
          <cell r="K40">
            <v>-2278870</v>
          </cell>
          <cell r="L40">
            <v>-856319</v>
          </cell>
          <cell r="M40">
            <v>1348912</v>
          </cell>
          <cell r="N40">
            <v>-5168662</v>
          </cell>
          <cell r="O40">
            <v>-2480756</v>
          </cell>
          <cell r="P40">
            <v>-2529340</v>
          </cell>
          <cell r="U40">
            <v>0</v>
          </cell>
          <cell r="V40">
            <v>0</v>
          </cell>
          <cell r="W40">
            <v>0</v>
          </cell>
          <cell r="X40">
            <v>0</v>
          </cell>
          <cell r="Y40">
            <v>0</v>
          </cell>
          <cell r="Z40">
            <v>0</v>
          </cell>
          <cell r="AA40">
            <v>0</v>
          </cell>
          <cell r="AB40">
            <v>0</v>
          </cell>
          <cell r="AC40">
            <v>0</v>
          </cell>
          <cell r="AD40">
            <v>0</v>
          </cell>
          <cell r="AI40">
            <v>0</v>
          </cell>
          <cell r="AJ40">
            <v>0</v>
          </cell>
          <cell r="AK40">
            <v>0</v>
          </cell>
          <cell r="AL40">
            <v>0</v>
          </cell>
          <cell r="AM40">
            <v>0</v>
          </cell>
          <cell r="AN40">
            <v>0</v>
          </cell>
          <cell r="AO40">
            <v>0</v>
          </cell>
          <cell r="AP40">
            <v>0</v>
          </cell>
          <cell r="AQ40">
            <v>0</v>
          </cell>
          <cell r="AR40">
            <v>0</v>
          </cell>
          <cell r="AW40">
            <v>0</v>
          </cell>
          <cell r="AX40">
            <v>0</v>
          </cell>
          <cell r="AY40">
            <v>0</v>
          </cell>
          <cell r="AZ40">
            <v>0</v>
          </cell>
          <cell r="BA40">
            <v>0</v>
          </cell>
          <cell r="BB40">
            <v>0</v>
          </cell>
          <cell r="BC40">
            <v>0</v>
          </cell>
          <cell r="BD40">
            <v>0</v>
          </cell>
          <cell r="BE40">
            <v>0</v>
          </cell>
          <cell r="BF40">
            <v>0</v>
          </cell>
          <cell r="BK40">
            <v>-5374553</v>
          </cell>
          <cell r="BL40">
            <v>-140842</v>
          </cell>
          <cell r="BM40">
            <v>5335960</v>
          </cell>
          <cell r="BN40">
            <v>-1277085</v>
          </cell>
          <cell r="BO40">
            <v>-2278870</v>
          </cell>
          <cell r="BP40">
            <v>-856319</v>
          </cell>
          <cell r="BQ40">
            <v>1348912</v>
          </cell>
          <cell r="BR40">
            <v>-5168662</v>
          </cell>
          <cell r="BS40">
            <v>-2480756</v>
          </cell>
          <cell r="BT40">
            <v>-2529340</v>
          </cell>
          <cell r="BV40">
            <v>0</v>
          </cell>
        </row>
        <row r="41">
          <cell r="G41">
            <v>0</v>
          </cell>
          <cell r="H41">
            <v>0</v>
          </cell>
          <cell r="I41">
            <v>0</v>
          </cell>
          <cell r="K41">
            <v>0</v>
          </cell>
          <cell r="L41">
            <v>0</v>
          </cell>
          <cell r="M41">
            <v>-24415</v>
          </cell>
          <cell r="N41">
            <v>0</v>
          </cell>
          <cell r="O41">
            <v>0</v>
          </cell>
          <cell r="P41">
            <v>-10592</v>
          </cell>
          <cell r="U41">
            <v>0</v>
          </cell>
          <cell r="V41">
            <v>0</v>
          </cell>
          <cell r="W41">
            <v>0</v>
          </cell>
          <cell r="X41">
            <v>0</v>
          </cell>
          <cell r="Y41">
            <v>0</v>
          </cell>
          <cell r="Z41">
            <v>0</v>
          </cell>
          <cell r="AA41">
            <v>0</v>
          </cell>
          <cell r="AB41">
            <v>0</v>
          </cell>
          <cell r="AC41">
            <v>0</v>
          </cell>
          <cell r="AD41">
            <v>0</v>
          </cell>
          <cell r="AI41">
            <v>0</v>
          </cell>
          <cell r="AJ41">
            <v>0</v>
          </cell>
          <cell r="AK41">
            <v>0</v>
          </cell>
          <cell r="AL41">
            <v>0</v>
          </cell>
          <cell r="AM41">
            <v>0</v>
          </cell>
          <cell r="AN41">
            <v>0</v>
          </cell>
          <cell r="AO41">
            <v>0</v>
          </cell>
          <cell r="AP41">
            <v>0</v>
          </cell>
          <cell r="AQ41">
            <v>0</v>
          </cell>
          <cell r="AR41">
            <v>0</v>
          </cell>
          <cell r="AW41">
            <v>0</v>
          </cell>
          <cell r="AX41">
            <v>0</v>
          </cell>
          <cell r="AY41">
            <v>0</v>
          </cell>
          <cell r="AZ41">
            <v>0</v>
          </cell>
          <cell r="BA41">
            <v>0</v>
          </cell>
          <cell r="BB41">
            <v>0</v>
          </cell>
          <cell r="BC41">
            <v>0</v>
          </cell>
          <cell r="BD41">
            <v>0</v>
          </cell>
          <cell r="BE41">
            <v>0</v>
          </cell>
          <cell r="BF41">
            <v>0</v>
          </cell>
          <cell r="BK41">
            <v>0</v>
          </cell>
          <cell r="BL41">
            <v>0</v>
          </cell>
          <cell r="BM41">
            <v>0</v>
          </cell>
          <cell r="BN41">
            <v>-11278</v>
          </cell>
          <cell r="BO41">
            <v>0</v>
          </cell>
          <cell r="BP41">
            <v>0</v>
          </cell>
          <cell r="BQ41">
            <v>-24415</v>
          </cell>
          <cell r="BR41">
            <v>0</v>
          </cell>
          <cell r="BS41">
            <v>0</v>
          </cell>
          <cell r="BT41">
            <v>-10592</v>
          </cell>
          <cell r="BV41">
            <v>0</v>
          </cell>
        </row>
        <row r="42">
          <cell r="G42">
            <v>0</v>
          </cell>
          <cell r="H42">
            <v>0</v>
          </cell>
          <cell r="I42">
            <v>0</v>
          </cell>
          <cell r="K42">
            <v>0</v>
          </cell>
          <cell r="L42">
            <v>0</v>
          </cell>
          <cell r="M42">
            <v>0</v>
          </cell>
          <cell r="N42">
            <v>0</v>
          </cell>
          <cell r="O42">
            <v>-1014824</v>
          </cell>
          <cell r="P42">
            <v>-1775786</v>
          </cell>
          <cell r="U42">
            <v>0</v>
          </cell>
          <cell r="V42">
            <v>0</v>
          </cell>
          <cell r="W42">
            <v>0</v>
          </cell>
          <cell r="X42">
            <v>0</v>
          </cell>
          <cell r="Y42">
            <v>0</v>
          </cell>
          <cell r="Z42">
            <v>0</v>
          </cell>
          <cell r="AA42">
            <v>0</v>
          </cell>
          <cell r="AB42">
            <v>0</v>
          </cell>
          <cell r="AC42">
            <v>0</v>
          </cell>
          <cell r="AD42">
            <v>0</v>
          </cell>
          <cell r="AI42">
            <v>0</v>
          </cell>
          <cell r="AJ42">
            <v>0</v>
          </cell>
          <cell r="AK42">
            <v>0</v>
          </cell>
          <cell r="AL42">
            <v>0</v>
          </cell>
          <cell r="AM42">
            <v>0</v>
          </cell>
          <cell r="AN42">
            <v>0</v>
          </cell>
          <cell r="AO42">
            <v>0</v>
          </cell>
          <cell r="AP42">
            <v>0</v>
          </cell>
          <cell r="AQ42">
            <v>0</v>
          </cell>
          <cell r="AR42">
            <v>0</v>
          </cell>
          <cell r="AW42">
            <v>0</v>
          </cell>
          <cell r="AX42">
            <v>0</v>
          </cell>
          <cell r="AY42">
            <v>0</v>
          </cell>
          <cell r="AZ42">
            <v>0</v>
          </cell>
          <cell r="BA42">
            <v>0</v>
          </cell>
          <cell r="BB42">
            <v>0</v>
          </cell>
          <cell r="BC42">
            <v>0</v>
          </cell>
          <cell r="BD42">
            <v>0</v>
          </cell>
          <cell r="BE42">
            <v>0</v>
          </cell>
          <cell r="BF42">
            <v>0</v>
          </cell>
          <cell r="BK42">
            <v>0</v>
          </cell>
          <cell r="BL42">
            <v>0</v>
          </cell>
          <cell r="BM42">
            <v>0</v>
          </cell>
          <cell r="BN42">
            <v>0</v>
          </cell>
          <cell r="BO42">
            <v>0</v>
          </cell>
          <cell r="BP42">
            <v>0</v>
          </cell>
          <cell r="BQ42">
            <v>0</v>
          </cell>
          <cell r="BR42">
            <v>0</v>
          </cell>
          <cell r="BS42">
            <v>-1014824</v>
          </cell>
          <cell r="BT42">
            <v>-1775786</v>
          </cell>
          <cell r="BV42">
            <v>0</v>
          </cell>
        </row>
        <row r="43">
          <cell r="I43">
            <v>3500000</v>
          </cell>
          <cell r="K43">
            <v>0</v>
          </cell>
          <cell r="L43">
            <v>0</v>
          </cell>
          <cell r="M43">
            <v>0</v>
          </cell>
          <cell r="N43">
            <v>0</v>
          </cell>
          <cell r="O43">
            <v>0</v>
          </cell>
          <cell r="P43">
            <v>0</v>
          </cell>
          <cell r="X43">
            <v>0</v>
          </cell>
          <cell r="Y43">
            <v>0</v>
          </cell>
          <cell r="Z43">
            <v>0</v>
          </cell>
          <cell r="AA43">
            <v>0</v>
          </cell>
          <cell r="AB43">
            <v>0</v>
          </cell>
          <cell r="AC43">
            <v>0</v>
          </cell>
          <cell r="AD43">
            <v>0</v>
          </cell>
          <cell r="AL43">
            <v>0</v>
          </cell>
          <cell r="AM43">
            <v>0</v>
          </cell>
          <cell r="AN43">
            <v>0</v>
          </cell>
          <cell r="AO43">
            <v>0</v>
          </cell>
          <cell r="AP43">
            <v>0</v>
          </cell>
          <cell r="AQ43">
            <v>0</v>
          </cell>
          <cell r="AR43">
            <v>0</v>
          </cell>
          <cell r="AZ43">
            <v>0</v>
          </cell>
          <cell r="BA43">
            <v>0</v>
          </cell>
          <cell r="BB43">
            <v>0</v>
          </cell>
          <cell r="BC43">
            <v>0</v>
          </cell>
          <cell r="BD43">
            <v>0</v>
          </cell>
          <cell r="BE43">
            <v>0</v>
          </cell>
          <cell r="BF43">
            <v>0</v>
          </cell>
          <cell r="BM43">
            <v>3500000</v>
          </cell>
          <cell r="BN43">
            <v>0</v>
          </cell>
        </row>
        <row r="44">
          <cell r="G44">
            <v>696057</v>
          </cell>
          <cell r="H44">
            <v>673029</v>
          </cell>
          <cell r="I44">
            <v>665928</v>
          </cell>
          <cell r="K44">
            <v>664856</v>
          </cell>
          <cell r="L44">
            <v>667932</v>
          </cell>
          <cell r="M44">
            <v>670274</v>
          </cell>
          <cell r="N44">
            <v>672323</v>
          </cell>
          <cell r="O44">
            <v>783679</v>
          </cell>
          <cell r="P44">
            <v>607015</v>
          </cell>
          <cell r="U44">
            <v>0</v>
          </cell>
          <cell r="V44">
            <v>0</v>
          </cell>
          <cell r="W44">
            <v>0</v>
          </cell>
          <cell r="X44">
            <v>0</v>
          </cell>
          <cell r="Y44">
            <v>0</v>
          </cell>
          <cell r="Z44">
            <v>0</v>
          </cell>
          <cell r="AA44">
            <v>0</v>
          </cell>
          <cell r="AB44">
            <v>0</v>
          </cell>
          <cell r="AC44">
            <v>0</v>
          </cell>
          <cell r="AD44">
            <v>0</v>
          </cell>
          <cell r="AI44">
            <v>0</v>
          </cell>
          <cell r="AJ44">
            <v>0</v>
          </cell>
          <cell r="AK44">
            <v>0</v>
          </cell>
          <cell r="AL44">
            <v>0</v>
          </cell>
          <cell r="AM44">
            <v>0</v>
          </cell>
          <cell r="AN44">
            <v>0</v>
          </cell>
          <cell r="AO44">
            <v>0</v>
          </cell>
          <cell r="AP44">
            <v>0</v>
          </cell>
          <cell r="AQ44">
            <v>0</v>
          </cell>
          <cell r="AR44">
            <v>0</v>
          </cell>
          <cell r="AW44">
            <v>0</v>
          </cell>
          <cell r="AX44">
            <v>0</v>
          </cell>
          <cell r="AY44">
            <v>0</v>
          </cell>
          <cell r="AZ44">
            <v>0</v>
          </cell>
          <cell r="BA44">
            <v>0</v>
          </cell>
          <cell r="BB44">
            <v>0</v>
          </cell>
          <cell r="BC44">
            <v>0</v>
          </cell>
          <cell r="BD44">
            <v>0</v>
          </cell>
          <cell r="BE44">
            <v>0</v>
          </cell>
          <cell r="BF44">
            <v>0</v>
          </cell>
          <cell r="BK44">
            <v>696057</v>
          </cell>
          <cell r="BL44">
            <v>673029</v>
          </cell>
          <cell r="BM44">
            <v>665928</v>
          </cell>
          <cell r="BN44">
            <v>661843</v>
          </cell>
          <cell r="BO44">
            <v>664856</v>
          </cell>
          <cell r="BP44">
            <v>667932</v>
          </cell>
          <cell r="BQ44">
            <v>670274</v>
          </cell>
          <cell r="BR44">
            <v>672323</v>
          </cell>
          <cell r="BS44">
            <v>783679</v>
          </cell>
          <cell r="BT44">
            <v>607015</v>
          </cell>
          <cell r="BV44">
            <v>0</v>
          </cell>
        </row>
        <row r="45">
          <cell r="I45">
            <v>-15000000</v>
          </cell>
          <cell r="K45">
            <v>0</v>
          </cell>
          <cell r="L45">
            <v>0</v>
          </cell>
          <cell r="M45">
            <v>0</v>
          </cell>
          <cell r="N45">
            <v>0</v>
          </cell>
          <cell r="O45">
            <v>0</v>
          </cell>
          <cell r="P45">
            <v>0</v>
          </cell>
          <cell r="X45">
            <v>0</v>
          </cell>
          <cell r="Y45">
            <v>0</v>
          </cell>
          <cell r="Z45">
            <v>0</v>
          </cell>
          <cell r="AA45">
            <v>0</v>
          </cell>
          <cell r="AB45">
            <v>0</v>
          </cell>
          <cell r="AC45">
            <v>0</v>
          </cell>
          <cell r="AD45">
            <v>0</v>
          </cell>
          <cell r="AL45">
            <v>0</v>
          </cell>
          <cell r="AM45">
            <v>0</v>
          </cell>
          <cell r="AN45">
            <v>0</v>
          </cell>
          <cell r="AO45">
            <v>0</v>
          </cell>
          <cell r="AP45">
            <v>0</v>
          </cell>
          <cell r="AQ45">
            <v>0</v>
          </cell>
          <cell r="AR45">
            <v>0</v>
          </cell>
          <cell r="AZ45">
            <v>0</v>
          </cell>
          <cell r="BA45">
            <v>0</v>
          </cell>
          <cell r="BB45">
            <v>0</v>
          </cell>
          <cell r="BC45">
            <v>0</v>
          </cell>
          <cell r="BD45">
            <v>0</v>
          </cell>
          <cell r="BE45">
            <v>0</v>
          </cell>
          <cell r="BF45">
            <v>0</v>
          </cell>
          <cell r="BM45">
            <v>-15000000</v>
          </cell>
        </row>
        <row r="46">
          <cell r="G46">
            <v>0</v>
          </cell>
          <cell r="H46">
            <v>0</v>
          </cell>
          <cell r="I46">
            <v>0</v>
          </cell>
          <cell r="K46">
            <v>0</v>
          </cell>
          <cell r="L46">
            <v>0</v>
          </cell>
          <cell r="M46">
            <v>0</v>
          </cell>
          <cell r="N46">
            <v>0</v>
          </cell>
          <cell r="O46">
            <v>0</v>
          </cell>
          <cell r="P46">
            <v>0</v>
          </cell>
          <cell r="U46">
            <v>0</v>
          </cell>
          <cell r="V46">
            <v>0</v>
          </cell>
          <cell r="W46">
            <v>0</v>
          </cell>
          <cell r="X46">
            <v>0</v>
          </cell>
          <cell r="Y46">
            <v>0</v>
          </cell>
          <cell r="Z46">
            <v>0</v>
          </cell>
          <cell r="AA46">
            <v>0</v>
          </cell>
          <cell r="AB46">
            <v>0</v>
          </cell>
          <cell r="AC46">
            <v>0</v>
          </cell>
          <cell r="AD46">
            <v>0</v>
          </cell>
          <cell r="AI46">
            <v>0</v>
          </cell>
          <cell r="AJ46">
            <v>0</v>
          </cell>
          <cell r="AK46">
            <v>0</v>
          </cell>
          <cell r="AL46">
            <v>0</v>
          </cell>
          <cell r="AM46">
            <v>0</v>
          </cell>
          <cell r="AN46">
            <v>0</v>
          </cell>
          <cell r="AO46">
            <v>0</v>
          </cell>
          <cell r="AP46">
            <v>0</v>
          </cell>
          <cell r="AQ46">
            <v>0</v>
          </cell>
          <cell r="AR46">
            <v>0</v>
          </cell>
          <cell r="AW46">
            <v>0</v>
          </cell>
          <cell r="AX46">
            <v>0</v>
          </cell>
          <cell r="AY46">
            <v>0</v>
          </cell>
          <cell r="AZ46">
            <v>0</v>
          </cell>
          <cell r="BA46">
            <v>0</v>
          </cell>
          <cell r="BB46">
            <v>0</v>
          </cell>
          <cell r="BC46">
            <v>0</v>
          </cell>
          <cell r="BD46">
            <v>0</v>
          </cell>
          <cell r="BE46">
            <v>0</v>
          </cell>
          <cell r="BF46">
            <v>0</v>
          </cell>
          <cell r="BK46">
            <v>0</v>
          </cell>
          <cell r="BL46">
            <v>0</v>
          </cell>
          <cell r="BM46">
            <v>0</v>
          </cell>
          <cell r="BN46">
            <v>0</v>
          </cell>
          <cell r="BO46">
            <v>0</v>
          </cell>
          <cell r="BP46">
            <v>0</v>
          </cell>
          <cell r="BQ46">
            <v>0</v>
          </cell>
          <cell r="BR46">
            <v>0</v>
          </cell>
          <cell r="BS46">
            <v>0</v>
          </cell>
          <cell r="BT46">
            <v>0</v>
          </cell>
          <cell r="BV46">
            <v>0</v>
          </cell>
        </row>
        <row r="47">
          <cell r="G47">
            <v>0</v>
          </cell>
          <cell r="H47">
            <v>0</v>
          </cell>
          <cell r="I47">
            <v>0</v>
          </cell>
          <cell r="K47">
            <v>0</v>
          </cell>
          <cell r="L47">
            <v>0</v>
          </cell>
          <cell r="M47">
            <v>0</v>
          </cell>
          <cell r="N47">
            <v>0</v>
          </cell>
          <cell r="O47">
            <v>0</v>
          </cell>
          <cell r="P47">
            <v>11000</v>
          </cell>
          <cell r="U47">
            <v>0</v>
          </cell>
          <cell r="V47">
            <v>0</v>
          </cell>
          <cell r="W47">
            <v>0</v>
          </cell>
          <cell r="X47">
            <v>0</v>
          </cell>
          <cell r="Y47">
            <v>0</v>
          </cell>
          <cell r="Z47">
            <v>0</v>
          </cell>
          <cell r="AA47">
            <v>0</v>
          </cell>
          <cell r="AB47">
            <v>0</v>
          </cell>
          <cell r="AC47">
            <v>0</v>
          </cell>
          <cell r="AD47">
            <v>0</v>
          </cell>
          <cell r="AI47">
            <v>0</v>
          </cell>
          <cell r="AJ47">
            <v>0</v>
          </cell>
          <cell r="AK47">
            <v>0</v>
          </cell>
          <cell r="AL47">
            <v>0</v>
          </cell>
          <cell r="AM47">
            <v>0</v>
          </cell>
          <cell r="AN47">
            <v>0</v>
          </cell>
          <cell r="AO47">
            <v>0</v>
          </cell>
          <cell r="AP47">
            <v>0</v>
          </cell>
          <cell r="AQ47">
            <v>0</v>
          </cell>
          <cell r="AR47">
            <v>0</v>
          </cell>
          <cell r="AW47">
            <v>0</v>
          </cell>
          <cell r="AX47">
            <v>0</v>
          </cell>
          <cell r="AY47">
            <v>0</v>
          </cell>
          <cell r="AZ47">
            <v>0</v>
          </cell>
          <cell r="BA47">
            <v>0</v>
          </cell>
          <cell r="BB47">
            <v>0</v>
          </cell>
          <cell r="BC47">
            <v>0</v>
          </cell>
          <cell r="BD47">
            <v>0</v>
          </cell>
          <cell r="BE47">
            <v>0</v>
          </cell>
          <cell r="BF47">
            <v>0</v>
          </cell>
          <cell r="BK47">
            <v>0</v>
          </cell>
          <cell r="BL47">
            <v>0</v>
          </cell>
          <cell r="BM47">
            <v>0</v>
          </cell>
          <cell r="BN47">
            <v>0</v>
          </cell>
          <cell r="BO47">
            <v>0</v>
          </cell>
          <cell r="BP47">
            <v>0</v>
          </cell>
          <cell r="BQ47">
            <v>0</v>
          </cell>
          <cell r="BR47">
            <v>0</v>
          </cell>
          <cell r="BS47">
            <v>0</v>
          </cell>
          <cell r="BT47">
            <v>11000</v>
          </cell>
          <cell r="BV47">
            <v>0</v>
          </cell>
        </row>
        <row r="48">
          <cell r="I48">
            <v>-7000000</v>
          </cell>
          <cell r="K48">
            <v>0</v>
          </cell>
          <cell r="L48">
            <v>0</v>
          </cell>
          <cell r="M48">
            <v>0</v>
          </cell>
          <cell r="N48">
            <v>0</v>
          </cell>
          <cell r="O48">
            <v>0</v>
          </cell>
          <cell r="P48">
            <v>0</v>
          </cell>
          <cell r="X48">
            <v>0</v>
          </cell>
          <cell r="Y48">
            <v>0</v>
          </cell>
          <cell r="Z48">
            <v>0</v>
          </cell>
          <cell r="AA48">
            <v>0</v>
          </cell>
          <cell r="AB48">
            <v>0</v>
          </cell>
          <cell r="AC48">
            <v>0</v>
          </cell>
          <cell r="AD48">
            <v>0</v>
          </cell>
          <cell r="AL48">
            <v>0</v>
          </cell>
          <cell r="AM48">
            <v>0</v>
          </cell>
          <cell r="AN48">
            <v>0</v>
          </cell>
          <cell r="AO48">
            <v>0</v>
          </cell>
          <cell r="AP48">
            <v>0</v>
          </cell>
          <cell r="AQ48">
            <v>0</v>
          </cell>
          <cell r="AR48">
            <v>0</v>
          </cell>
          <cell r="AZ48">
            <v>0</v>
          </cell>
          <cell r="BA48">
            <v>0</v>
          </cell>
          <cell r="BB48">
            <v>0</v>
          </cell>
          <cell r="BC48">
            <v>0</v>
          </cell>
          <cell r="BD48">
            <v>0</v>
          </cell>
          <cell r="BE48">
            <v>0</v>
          </cell>
          <cell r="BF48">
            <v>0</v>
          </cell>
          <cell r="BM48">
            <v>-7000000</v>
          </cell>
          <cell r="BN48">
            <v>0</v>
          </cell>
          <cell r="BO48">
            <v>0</v>
          </cell>
          <cell r="BP48">
            <v>0</v>
          </cell>
        </row>
        <row r="49">
          <cell r="G49">
            <v>0</v>
          </cell>
          <cell r="H49">
            <v>0</v>
          </cell>
          <cell r="I49">
            <v>0</v>
          </cell>
          <cell r="K49">
            <v>0</v>
          </cell>
          <cell r="L49">
            <v>0</v>
          </cell>
          <cell r="M49">
            <v>0</v>
          </cell>
          <cell r="N49">
            <v>0</v>
          </cell>
          <cell r="O49">
            <v>0</v>
          </cell>
          <cell r="P49">
            <v>0</v>
          </cell>
          <cell r="U49">
            <v>0</v>
          </cell>
          <cell r="V49">
            <v>0</v>
          </cell>
          <cell r="W49">
            <v>0</v>
          </cell>
          <cell r="X49">
            <v>0</v>
          </cell>
          <cell r="Y49">
            <v>0</v>
          </cell>
          <cell r="Z49">
            <v>0</v>
          </cell>
          <cell r="AA49">
            <v>0</v>
          </cell>
          <cell r="AB49">
            <v>0</v>
          </cell>
          <cell r="AC49">
            <v>0</v>
          </cell>
          <cell r="AD49">
            <v>0</v>
          </cell>
          <cell r="AI49">
            <v>0</v>
          </cell>
          <cell r="AJ49">
            <v>0</v>
          </cell>
          <cell r="AK49">
            <v>0</v>
          </cell>
          <cell r="AL49">
            <v>0</v>
          </cell>
          <cell r="AM49">
            <v>0</v>
          </cell>
          <cell r="AN49">
            <v>0</v>
          </cell>
          <cell r="AO49">
            <v>0</v>
          </cell>
          <cell r="AP49">
            <v>0</v>
          </cell>
          <cell r="AQ49">
            <v>0</v>
          </cell>
          <cell r="AR49">
            <v>0</v>
          </cell>
          <cell r="AW49">
            <v>-300</v>
          </cell>
          <cell r="AX49">
            <v>-300</v>
          </cell>
          <cell r="AY49">
            <v>-300</v>
          </cell>
          <cell r="AZ49">
            <v>-300</v>
          </cell>
          <cell r="BA49">
            <v>-300</v>
          </cell>
          <cell r="BB49">
            <v>-300</v>
          </cell>
          <cell r="BC49">
            <v>-300</v>
          </cell>
          <cell r="BD49">
            <v>-300</v>
          </cell>
          <cell r="BE49">
            <v>-300</v>
          </cell>
          <cell r="BF49">
            <v>-300</v>
          </cell>
          <cell r="BK49">
            <v>-300</v>
          </cell>
          <cell r="BL49">
            <v>-300</v>
          </cell>
          <cell r="BM49">
            <v>-300</v>
          </cell>
          <cell r="BN49">
            <v>-300</v>
          </cell>
          <cell r="BO49">
            <v>-300</v>
          </cell>
          <cell r="BP49">
            <v>-300</v>
          </cell>
          <cell r="BQ49">
            <v>-300</v>
          </cell>
          <cell r="BR49">
            <v>-300</v>
          </cell>
          <cell r="BS49">
            <v>-300</v>
          </cell>
          <cell r="BT49">
            <v>-300</v>
          </cell>
          <cell r="BV49">
            <v>0</v>
          </cell>
        </row>
        <row r="50">
          <cell r="G50">
            <v>-798438</v>
          </cell>
          <cell r="H50">
            <v>-3093798</v>
          </cell>
          <cell r="I50">
            <v>-1849732</v>
          </cell>
          <cell r="K50">
            <v>2989380</v>
          </cell>
          <cell r="L50">
            <v>-1134002</v>
          </cell>
          <cell r="M50">
            <v>295515</v>
          </cell>
          <cell r="N50">
            <v>2337222</v>
          </cell>
          <cell r="O50">
            <v>-5978958</v>
          </cell>
          <cell r="P50">
            <v>4062401</v>
          </cell>
          <cell r="U50">
            <v>11544962</v>
          </cell>
          <cell r="V50">
            <v>-17156193</v>
          </cell>
          <cell r="W50">
            <v>845946</v>
          </cell>
          <cell r="X50">
            <v>-10825420</v>
          </cell>
          <cell r="Y50">
            <v>-10321905</v>
          </cell>
          <cell r="Z50">
            <v>-5554056</v>
          </cell>
          <cell r="AA50">
            <v>127330</v>
          </cell>
          <cell r="AB50">
            <v>408002</v>
          </cell>
          <cell r="AC50">
            <v>1051380</v>
          </cell>
          <cell r="AD50">
            <v>5482792</v>
          </cell>
          <cell r="AI50">
            <v>17914</v>
          </cell>
          <cell r="AJ50">
            <v>-37204</v>
          </cell>
          <cell r="AK50">
            <v>-22190</v>
          </cell>
          <cell r="AL50">
            <v>-16427</v>
          </cell>
          <cell r="AM50">
            <v>-20567</v>
          </cell>
          <cell r="AN50">
            <v>-7271</v>
          </cell>
          <cell r="AO50">
            <v>-3642</v>
          </cell>
          <cell r="AP50">
            <v>-2725</v>
          </cell>
          <cell r="AQ50">
            <v>10963</v>
          </cell>
          <cell r="AR50">
            <v>37892</v>
          </cell>
          <cell r="AW50">
            <v>0</v>
          </cell>
          <cell r="AX50">
            <v>0</v>
          </cell>
          <cell r="AY50">
            <v>0</v>
          </cell>
          <cell r="AZ50">
            <v>0</v>
          </cell>
          <cell r="BA50">
            <v>0</v>
          </cell>
          <cell r="BB50">
            <v>0</v>
          </cell>
          <cell r="BC50">
            <v>0</v>
          </cell>
          <cell r="BD50">
            <v>0</v>
          </cell>
          <cell r="BE50">
            <v>0</v>
          </cell>
          <cell r="BF50">
            <v>0</v>
          </cell>
          <cell r="BK50">
            <v>10764438</v>
          </cell>
          <cell r="BL50">
            <v>-20287195</v>
          </cell>
          <cell r="BM50">
            <v>-1025976</v>
          </cell>
          <cell r="BN50">
            <v>-11020924</v>
          </cell>
          <cell r="BO50">
            <v>-7353092</v>
          </cell>
          <cell r="BP50">
            <v>-6695329</v>
          </cell>
          <cell r="BQ50">
            <v>419203</v>
          </cell>
          <cell r="BR50">
            <v>2742499</v>
          </cell>
          <cell r="BS50">
            <v>-4916615</v>
          </cell>
          <cell r="BT50">
            <v>9583085</v>
          </cell>
          <cell r="BV50">
            <v>0</v>
          </cell>
        </row>
        <row r="51">
          <cell r="G51">
            <v>-22887</v>
          </cell>
          <cell r="H51">
            <v>-20893</v>
          </cell>
          <cell r="I51">
            <v>-21550</v>
          </cell>
          <cell r="K51">
            <v>-21945</v>
          </cell>
          <cell r="L51">
            <v>-21058</v>
          </cell>
          <cell r="M51">
            <v>6003</v>
          </cell>
          <cell r="N51">
            <v>-17776</v>
          </cell>
          <cell r="O51">
            <v>-21140</v>
          </cell>
          <cell r="P51">
            <v>-17828</v>
          </cell>
          <cell r="U51">
            <v>-13859</v>
          </cell>
          <cell r="V51">
            <v>-12651</v>
          </cell>
          <cell r="W51">
            <v>-13050</v>
          </cell>
          <cell r="X51">
            <v>-12873</v>
          </cell>
          <cell r="Y51">
            <v>-13289</v>
          </cell>
          <cell r="Z51">
            <v>-12752</v>
          </cell>
          <cell r="AA51">
            <v>-14359</v>
          </cell>
          <cell r="AB51">
            <v>-13352</v>
          </cell>
          <cell r="AC51">
            <v>-12801</v>
          </cell>
          <cell r="AD51">
            <v>-13391</v>
          </cell>
          <cell r="AI51">
            <v>-142</v>
          </cell>
          <cell r="AJ51">
            <v>-130</v>
          </cell>
          <cell r="AK51">
            <v>-134</v>
          </cell>
          <cell r="AL51">
            <v>-132</v>
          </cell>
          <cell r="AM51">
            <v>-136</v>
          </cell>
          <cell r="AN51">
            <v>-131</v>
          </cell>
          <cell r="AO51">
            <v>805</v>
          </cell>
          <cell r="AP51">
            <v>0</v>
          </cell>
          <cell r="AQ51">
            <v>-131</v>
          </cell>
          <cell r="AR51">
            <v>0</v>
          </cell>
          <cell r="AW51">
            <v>0</v>
          </cell>
          <cell r="AX51">
            <v>0</v>
          </cell>
          <cell r="AY51">
            <v>0</v>
          </cell>
          <cell r="AZ51">
            <v>0</v>
          </cell>
          <cell r="BA51">
            <v>0</v>
          </cell>
          <cell r="BB51">
            <v>0</v>
          </cell>
          <cell r="BC51">
            <v>0</v>
          </cell>
          <cell r="BD51">
            <v>0</v>
          </cell>
          <cell r="BE51">
            <v>0</v>
          </cell>
          <cell r="BF51">
            <v>0</v>
          </cell>
          <cell r="BK51">
            <v>-36888</v>
          </cell>
          <cell r="BL51">
            <v>-33674</v>
          </cell>
          <cell r="BM51">
            <v>-34734</v>
          </cell>
          <cell r="BN51">
            <v>-34264</v>
          </cell>
          <cell r="BO51">
            <v>-35370</v>
          </cell>
          <cell r="BP51">
            <v>-33941</v>
          </cell>
          <cell r="BQ51">
            <v>-7551</v>
          </cell>
          <cell r="BR51">
            <v>-31128</v>
          </cell>
          <cell r="BS51">
            <v>-34072</v>
          </cell>
          <cell r="BT51">
            <v>-31219</v>
          </cell>
          <cell r="BV51">
            <v>0</v>
          </cell>
        </row>
        <row r="52">
          <cell r="G52">
            <v>-20136</v>
          </cell>
          <cell r="H52">
            <v>-7870</v>
          </cell>
          <cell r="I52">
            <v>-196581</v>
          </cell>
          <cell r="K52">
            <v>-45726</v>
          </cell>
          <cell r="L52">
            <v>15240</v>
          </cell>
          <cell r="M52">
            <v>-8297</v>
          </cell>
          <cell r="N52">
            <v>55110</v>
          </cell>
          <cell r="O52">
            <v>-61946</v>
          </cell>
          <cell r="P52">
            <v>-24048</v>
          </cell>
          <cell r="U52">
            <v>-17720</v>
          </cell>
          <cell r="V52">
            <v>-6926</v>
          </cell>
          <cell r="W52">
            <v>-173002</v>
          </cell>
          <cell r="X52">
            <v>-67933</v>
          </cell>
          <cell r="Y52">
            <v>-40241</v>
          </cell>
          <cell r="Z52">
            <v>13412</v>
          </cell>
          <cell r="AA52">
            <v>-7302</v>
          </cell>
          <cell r="AB52">
            <v>48498</v>
          </cell>
          <cell r="AC52">
            <v>-54516</v>
          </cell>
          <cell r="AD52">
            <v>-21163</v>
          </cell>
          <cell r="AI52">
            <v>0</v>
          </cell>
          <cell r="AJ52">
            <v>0</v>
          </cell>
          <cell r="AK52">
            <v>0</v>
          </cell>
          <cell r="AL52">
            <v>0</v>
          </cell>
          <cell r="AM52">
            <v>0</v>
          </cell>
          <cell r="AN52">
            <v>0</v>
          </cell>
          <cell r="AO52">
            <v>0</v>
          </cell>
          <cell r="AP52">
            <v>0</v>
          </cell>
          <cell r="AQ52">
            <v>0</v>
          </cell>
          <cell r="AR52">
            <v>0</v>
          </cell>
          <cell r="AW52">
            <v>0</v>
          </cell>
          <cell r="AX52">
            <v>0</v>
          </cell>
          <cell r="AY52">
            <v>0</v>
          </cell>
          <cell r="AZ52">
            <v>0</v>
          </cell>
          <cell r="BA52">
            <v>0</v>
          </cell>
          <cell r="BB52">
            <v>0</v>
          </cell>
          <cell r="BC52">
            <v>0</v>
          </cell>
          <cell r="BD52">
            <v>0</v>
          </cell>
          <cell r="BE52">
            <v>0</v>
          </cell>
          <cell r="BF52">
            <v>0</v>
          </cell>
          <cell r="BK52">
            <v>-37856</v>
          </cell>
          <cell r="BL52">
            <v>-14796</v>
          </cell>
          <cell r="BM52">
            <v>-369583</v>
          </cell>
          <cell r="BN52">
            <v>-145124</v>
          </cell>
          <cell r="BO52">
            <v>-85967</v>
          </cell>
          <cell r="BP52">
            <v>28652</v>
          </cell>
          <cell r="BQ52">
            <v>-15599</v>
          </cell>
          <cell r="BR52">
            <v>103608</v>
          </cell>
          <cell r="BS52">
            <v>-116462</v>
          </cell>
          <cell r="BT52">
            <v>-45211</v>
          </cell>
          <cell r="BV52">
            <v>0</v>
          </cell>
        </row>
        <row r="53">
          <cell r="G53">
            <v>0</v>
          </cell>
          <cell r="H53">
            <v>0</v>
          </cell>
          <cell r="I53">
            <v>0</v>
          </cell>
          <cell r="K53">
            <v>0</v>
          </cell>
          <cell r="L53">
            <v>0</v>
          </cell>
          <cell r="M53">
            <v>0</v>
          </cell>
          <cell r="N53">
            <v>0</v>
          </cell>
          <cell r="O53">
            <v>0</v>
          </cell>
          <cell r="P53">
            <v>0</v>
          </cell>
          <cell r="U53">
            <v>0</v>
          </cell>
          <cell r="V53">
            <v>0</v>
          </cell>
          <cell r="W53">
            <v>0</v>
          </cell>
          <cell r="X53">
            <v>0</v>
          </cell>
          <cell r="Y53">
            <v>0</v>
          </cell>
          <cell r="Z53">
            <v>0</v>
          </cell>
          <cell r="AA53">
            <v>0</v>
          </cell>
          <cell r="AB53">
            <v>0</v>
          </cell>
          <cell r="AC53">
            <v>0</v>
          </cell>
          <cell r="AD53">
            <v>0</v>
          </cell>
          <cell r="AI53">
            <v>0</v>
          </cell>
          <cell r="AJ53">
            <v>0</v>
          </cell>
          <cell r="AK53">
            <v>0</v>
          </cell>
          <cell r="AL53">
            <v>0</v>
          </cell>
          <cell r="AM53">
            <v>0</v>
          </cell>
          <cell r="AN53">
            <v>0</v>
          </cell>
          <cell r="AO53">
            <v>0</v>
          </cell>
          <cell r="AP53">
            <v>0</v>
          </cell>
          <cell r="AQ53">
            <v>0</v>
          </cell>
          <cell r="AR53">
            <v>0</v>
          </cell>
          <cell r="AW53">
            <v>0</v>
          </cell>
          <cell r="AX53">
            <v>0</v>
          </cell>
          <cell r="AY53">
            <v>0</v>
          </cell>
          <cell r="AZ53">
            <v>0</v>
          </cell>
          <cell r="BA53">
            <v>0</v>
          </cell>
          <cell r="BB53">
            <v>0</v>
          </cell>
          <cell r="BC53">
            <v>0</v>
          </cell>
          <cell r="BD53">
            <v>0</v>
          </cell>
          <cell r="BE53">
            <v>0</v>
          </cell>
          <cell r="BF53">
            <v>0</v>
          </cell>
          <cell r="BK53">
            <v>0</v>
          </cell>
          <cell r="BL53">
            <v>0</v>
          </cell>
          <cell r="BM53">
            <v>0</v>
          </cell>
          <cell r="BN53">
            <v>0</v>
          </cell>
          <cell r="BO53">
            <v>0</v>
          </cell>
          <cell r="BP53">
            <v>0</v>
          </cell>
          <cell r="BQ53">
            <v>0</v>
          </cell>
          <cell r="BR53">
            <v>0</v>
          </cell>
          <cell r="BS53">
            <v>0</v>
          </cell>
          <cell r="BT53">
            <v>0</v>
          </cell>
          <cell r="BV53">
            <v>0</v>
          </cell>
        </row>
        <row r="54">
          <cell r="G54">
            <v>-739</v>
          </cell>
          <cell r="H54">
            <v>-15</v>
          </cell>
          <cell r="I54">
            <v>-15763</v>
          </cell>
          <cell r="K54">
            <v>12342</v>
          </cell>
          <cell r="L54">
            <v>54511</v>
          </cell>
          <cell r="M54">
            <v>-7314</v>
          </cell>
          <cell r="N54">
            <v>0</v>
          </cell>
          <cell r="O54">
            <v>-3279</v>
          </cell>
          <cell r="P54">
            <v>-1620</v>
          </cell>
          <cell r="U54">
            <v>0</v>
          </cell>
          <cell r="V54">
            <v>0</v>
          </cell>
          <cell r="W54">
            <v>0</v>
          </cell>
          <cell r="X54">
            <v>0</v>
          </cell>
          <cell r="Y54">
            <v>-20152</v>
          </cell>
          <cell r="Z54">
            <v>34851</v>
          </cell>
          <cell r="AA54">
            <v>-4676</v>
          </cell>
          <cell r="AB54">
            <v>0</v>
          </cell>
          <cell r="AC54">
            <v>-2097</v>
          </cell>
          <cell r="AD54">
            <v>-1036</v>
          </cell>
          <cell r="AI54">
            <v>0</v>
          </cell>
          <cell r="AJ54">
            <v>0</v>
          </cell>
          <cell r="AK54">
            <v>0</v>
          </cell>
          <cell r="AL54">
            <v>0</v>
          </cell>
          <cell r="AM54">
            <v>0</v>
          </cell>
          <cell r="AN54">
            <v>0</v>
          </cell>
          <cell r="AO54">
            <v>0</v>
          </cell>
          <cell r="AP54">
            <v>0</v>
          </cell>
          <cell r="AQ54">
            <v>0</v>
          </cell>
          <cell r="AR54">
            <v>0</v>
          </cell>
          <cell r="AW54">
            <v>0</v>
          </cell>
          <cell r="AX54">
            <v>0</v>
          </cell>
          <cell r="AY54">
            <v>0</v>
          </cell>
          <cell r="AZ54">
            <v>0</v>
          </cell>
          <cell r="BA54">
            <v>0</v>
          </cell>
          <cell r="BB54">
            <v>0</v>
          </cell>
          <cell r="BC54">
            <v>0</v>
          </cell>
          <cell r="BD54">
            <v>0</v>
          </cell>
          <cell r="BE54">
            <v>0</v>
          </cell>
          <cell r="BF54">
            <v>0</v>
          </cell>
          <cell r="BK54">
            <v>-739</v>
          </cell>
          <cell r="BL54">
            <v>-15</v>
          </cell>
          <cell r="BM54">
            <v>-15763</v>
          </cell>
          <cell r="BN54">
            <v>-27343</v>
          </cell>
          <cell r="BO54">
            <v>-7810</v>
          </cell>
          <cell r="BP54">
            <v>89362</v>
          </cell>
          <cell r="BQ54">
            <v>-11990</v>
          </cell>
          <cell r="BR54">
            <v>0</v>
          </cell>
          <cell r="BS54">
            <v>-5376</v>
          </cell>
          <cell r="BT54">
            <v>-2656</v>
          </cell>
          <cell r="BV54">
            <v>0</v>
          </cell>
        </row>
        <row r="55">
          <cell r="G55">
            <v>743350</v>
          </cell>
          <cell r="H55">
            <v>743350</v>
          </cell>
          <cell r="I55">
            <v>743350</v>
          </cell>
          <cell r="K55">
            <v>743350</v>
          </cell>
          <cell r="L55">
            <v>743350</v>
          </cell>
          <cell r="M55">
            <v>743350</v>
          </cell>
          <cell r="N55">
            <v>743350</v>
          </cell>
          <cell r="O55">
            <v>743350</v>
          </cell>
          <cell r="P55">
            <v>743350</v>
          </cell>
          <cell r="U55">
            <v>495563</v>
          </cell>
          <cell r="V55">
            <v>495563</v>
          </cell>
          <cell r="W55">
            <v>495563</v>
          </cell>
          <cell r="X55">
            <v>495563</v>
          </cell>
          <cell r="Y55">
            <v>495563</v>
          </cell>
          <cell r="Z55">
            <v>495563</v>
          </cell>
          <cell r="AA55">
            <v>495563</v>
          </cell>
          <cell r="AB55">
            <v>495563</v>
          </cell>
          <cell r="AC55">
            <v>495563</v>
          </cell>
          <cell r="AD55">
            <v>495563</v>
          </cell>
          <cell r="AI55">
            <v>0</v>
          </cell>
          <cell r="AJ55">
            <v>0</v>
          </cell>
          <cell r="AK55">
            <v>0</v>
          </cell>
          <cell r="AL55">
            <v>0</v>
          </cell>
          <cell r="AM55">
            <v>0</v>
          </cell>
          <cell r="AN55">
            <v>0</v>
          </cell>
          <cell r="AO55">
            <v>0</v>
          </cell>
          <cell r="AP55">
            <v>0</v>
          </cell>
          <cell r="AQ55">
            <v>0</v>
          </cell>
          <cell r="AR55">
            <v>0</v>
          </cell>
          <cell r="AW55">
            <v>0</v>
          </cell>
          <cell r="AX55">
            <v>0</v>
          </cell>
          <cell r="AY55">
            <v>0</v>
          </cell>
          <cell r="AZ55">
            <v>0</v>
          </cell>
          <cell r="BA55">
            <v>0</v>
          </cell>
          <cell r="BB55">
            <v>0</v>
          </cell>
          <cell r="BC55">
            <v>0</v>
          </cell>
          <cell r="BD55">
            <v>0</v>
          </cell>
          <cell r="BE55">
            <v>0</v>
          </cell>
          <cell r="BF55">
            <v>0</v>
          </cell>
          <cell r="BK55">
            <v>1238913</v>
          </cell>
          <cell r="BL55">
            <v>1238913</v>
          </cell>
          <cell r="BM55">
            <v>1238913</v>
          </cell>
          <cell r="BN55">
            <v>1238913</v>
          </cell>
          <cell r="BO55">
            <v>1238913</v>
          </cell>
          <cell r="BP55">
            <v>1238913</v>
          </cell>
          <cell r="BQ55">
            <v>1238913</v>
          </cell>
          <cell r="BR55">
            <v>1238913</v>
          </cell>
          <cell r="BS55">
            <v>1238913</v>
          </cell>
          <cell r="BT55">
            <v>1238913</v>
          </cell>
          <cell r="BV55">
            <v>0</v>
          </cell>
        </row>
        <row r="56">
          <cell r="G56">
            <v>-450971</v>
          </cell>
          <cell r="H56">
            <v>-659928</v>
          </cell>
          <cell r="I56">
            <v>-820322</v>
          </cell>
          <cell r="K56">
            <v>-502007</v>
          </cell>
          <cell r="L56">
            <v>-533120</v>
          </cell>
          <cell r="M56">
            <v>-738933</v>
          </cell>
          <cell r="N56">
            <v>-473896</v>
          </cell>
          <cell r="O56">
            <v>-476693</v>
          </cell>
          <cell r="P56">
            <v>-1301633</v>
          </cell>
          <cell r="U56">
            <v>-92</v>
          </cell>
          <cell r="V56">
            <v>3933</v>
          </cell>
          <cell r="W56">
            <v>-200463</v>
          </cell>
          <cell r="X56">
            <v>-131812</v>
          </cell>
          <cell r="Y56">
            <v>-85087</v>
          </cell>
          <cell r="Z56">
            <v>-128619</v>
          </cell>
          <cell r="AA56">
            <v>-115194</v>
          </cell>
          <cell r="AB56">
            <v>-158365</v>
          </cell>
          <cell r="AC56">
            <v>-155713</v>
          </cell>
          <cell r="AD56">
            <v>-352623</v>
          </cell>
          <cell r="AI56">
            <v>0</v>
          </cell>
          <cell r="AJ56">
            <v>0</v>
          </cell>
          <cell r="AK56">
            <v>0</v>
          </cell>
          <cell r="AL56">
            <v>0</v>
          </cell>
          <cell r="AM56">
            <v>0</v>
          </cell>
          <cell r="AN56">
            <v>0</v>
          </cell>
          <cell r="AO56">
            <v>0</v>
          </cell>
          <cell r="AP56">
            <v>0</v>
          </cell>
          <cell r="AQ56">
            <v>0</v>
          </cell>
          <cell r="AR56">
            <v>0</v>
          </cell>
          <cell r="AW56">
            <v>0</v>
          </cell>
          <cell r="AX56">
            <v>0</v>
          </cell>
          <cell r="AY56">
            <v>0</v>
          </cell>
          <cell r="AZ56">
            <v>0</v>
          </cell>
          <cell r="BA56">
            <v>0</v>
          </cell>
          <cell r="BB56">
            <v>0</v>
          </cell>
          <cell r="BC56">
            <v>0</v>
          </cell>
          <cell r="BD56">
            <v>0</v>
          </cell>
          <cell r="BE56">
            <v>0</v>
          </cell>
          <cell r="BF56">
            <v>0</v>
          </cell>
          <cell r="BK56">
            <v>-451063</v>
          </cell>
          <cell r="BL56">
            <v>-655995</v>
          </cell>
          <cell r="BM56">
            <v>-1020785</v>
          </cell>
          <cell r="BN56">
            <v>-489490</v>
          </cell>
          <cell r="BO56">
            <v>-587094</v>
          </cell>
          <cell r="BP56">
            <v>-661739</v>
          </cell>
          <cell r="BQ56">
            <v>-854127</v>
          </cell>
          <cell r="BR56">
            <v>-632261</v>
          </cell>
          <cell r="BS56">
            <v>-632406</v>
          </cell>
          <cell r="BT56">
            <v>-1654256</v>
          </cell>
          <cell r="BV56">
            <v>0</v>
          </cell>
        </row>
        <row r="57">
          <cell r="G57">
            <v>213509</v>
          </cell>
          <cell r="H57">
            <v>213509</v>
          </cell>
          <cell r="I57">
            <v>213509</v>
          </cell>
          <cell r="K57">
            <v>213509</v>
          </cell>
          <cell r="L57">
            <v>213509</v>
          </cell>
          <cell r="M57">
            <v>383712</v>
          </cell>
          <cell r="N57">
            <v>383712</v>
          </cell>
          <cell r="O57">
            <v>383712</v>
          </cell>
          <cell r="P57">
            <v>383712</v>
          </cell>
          <cell r="U57">
            <v>49314</v>
          </cell>
          <cell r="V57">
            <v>49314</v>
          </cell>
          <cell r="W57">
            <v>49314</v>
          </cell>
          <cell r="X57">
            <v>49314</v>
          </cell>
          <cell r="Y57">
            <v>49314</v>
          </cell>
          <cell r="Z57">
            <v>49314</v>
          </cell>
          <cell r="AA57">
            <v>92514</v>
          </cell>
          <cell r="AB57">
            <v>92514</v>
          </cell>
          <cell r="AC57">
            <v>92514</v>
          </cell>
          <cell r="AD57">
            <v>92514</v>
          </cell>
          <cell r="AI57">
            <v>0</v>
          </cell>
          <cell r="AJ57">
            <v>0</v>
          </cell>
          <cell r="AK57">
            <v>0</v>
          </cell>
          <cell r="AL57">
            <v>0</v>
          </cell>
          <cell r="AM57">
            <v>0</v>
          </cell>
          <cell r="AN57">
            <v>0</v>
          </cell>
          <cell r="AO57">
            <v>0</v>
          </cell>
          <cell r="AP57">
            <v>0</v>
          </cell>
          <cell r="AQ57">
            <v>0</v>
          </cell>
          <cell r="AR57">
            <v>0</v>
          </cell>
          <cell r="AW57">
            <v>0</v>
          </cell>
          <cell r="AX57">
            <v>0</v>
          </cell>
          <cell r="AY57">
            <v>0</v>
          </cell>
          <cell r="AZ57">
            <v>0</v>
          </cell>
          <cell r="BA57">
            <v>0</v>
          </cell>
          <cell r="BB57">
            <v>0</v>
          </cell>
          <cell r="BC57">
            <v>0</v>
          </cell>
          <cell r="BD57">
            <v>0</v>
          </cell>
          <cell r="BE57">
            <v>0</v>
          </cell>
          <cell r="BF57">
            <v>0</v>
          </cell>
          <cell r="BK57">
            <v>262823</v>
          </cell>
          <cell r="BL57">
            <v>262823</v>
          </cell>
          <cell r="BM57">
            <v>262823</v>
          </cell>
          <cell r="BN57">
            <v>262823</v>
          </cell>
          <cell r="BO57">
            <v>262823</v>
          </cell>
          <cell r="BP57">
            <v>262823</v>
          </cell>
          <cell r="BQ57">
            <v>476226</v>
          </cell>
          <cell r="BR57">
            <v>476226</v>
          </cell>
          <cell r="BS57">
            <v>476226</v>
          </cell>
          <cell r="BT57">
            <v>476226</v>
          </cell>
          <cell r="BV57">
            <v>0</v>
          </cell>
        </row>
        <row r="58">
          <cell r="G58">
            <v>376163</v>
          </cell>
          <cell r="H58">
            <v>317119</v>
          </cell>
          <cell r="I58">
            <v>333202</v>
          </cell>
          <cell r="K58">
            <v>379341</v>
          </cell>
          <cell r="L58">
            <v>414799</v>
          </cell>
          <cell r="M58">
            <v>352196</v>
          </cell>
          <cell r="N58">
            <v>120934</v>
          </cell>
          <cell r="O58">
            <v>97361</v>
          </cell>
          <cell r="P58">
            <v>88050</v>
          </cell>
          <cell r="U58">
            <v>0</v>
          </cell>
          <cell r="V58">
            <v>0</v>
          </cell>
          <cell r="W58">
            <v>0</v>
          </cell>
          <cell r="X58">
            <v>0</v>
          </cell>
          <cell r="Y58">
            <v>0</v>
          </cell>
          <cell r="Z58">
            <v>0</v>
          </cell>
          <cell r="AA58">
            <v>0</v>
          </cell>
          <cell r="AB58">
            <v>0</v>
          </cell>
          <cell r="AC58">
            <v>0</v>
          </cell>
          <cell r="AD58">
            <v>0</v>
          </cell>
          <cell r="AI58">
            <v>0</v>
          </cell>
          <cell r="AJ58">
            <v>0</v>
          </cell>
          <cell r="AK58">
            <v>0</v>
          </cell>
          <cell r="AL58">
            <v>0</v>
          </cell>
          <cell r="AM58">
            <v>0</v>
          </cell>
          <cell r="AN58">
            <v>0</v>
          </cell>
          <cell r="AO58">
            <v>0</v>
          </cell>
          <cell r="AP58">
            <v>0</v>
          </cell>
          <cell r="AQ58">
            <v>0</v>
          </cell>
          <cell r="AR58">
            <v>0</v>
          </cell>
          <cell r="AW58">
            <v>0</v>
          </cell>
          <cell r="AX58">
            <v>0</v>
          </cell>
          <cell r="AY58">
            <v>0</v>
          </cell>
          <cell r="AZ58">
            <v>0</v>
          </cell>
          <cell r="BA58">
            <v>0</v>
          </cell>
          <cell r="BB58">
            <v>0</v>
          </cell>
          <cell r="BC58">
            <v>0</v>
          </cell>
          <cell r="BD58">
            <v>0</v>
          </cell>
          <cell r="BE58">
            <v>0</v>
          </cell>
          <cell r="BF58">
            <v>0</v>
          </cell>
          <cell r="BK58">
            <v>376163</v>
          </cell>
          <cell r="BL58">
            <v>317119</v>
          </cell>
          <cell r="BM58">
            <v>333202</v>
          </cell>
          <cell r="BN58">
            <v>338057</v>
          </cell>
          <cell r="BO58">
            <v>379341</v>
          </cell>
          <cell r="BP58">
            <v>414799</v>
          </cell>
          <cell r="BQ58">
            <v>352196</v>
          </cell>
          <cell r="BR58">
            <v>120934</v>
          </cell>
          <cell r="BS58">
            <v>97361</v>
          </cell>
          <cell r="BT58">
            <v>88050</v>
          </cell>
          <cell r="BV58">
            <v>0</v>
          </cell>
        </row>
        <row r="59">
          <cell r="G59">
            <v>25000</v>
          </cell>
          <cell r="H59">
            <v>25000</v>
          </cell>
          <cell r="I59">
            <v>25000</v>
          </cell>
          <cell r="K59">
            <v>25000</v>
          </cell>
          <cell r="L59">
            <v>25000</v>
          </cell>
          <cell r="M59">
            <v>25000</v>
          </cell>
          <cell r="N59">
            <v>25000</v>
          </cell>
          <cell r="O59">
            <v>25000</v>
          </cell>
          <cell r="P59">
            <v>25000</v>
          </cell>
          <cell r="U59">
            <v>35000</v>
          </cell>
          <cell r="V59">
            <v>35000</v>
          </cell>
          <cell r="W59">
            <v>35000</v>
          </cell>
          <cell r="X59">
            <v>35000</v>
          </cell>
          <cell r="Y59">
            <v>35000</v>
          </cell>
          <cell r="Z59">
            <v>35000</v>
          </cell>
          <cell r="AA59">
            <v>35000</v>
          </cell>
          <cell r="AB59">
            <v>35000</v>
          </cell>
          <cell r="AC59">
            <v>35000</v>
          </cell>
          <cell r="AD59">
            <v>35000</v>
          </cell>
          <cell r="AI59">
            <v>0</v>
          </cell>
          <cell r="AJ59">
            <v>0</v>
          </cell>
          <cell r="AK59">
            <v>0</v>
          </cell>
          <cell r="AL59">
            <v>0</v>
          </cell>
          <cell r="AM59">
            <v>0</v>
          </cell>
          <cell r="AN59">
            <v>0</v>
          </cell>
          <cell r="AO59">
            <v>0</v>
          </cell>
          <cell r="AP59">
            <v>0</v>
          </cell>
          <cell r="AQ59">
            <v>0</v>
          </cell>
          <cell r="AR59">
            <v>0</v>
          </cell>
          <cell r="AW59">
            <v>0</v>
          </cell>
          <cell r="AX59">
            <v>0</v>
          </cell>
          <cell r="AY59">
            <v>0</v>
          </cell>
          <cell r="AZ59">
            <v>0</v>
          </cell>
          <cell r="BA59">
            <v>0</v>
          </cell>
          <cell r="BB59">
            <v>0</v>
          </cell>
          <cell r="BC59">
            <v>0</v>
          </cell>
          <cell r="BD59">
            <v>0</v>
          </cell>
          <cell r="BE59">
            <v>0</v>
          </cell>
          <cell r="BF59">
            <v>0</v>
          </cell>
          <cell r="BK59">
            <v>60000</v>
          </cell>
          <cell r="BL59">
            <v>60000</v>
          </cell>
          <cell r="BM59">
            <v>60000</v>
          </cell>
          <cell r="BN59">
            <v>60000</v>
          </cell>
          <cell r="BO59">
            <v>60000</v>
          </cell>
          <cell r="BP59">
            <v>60000</v>
          </cell>
          <cell r="BQ59">
            <v>60000</v>
          </cell>
          <cell r="BR59">
            <v>60000</v>
          </cell>
          <cell r="BS59">
            <v>60000</v>
          </cell>
          <cell r="BT59">
            <v>60000</v>
          </cell>
          <cell r="BV59">
            <v>0</v>
          </cell>
        </row>
        <row r="60">
          <cell r="G60">
            <v>553607</v>
          </cell>
          <cell r="H60">
            <v>1818029</v>
          </cell>
          <cell r="I60">
            <v>926877</v>
          </cell>
          <cell r="K60">
            <v>-1645901</v>
          </cell>
          <cell r="L60">
            <v>2074864</v>
          </cell>
          <cell r="M60">
            <v>2248371</v>
          </cell>
          <cell r="N60">
            <v>-5973392</v>
          </cell>
          <cell r="O60">
            <v>2342593</v>
          </cell>
          <cell r="P60">
            <v>3197690</v>
          </cell>
          <cell r="U60">
            <v>-1402525</v>
          </cell>
          <cell r="V60">
            <v>17100930</v>
          </cell>
          <cell r="W60">
            <v>8889083</v>
          </cell>
          <cell r="X60">
            <v>9991837</v>
          </cell>
          <cell r="Y60">
            <v>3650150</v>
          </cell>
          <cell r="Z60">
            <v>2244198</v>
          </cell>
          <cell r="AA60">
            <v>-2694587</v>
          </cell>
          <cell r="AB60">
            <v>-4215764</v>
          </cell>
          <cell r="AC60">
            <v>-5060991</v>
          </cell>
          <cell r="AD60">
            <v>-9340780</v>
          </cell>
          <cell r="AI60">
            <v>-203051</v>
          </cell>
          <cell r="AJ60">
            <v>97192</v>
          </cell>
          <cell r="AK60">
            <v>-43975</v>
          </cell>
          <cell r="AL60">
            <v>35171</v>
          </cell>
          <cell r="AM60">
            <v>-65297</v>
          </cell>
          <cell r="AN60">
            <v>18753</v>
          </cell>
          <cell r="AO60">
            <v>61028</v>
          </cell>
          <cell r="AP60">
            <v>-23066</v>
          </cell>
          <cell r="AQ60">
            <v>-104874</v>
          </cell>
          <cell r="AR60">
            <v>-97511</v>
          </cell>
          <cell r="AW60">
            <v>0</v>
          </cell>
          <cell r="AX60">
            <v>0</v>
          </cell>
          <cell r="AY60">
            <v>0</v>
          </cell>
          <cell r="AZ60">
            <v>0</v>
          </cell>
          <cell r="BA60">
            <v>0</v>
          </cell>
          <cell r="BB60">
            <v>0</v>
          </cell>
          <cell r="BC60">
            <v>0</v>
          </cell>
          <cell r="BD60">
            <v>0</v>
          </cell>
          <cell r="BE60">
            <v>0</v>
          </cell>
          <cell r="BF60">
            <v>0</v>
          </cell>
          <cell r="BK60">
            <v>-1051969</v>
          </cell>
          <cell r="BL60">
            <v>19016151</v>
          </cell>
          <cell r="BM60">
            <v>9771985</v>
          </cell>
          <cell r="BN60">
            <v>11508169</v>
          </cell>
          <cell r="BO60">
            <v>1938952</v>
          </cell>
          <cell r="BP60">
            <v>4337815</v>
          </cell>
          <cell r="BQ60">
            <v>-385188</v>
          </cell>
          <cell r="BR60">
            <v>-10212222</v>
          </cell>
          <cell r="BS60">
            <v>-2823272</v>
          </cell>
          <cell r="BT60">
            <v>-6240601</v>
          </cell>
          <cell r="BV60">
            <v>0</v>
          </cell>
        </row>
        <row r="61">
          <cell r="G61">
            <v>0</v>
          </cell>
          <cell r="H61">
            <v>0</v>
          </cell>
          <cell r="I61">
            <v>0</v>
          </cell>
          <cell r="K61">
            <v>0</v>
          </cell>
          <cell r="L61">
            <v>0</v>
          </cell>
          <cell r="M61">
            <v>0</v>
          </cell>
          <cell r="N61">
            <v>0</v>
          </cell>
          <cell r="O61">
            <v>0</v>
          </cell>
          <cell r="P61">
            <v>0</v>
          </cell>
          <cell r="U61">
            <v>0</v>
          </cell>
          <cell r="V61">
            <v>0</v>
          </cell>
          <cell r="W61">
            <v>0</v>
          </cell>
          <cell r="X61">
            <v>0</v>
          </cell>
          <cell r="Y61">
            <v>0</v>
          </cell>
          <cell r="Z61">
            <v>0</v>
          </cell>
          <cell r="AA61">
            <v>0</v>
          </cell>
          <cell r="AB61">
            <v>0</v>
          </cell>
          <cell r="AC61">
            <v>0</v>
          </cell>
          <cell r="AD61">
            <v>0</v>
          </cell>
          <cell r="AI61">
            <v>0</v>
          </cell>
          <cell r="AJ61">
            <v>0</v>
          </cell>
          <cell r="AK61">
            <v>0</v>
          </cell>
          <cell r="AL61">
            <v>0</v>
          </cell>
          <cell r="AM61">
            <v>0</v>
          </cell>
          <cell r="AN61">
            <v>0</v>
          </cell>
          <cell r="AO61">
            <v>0</v>
          </cell>
          <cell r="AP61">
            <v>0</v>
          </cell>
          <cell r="AQ61">
            <v>0</v>
          </cell>
          <cell r="AR61">
            <v>0</v>
          </cell>
          <cell r="AW61">
            <v>0</v>
          </cell>
          <cell r="AX61">
            <v>0</v>
          </cell>
          <cell r="AY61">
            <v>0</v>
          </cell>
          <cell r="AZ61">
            <v>0</v>
          </cell>
          <cell r="BA61">
            <v>0</v>
          </cell>
          <cell r="BB61">
            <v>0</v>
          </cell>
          <cell r="BC61">
            <v>0</v>
          </cell>
          <cell r="BD61">
            <v>0</v>
          </cell>
          <cell r="BE61">
            <v>0</v>
          </cell>
          <cell r="BF61">
            <v>0</v>
          </cell>
          <cell r="BK61">
            <v>0</v>
          </cell>
          <cell r="BL61">
            <v>0</v>
          </cell>
          <cell r="BM61">
            <v>0</v>
          </cell>
          <cell r="BN61">
            <v>0</v>
          </cell>
          <cell r="BO61">
            <v>0</v>
          </cell>
          <cell r="BP61">
            <v>0</v>
          </cell>
          <cell r="BQ61">
            <v>0</v>
          </cell>
          <cell r="BR61">
            <v>0</v>
          </cell>
          <cell r="BS61">
            <v>0</v>
          </cell>
          <cell r="BT61">
            <v>0</v>
          </cell>
          <cell r="BV61">
            <v>0</v>
          </cell>
        </row>
        <row r="62">
          <cell r="G62">
            <v>389145</v>
          </cell>
          <cell r="H62">
            <v>427133</v>
          </cell>
          <cell r="I62">
            <v>408139</v>
          </cell>
          <cell r="K62">
            <v>408139</v>
          </cell>
          <cell r="L62">
            <v>408139</v>
          </cell>
          <cell r="M62">
            <v>408139</v>
          </cell>
          <cell r="N62">
            <v>408139</v>
          </cell>
          <cell r="O62">
            <v>408139</v>
          </cell>
          <cell r="P62">
            <v>408139</v>
          </cell>
          <cell r="U62">
            <v>143931</v>
          </cell>
          <cell r="V62">
            <v>157981</v>
          </cell>
          <cell r="W62">
            <v>150956</v>
          </cell>
          <cell r="X62">
            <v>150956</v>
          </cell>
          <cell r="Y62">
            <v>150956</v>
          </cell>
          <cell r="Z62">
            <v>150956</v>
          </cell>
          <cell r="AA62">
            <v>150956</v>
          </cell>
          <cell r="AB62">
            <v>150956</v>
          </cell>
          <cell r="AC62">
            <v>150956</v>
          </cell>
          <cell r="AD62">
            <v>150956</v>
          </cell>
          <cell r="AI62">
            <v>0</v>
          </cell>
          <cell r="AJ62">
            <v>0</v>
          </cell>
          <cell r="AK62">
            <v>0</v>
          </cell>
          <cell r="AL62">
            <v>0</v>
          </cell>
          <cell r="AM62">
            <v>0</v>
          </cell>
          <cell r="AN62">
            <v>0</v>
          </cell>
          <cell r="AO62">
            <v>0</v>
          </cell>
          <cell r="AP62">
            <v>0</v>
          </cell>
          <cell r="AQ62">
            <v>0</v>
          </cell>
          <cell r="AR62">
            <v>0</v>
          </cell>
          <cell r="AW62">
            <v>0</v>
          </cell>
          <cell r="AX62">
            <v>0</v>
          </cell>
          <cell r="AY62">
            <v>0</v>
          </cell>
          <cell r="AZ62">
            <v>0</v>
          </cell>
          <cell r="BA62">
            <v>0</v>
          </cell>
          <cell r="BB62">
            <v>0</v>
          </cell>
          <cell r="BC62">
            <v>0</v>
          </cell>
          <cell r="BD62">
            <v>0</v>
          </cell>
          <cell r="BE62">
            <v>0</v>
          </cell>
          <cell r="BF62">
            <v>0</v>
          </cell>
          <cell r="BK62">
            <v>533076</v>
          </cell>
          <cell r="BL62">
            <v>585114</v>
          </cell>
          <cell r="BM62">
            <v>559095</v>
          </cell>
          <cell r="BN62">
            <v>559095</v>
          </cell>
          <cell r="BO62">
            <v>559095</v>
          </cell>
          <cell r="BP62">
            <v>559095</v>
          </cell>
          <cell r="BQ62">
            <v>559095</v>
          </cell>
          <cell r="BR62">
            <v>559095</v>
          </cell>
          <cell r="BS62">
            <v>559095</v>
          </cell>
          <cell r="BT62">
            <v>559095</v>
          </cell>
          <cell r="BV62">
            <v>0</v>
          </cell>
        </row>
        <row r="63">
          <cell r="G63">
            <v>-786000</v>
          </cell>
          <cell r="H63">
            <v>-786000</v>
          </cell>
          <cell r="I63">
            <v>-786000</v>
          </cell>
          <cell r="K63">
            <v>-786000</v>
          </cell>
          <cell r="L63">
            <v>-786000</v>
          </cell>
          <cell r="M63">
            <v>-786000</v>
          </cell>
          <cell r="N63">
            <v>-786000</v>
          </cell>
          <cell r="O63">
            <v>-786000</v>
          </cell>
          <cell r="P63">
            <v>-786000</v>
          </cell>
          <cell r="U63">
            <v>-262000</v>
          </cell>
          <cell r="V63">
            <v>-262000</v>
          </cell>
          <cell r="W63">
            <v>-262000</v>
          </cell>
          <cell r="X63">
            <v>-262000</v>
          </cell>
          <cell r="Y63">
            <v>-262000</v>
          </cell>
          <cell r="Z63">
            <v>-262000</v>
          </cell>
          <cell r="AA63">
            <v>-262000</v>
          </cell>
          <cell r="AB63">
            <v>-262000</v>
          </cell>
          <cell r="AC63">
            <v>-262000</v>
          </cell>
          <cell r="AD63">
            <v>-262000</v>
          </cell>
          <cell r="AI63">
            <v>0</v>
          </cell>
          <cell r="AJ63">
            <v>0</v>
          </cell>
          <cell r="AK63">
            <v>0</v>
          </cell>
          <cell r="AL63">
            <v>0</v>
          </cell>
          <cell r="AM63">
            <v>0</v>
          </cell>
          <cell r="AN63">
            <v>0</v>
          </cell>
          <cell r="AO63">
            <v>0</v>
          </cell>
          <cell r="AP63">
            <v>0</v>
          </cell>
          <cell r="AQ63">
            <v>0</v>
          </cell>
          <cell r="AR63">
            <v>0</v>
          </cell>
          <cell r="AW63">
            <v>0</v>
          </cell>
          <cell r="AX63">
            <v>0</v>
          </cell>
          <cell r="AY63">
            <v>0</v>
          </cell>
          <cell r="AZ63">
            <v>0</v>
          </cell>
          <cell r="BA63">
            <v>0</v>
          </cell>
          <cell r="BB63">
            <v>0</v>
          </cell>
          <cell r="BC63">
            <v>0</v>
          </cell>
          <cell r="BD63">
            <v>0</v>
          </cell>
          <cell r="BE63">
            <v>0</v>
          </cell>
          <cell r="BF63">
            <v>0</v>
          </cell>
          <cell r="BK63">
            <v>-1048000</v>
          </cell>
          <cell r="BL63">
            <v>-1048000</v>
          </cell>
          <cell r="BM63">
            <v>-1048000</v>
          </cell>
          <cell r="BN63">
            <v>-1048000</v>
          </cell>
          <cell r="BO63">
            <v>-1048000</v>
          </cell>
          <cell r="BP63">
            <v>-1048000</v>
          </cell>
          <cell r="BQ63">
            <v>-1048000</v>
          </cell>
          <cell r="BR63">
            <v>-1048000</v>
          </cell>
          <cell r="BS63">
            <v>-1048000</v>
          </cell>
          <cell r="BT63">
            <v>-1048000</v>
          </cell>
          <cell r="BV63">
            <v>0</v>
          </cell>
        </row>
        <row r="64">
          <cell r="G64">
            <v>41250</v>
          </cell>
          <cell r="H64">
            <v>41250</v>
          </cell>
          <cell r="I64">
            <v>122726</v>
          </cell>
          <cell r="K64">
            <v>69589</v>
          </cell>
          <cell r="L64">
            <v>68445</v>
          </cell>
          <cell r="M64">
            <v>69589</v>
          </cell>
          <cell r="N64">
            <v>68445</v>
          </cell>
          <cell r="O64">
            <v>68445</v>
          </cell>
          <cell r="P64">
            <v>68445</v>
          </cell>
          <cell r="U64">
            <v>13750</v>
          </cell>
          <cell r="V64">
            <v>13750</v>
          </cell>
          <cell r="W64">
            <v>103710</v>
          </cell>
          <cell r="X64">
            <v>43760</v>
          </cell>
          <cell r="Y64">
            <v>44491</v>
          </cell>
          <cell r="Z64">
            <v>43760</v>
          </cell>
          <cell r="AA64">
            <v>44491</v>
          </cell>
          <cell r="AB64">
            <v>43760</v>
          </cell>
          <cell r="AC64">
            <v>43760</v>
          </cell>
          <cell r="AD64">
            <v>43760</v>
          </cell>
          <cell r="AI64">
            <v>0</v>
          </cell>
          <cell r="AJ64">
            <v>0</v>
          </cell>
          <cell r="AK64">
            <v>0</v>
          </cell>
          <cell r="AL64">
            <v>0</v>
          </cell>
          <cell r="AM64">
            <v>0</v>
          </cell>
          <cell r="AN64">
            <v>0</v>
          </cell>
          <cell r="AO64">
            <v>0</v>
          </cell>
          <cell r="AP64">
            <v>0</v>
          </cell>
          <cell r="AQ64">
            <v>0</v>
          </cell>
          <cell r="AR64">
            <v>0</v>
          </cell>
          <cell r="AW64">
            <v>0</v>
          </cell>
          <cell r="AX64">
            <v>0</v>
          </cell>
          <cell r="AY64">
            <v>0</v>
          </cell>
          <cell r="AZ64">
            <v>0</v>
          </cell>
          <cell r="BA64">
            <v>0</v>
          </cell>
          <cell r="BB64">
            <v>0</v>
          </cell>
          <cell r="BC64">
            <v>0</v>
          </cell>
          <cell r="BD64">
            <v>0</v>
          </cell>
          <cell r="BE64">
            <v>0</v>
          </cell>
          <cell r="BF64">
            <v>0</v>
          </cell>
          <cell r="BK64">
            <v>55000</v>
          </cell>
          <cell r="BL64">
            <v>55000</v>
          </cell>
          <cell r="BM64">
            <v>226436</v>
          </cell>
          <cell r="BN64">
            <v>112205</v>
          </cell>
          <cell r="BO64">
            <v>114080</v>
          </cell>
          <cell r="BP64">
            <v>112205</v>
          </cell>
          <cell r="BQ64">
            <v>114080</v>
          </cell>
          <cell r="BR64">
            <v>112205</v>
          </cell>
          <cell r="BS64">
            <v>112205</v>
          </cell>
          <cell r="BT64">
            <v>112205</v>
          </cell>
          <cell r="BV64">
            <v>0</v>
          </cell>
        </row>
        <row r="65">
          <cell r="I65">
            <v>-94977</v>
          </cell>
          <cell r="K65">
            <v>-31659</v>
          </cell>
          <cell r="L65">
            <v>-31659</v>
          </cell>
          <cell r="M65">
            <v>-31659</v>
          </cell>
          <cell r="N65">
            <v>-31659</v>
          </cell>
          <cell r="O65">
            <v>-31659</v>
          </cell>
          <cell r="P65">
            <v>-31659</v>
          </cell>
          <cell r="W65">
            <v>-60723</v>
          </cell>
          <cell r="X65">
            <v>-20241</v>
          </cell>
          <cell r="Y65">
            <v>-20241</v>
          </cell>
          <cell r="Z65">
            <v>-20241</v>
          </cell>
          <cell r="AA65">
            <v>-20241</v>
          </cell>
          <cell r="AB65">
            <v>-20241</v>
          </cell>
          <cell r="AC65">
            <v>-20241</v>
          </cell>
          <cell r="AD65">
            <v>-20241</v>
          </cell>
          <cell r="AK65">
            <v>0</v>
          </cell>
          <cell r="AL65">
            <v>0</v>
          </cell>
          <cell r="AM65">
            <v>0</v>
          </cell>
          <cell r="AN65">
            <v>0</v>
          </cell>
          <cell r="AO65">
            <v>0</v>
          </cell>
          <cell r="AP65">
            <v>0</v>
          </cell>
          <cell r="AQ65">
            <v>0</v>
          </cell>
          <cell r="AR65">
            <v>0</v>
          </cell>
          <cell r="AY65">
            <v>0</v>
          </cell>
          <cell r="AZ65">
            <v>0</v>
          </cell>
          <cell r="BA65">
            <v>0</v>
          </cell>
          <cell r="BB65">
            <v>0</v>
          </cell>
          <cell r="BC65">
            <v>0</v>
          </cell>
          <cell r="BD65">
            <v>0</v>
          </cell>
          <cell r="BE65">
            <v>0</v>
          </cell>
          <cell r="BF65">
            <v>0</v>
          </cell>
          <cell r="BM65">
            <v>-155700</v>
          </cell>
          <cell r="BN65">
            <v>-51900</v>
          </cell>
          <cell r="BO65">
            <v>-51900</v>
          </cell>
          <cell r="BP65">
            <v>-51900</v>
          </cell>
          <cell r="BQ65">
            <v>-51900</v>
          </cell>
          <cell r="BR65">
            <v>-51900</v>
          </cell>
          <cell r="BS65">
            <v>-51900</v>
          </cell>
          <cell r="BT65">
            <v>-51900</v>
          </cell>
          <cell r="BV65">
            <v>0</v>
          </cell>
        </row>
        <row r="66">
          <cell r="G66">
            <v>134468</v>
          </cell>
          <cell r="H66">
            <v>134468</v>
          </cell>
          <cell r="I66">
            <v>134468</v>
          </cell>
          <cell r="K66">
            <v>134468</v>
          </cell>
          <cell r="L66">
            <v>134468</v>
          </cell>
          <cell r="M66">
            <v>134468</v>
          </cell>
          <cell r="N66">
            <v>134468</v>
          </cell>
          <cell r="O66">
            <v>134468</v>
          </cell>
          <cell r="P66">
            <v>134468</v>
          </cell>
          <cell r="U66">
            <v>33314</v>
          </cell>
          <cell r="V66">
            <v>33314</v>
          </cell>
          <cell r="W66">
            <v>33314</v>
          </cell>
          <cell r="X66">
            <v>33314</v>
          </cell>
          <cell r="Y66">
            <v>33314</v>
          </cell>
          <cell r="Z66">
            <v>33314</v>
          </cell>
          <cell r="AA66">
            <v>33314</v>
          </cell>
          <cell r="AB66">
            <v>33314</v>
          </cell>
          <cell r="AC66">
            <v>33314</v>
          </cell>
          <cell r="AD66">
            <v>33314</v>
          </cell>
          <cell r="AI66">
            <v>725</v>
          </cell>
          <cell r="AJ66">
            <v>725</v>
          </cell>
          <cell r="AK66">
            <v>725</v>
          </cell>
          <cell r="AL66">
            <v>725</v>
          </cell>
          <cell r="AM66">
            <v>725</v>
          </cell>
          <cell r="AN66">
            <v>725</v>
          </cell>
          <cell r="AO66">
            <v>725</v>
          </cell>
          <cell r="AP66">
            <v>725</v>
          </cell>
          <cell r="AQ66">
            <v>725</v>
          </cell>
          <cell r="AR66">
            <v>725</v>
          </cell>
          <cell r="AW66">
            <v>0</v>
          </cell>
          <cell r="AX66">
            <v>0</v>
          </cell>
          <cell r="AY66">
            <v>0</v>
          </cell>
          <cell r="AZ66">
            <v>0</v>
          </cell>
          <cell r="BA66">
            <v>0</v>
          </cell>
          <cell r="BB66">
            <v>0</v>
          </cell>
          <cell r="BC66">
            <v>0</v>
          </cell>
          <cell r="BD66">
            <v>0</v>
          </cell>
          <cell r="BE66">
            <v>0</v>
          </cell>
          <cell r="BF66">
            <v>0</v>
          </cell>
          <cell r="BK66">
            <v>168507</v>
          </cell>
          <cell r="BL66">
            <v>168507</v>
          </cell>
          <cell r="BM66">
            <v>168507</v>
          </cell>
          <cell r="BN66">
            <v>168507</v>
          </cell>
          <cell r="BO66">
            <v>168507</v>
          </cell>
          <cell r="BP66">
            <v>168507</v>
          </cell>
          <cell r="BQ66">
            <v>168507</v>
          </cell>
          <cell r="BR66">
            <v>168507</v>
          </cell>
          <cell r="BS66">
            <v>168507</v>
          </cell>
          <cell r="BT66">
            <v>168507</v>
          </cell>
          <cell r="BV66">
            <v>0</v>
          </cell>
        </row>
        <row r="67">
          <cell r="G67">
            <v>-483</v>
          </cell>
          <cell r="H67">
            <v>483</v>
          </cell>
          <cell r="I67">
            <v>32566</v>
          </cell>
          <cell r="K67">
            <v>0</v>
          </cell>
          <cell r="L67">
            <v>0</v>
          </cell>
          <cell r="M67">
            <v>0</v>
          </cell>
          <cell r="N67">
            <v>0</v>
          </cell>
          <cell r="O67">
            <v>0</v>
          </cell>
          <cell r="P67">
            <v>0</v>
          </cell>
          <cell r="U67">
            <v>0</v>
          </cell>
          <cell r="V67">
            <v>0</v>
          </cell>
          <cell r="W67">
            <v>0</v>
          </cell>
          <cell r="X67">
            <v>0</v>
          </cell>
          <cell r="Y67">
            <v>0</v>
          </cell>
          <cell r="Z67">
            <v>0</v>
          </cell>
          <cell r="AA67">
            <v>0</v>
          </cell>
          <cell r="AB67">
            <v>0</v>
          </cell>
          <cell r="AC67">
            <v>0</v>
          </cell>
          <cell r="AD67">
            <v>0</v>
          </cell>
          <cell r="AI67">
            <v>0</v>
          </cell>
          <cell r="AJ67">
            <v>0</v>
          </cell>
          <cell r="AK67">
            <v>0</v>
          </cell>
          <cell r="AL67">
            <v>0</v>
          </cell>
          <cell r="AM67">
            <v>0</v>
          </cell>
          <cell r="AN67">
            <v>0</v>
          </cell>
          <cell r="AO67">
            <v>0</v>
          </cell>
          <cell r="AP67">
            <v>0</v>
          </cell>
          <cell r="AQ67">
            <v>0</v>
          </cell>
          <cell r="AR67">
            <v>0</v>
          </cell>
          <cell r="AW67">
            <v>0</v>
          </cell>
          <cell r="AX67">
            <v>0</v>
          </cell>
          <cell r="AY67">
            <v>0</v>
          </cell>
          <cell r="AZ67">
            <v>0</v>
          </cell>
          <cell r="BA67">
            <v>0</v>
          </cell>
          <cell r="BB67">
            <v>0</v>
          </cell>
          <cell r="BC67">
            <v>0</v>
          </cell>
          <cell r="BD67">
            <v>0</v>
          </cell>
          <cell r="BE67">
            <v>0</v>
          </cell>
          <cell r="BF67">
            <v>0</v>
          </cell>
          <cell r="BK67">
            <v>-483</v>
          </cell>
          <cell r="BL67">
            <v>483</v>
          </cell>
          <cell r="BM67">
            <v>32566</v>
          </cell>
          <cell r="BN67">
            <v>0</v>
          </cell>
          <cell r="BO67">
            <v>0</v>
          </cell>
          <cell r="BP67">
            <v>0</v>
          </cell>
          <cell r="BQ67">
            <v>0</v>
          </cell>
          <cell r="BR67">
            <v>0</v>
          </cell>
          <cell r="BS67">
            <v>0</v>
          </cell>
          <cell r="BT67">
            <v>0</v>
          </cell>
          <cell r="BV67">
            <v>0</v>
          </cell>
        </row>
        <row r="68">
          <cell r="O68">
            <v>938080</v>
          </cell>
          <cell r="P68">
            <v>-13367</v>
          </cell>
          <cell r="AC68">
            <v>0</v>
          </cell>
          <cell r="AD68">
            <v>0</v>
          </cell>
          <cell r="AQ68">
            <v>0</v>
          </cell>
          <cell r="AR68">
            <v>0</v>
          </cell>
          <cell r="BE68">
            <v>0</v>
          </cell>
          <cell r="BF68">
            <v>0</v>
          </cell>
          <cell r="BS68">
            <v>938080</v>
          </cell>
        </row>
        <row r="69">
          <cell r="O69">
            <v>0</v>
          </cell>
          <cell r="P69">
            <v>0</v>
          </cell>
          <cell r="AC69">
            <v>0</v>
          </cell>
          <cell r="AD69">
            <v>0</v>
          </cell>
          <cell r="AQ69">
            <v>0</v>
          </cell>
          <cell r="AR69">
            <v>0</v>
          </cell>
          <cell r="BE69">
            <v>1025000</v>
          </cell>
          <cell r="BF69">
            <v>0</v>
          </cell>
          <cell r="BS69">
            <v>1025000</v>
          </cell>
        </row>
        <row r="70">
          <cell r="G70">
            <v>-64000</v>
          </cell>
          <cell r="H70">
            <v>-64000</v>
          </cell>
          <cell r="I70">
            <v>-64000</v>
          </cell>
          <cell r="K70">
            <v>-64000</v>
          </cell>
          <cell r="L70">
            <v>-64000</v>
          </cell>
          <cell r="M70">
            <v>-64000</v>
          </cell>
          <cell r="N70">
            <v>-64000</v>
          </cell>
          <cell r="O70">
            <v>-64000</v>
          </cell>
          <cell r="P70">
            <v>-64000</v>
          </cell>
          <cell r="U70">
            <v>-16000</v>
          </cell>
          <cell r="V70">
            <v>-16000</v>
          </cell>
          <cell r="W70">
            <v>-16000</v>
          </cell>
          <cell r="X70">
            <v>-16000</v>
          </cell>
          <cell r="Y70">
            <v>-16000</v>
          </cell>
          <cell r="Z70">
            <v>-16000</v>
          </cell>
          <cell r="AA70">
            <v>-16000</v>
          </cell>
          <cell r="AB70">
            <v>-16000</v>
          </cell>
          <cell r="AC70">
            <v>-16000</v>
          </cell>
          <cell r="AD70">
            <v>-16000</v>
          </cell>
          <cell r="AI70">
            <v>-300</v>
          </cell>
          <cell r="AJ70">
            <v>-300</v>
          </cell>
          <cell r="AK70">
            <v>-300</v>
          </cell>
          <cell r="AL70">
            <v>-300</v>
          </cell>
          <cell r="AM70">
            <v>-300</v>
          </cell>
          <cell r="AN70">
            <v>-300</v>
          </cell>
          <cell r="AO70">
            <v>-300</v>
          </cell>
          <cell r="AP70">
            <v>-300</v>
          </cell>
          <cell r="AQ70">
            <v>-300</v>
          </cell>
          <cell r="AR70">
            <v>-300</v>
          </cell>
          <cell r="AW70">
            <v>0</v>
          </cell>
          <cell r="AX70">
            <v>0</v>
          </cell>
          <cell r="AY70">
            <v>0</v>
          </cell>
          <cell r="AZ70">
            <v>0</v>
          </cell>
          <cell r="BA70">
            <v>0</v>
          </cell>
          <cell r="BB70">
            <v>0</v>
          </cell>
          <cell r="BC70">
            <v>0</v>
          </cell>
          <cell r="BD70">
            <v>0</v>
          </cell>
          <cell r="BE70">
            <v>0</v>
          </cell>
          <cell r="BF70">
            <v>0</v>
          </cell>
          <cell r="BK70">
            <v>-80300</v>
          </cell>
          <cell r="BL70">
            <v>-80300</v>
          </cell>
          <cell r="BM70">
            <v>-80300</v>
          </cell>
          <cell r="BN70">
            <v>-80300</v>
          </cell>
          <cell r="BO70">
            <v>-80300</v>
          </cell>
          <cell r="BP70">
            <v>-80300</v>
          </cell>
          <cell r="BQ70">
            <v>-80300</v>
          </cell>
          <cell r="BR70">
            <v>-80300</v>
          </cell>
          <cell r="BS70">
            <v>-80300</v>
          </cell>
          <cell r="BT70">
            <v>-80300</v>
          </cell>
          <cell r="BV70">
            <v>0</v>
          </cell>
        </row>
        <row r="71">
          <cell r="I71">
            <v>-666000</v>
          </cell>
          <cell r="K71">
            <v>-222000</v>
          </cell>
          <cell r="L71">
            <v>-222000</v>
          </cell>
          <cell r="M71">
            <v>-222000</v>
          </cell>
          <cell r="N71">
            <v>-222000</v>
          </cell>
          <cell r="O71">
            <v>-222000</v>
          </cell>
          <cell r="P71">
            <v>-222000</v>
          </cell>
          <cell r="W71">
            <v>-642000</v>
          </cell>
          <cell r="X71">
            <v>-214000</v>
          </cell>
          <cell r="Y71">
            <v>-214000</v>
          </cell>
          <cell r="Z71">
            <v>-214000</v>
          </cell>
          <cell r="AA71">
            <v>-214000</v>
          </cell>
          <cell r="AB71">
            <v>-214000</v>
          </cell>
          <cell r="AC71">
            <v>-214000</v>
          </cell>
          <cell r="AD71">
            <v>-214000</v>
          </cell>
          <cell r="AK71">
            <v>0</v>
          </cell>
          <cell r="AL71">
            <v>0</v>
          </cell>
          <cell r="AM71">
            <v>0</v>
          </cell>
          <cell r="AN71">
            <v>0</v>
          </cell>
          <cell r="AO71">
            <v>0</v>
          </cell>
          <cell r="AP71">
            <v>0</v>
          </cell>
          <cell r="AQ71">
            <v>0</v>
          </cell>
          <cell r="AR71">
            <v>0</v>
          </cell>
          <cell r="AY71">
            <v>0</v>
          </cell>
          <cell r="AZ71">
            <v>0</v>
          </cell>
          <cell r="BA71">
            <v>0</v>
          </cell>
          <cell r="BB71">
            <v>0</v>
          </cell>
          <cell r="BC71">
            <v>0</v>
          </cell>
          <cell r="BD71">
            <v>0</v>
          </cell>
          <cell r="BE71">
            <v>0</v>
          </cell>
          <cell r="BF71">
            <v>0</v>
          </cell>
          <cell r="BM71">
            <v>-1308000</v>
          </cell>
          <cell r="BN71">
            <v>-436000</v>
          </cell>
          <cell r="BO71">
            <v>-436000</v>
          </cell>
          <cell r="BP71">
            <v>-436000</v>
          </cell>
          <cell r="BQ71">
            <v>-436000</v>
          </cell>
          <cell r="BR71">
            <v>-436000</v>
          </cell>
          <cell r="BS71">
            <v>-436000</v>
          </cell>
          <cell r="BT71">
            <v>-436000</v>
          </cell>
          <cell r="BV71">
            <v>0</v>
          </cell>
        </row>
        <row r="72">
          <cell r="I72">
            <v>367731</v>
          </cell>
          <cell r="K72">
            <v>123653</v>
          </cell>
          <cell r="L72">
            <v>109244</v>
          </cell>
          <cell r="M72">
            <v>109244</v>
          </cell>
          <cell r="N72">
            <v>109244</v>
          </cell>
          <cell r="O72">
            <v>150696</v>
          </cell>
          <cell r="P72">
            <v>407227</v>
          </cell>
          <cell r="W72">
            <v>353263</v>
          </cell>
          <cell r="X72">
            <v>118631</v>
          </cell>
          <cell r="Y72">
            <v>118635</v>
          </cell>
          <cell r="Z72">
            <v>105418</v>
          </cell>
          <cell r="AA72">
            <v>105418</v>
          </cell>
          <cell r="AB72">
            <v>105418</v>
          </cell>
          <cell r="AC72">
            <v>316882</v>
          </cell>
          <cell r="AD72">
            <v>526772</v>
          </cell>
          <cell r="AK72">
            <v>0</v>
          </cell>
          <cell r="AL72">
            <v>0</v>
          </cell>
          <cell r="AM72">
            <v>0</v>
          </cell>
          <cell r="AN72">
            <v>0</v>
          </cell>
          <cell r="AO72">
            <v>0</v>
          </cell>
          <cell r="AP72">
            <v>0</v>
          </cell>
          <cell r="AQ72">
            <v>0</v>
          </cell>
          <cell r="AR72">
            <v>0</v>
          </cell>
          <cell r="AY72">
            <v>0</v>
          </cell>
          <cell r="AZ72">
            <v>0</v>
          </cell>
          <cell r="BA72">
            <v>0</v>
          </cell>
          <cell r="BB72">
            <v>0</v>
          </cell>
          <cell r="BC72">
            <v>0</v>
          </cell>
          <cell r="BD72">
            <v>0</v>
          </cell>
          <cell r="BE72">
            <v>0</v>
          </cell>
          <cell r="BF72">
            <v>0</v>
          </cell>
          <cell r="BM72">
            <v>720994</v>
          </cell>
          <cell r="BN72">
            <v>242279</v>
          </cell>
          <cell r="BO72">
            <v>242288</v>
          </cell>
          <cell r="BP72">
            <v>214662</v>
          </cell>
          <cell r="BQ72">
            <v>214662</v>
          </cell>
          <cell r="BR72">
            <v>214662</v>
          </cell>
          <cell r="BS72">
            <v>467578</v>
          </cell>
          <cell r="BT72">
            <v>933999</v>
          </cell>
          <cell r="BV72">
            <v>0</v>
          </cell>
        </row>
        <row r="73">
          <cell r="G73">
            <v>312303</v>
          </cell>
          <cell r="H73">
            <v>312303</v>
          </cell>
          <cell r="I73">
            <v>312303</v>
          </cell>
          <cell r="K73">
            <v>312303</v>
          </cell>
          <cell r="L73">
            <v>312303</v>
          </cell>
          <cell r="M73">
            <v>312303</v>
          </cell>
          <cell r="N73">
            <v>312303</v>
          </cell>
          <cell r="O73">
            <v>647261</v>
          </cell>
          <cell r="P73">
            <v>245330</v>
          </cell>
          <cell r="U73">
            <v>255521</v>
          </cell>
          <cell r="V73">
            <v>255521</v>
          </cell>
          <cell r="W73">
            <v>255521</v>
          </cell>
          <cell r="X73">
            <v>255521</v>
          </cell>
          <cell r="Y73">
            <v>255521</v>
          </cell>
          <cell r="Z73">
            <v>255521</v>
          </cell>
          <cell r="AA73">
            <v>255521</v>
          </cell>
          <cell r="AB73">
            <v>255521</v>
          </cell>
          <cell r="AC73">
            <v>529577</v>
          </cell>
          <cell r="AD73">
            <v>200725</v>
          </cell>
          <cell r="AI73">
            <v>0</v>
          </cell>
          <cell r="AJ73">
            <v>0</v>
          </cell>
          <cell r="AK73">
            <v>0</v>
          </cell>
          <cell r="AL73">
            <v>0</v>
          </cell>
          <cell r="AM73">
            <v>0</v>
          </cell>
          <cell r="AN73">
            <v>0</v>
          </cell>
          <cell r="AO73">
            <v>0</v>
          </cell>
          <cell r="AP73">
            <v>0</v>
          </cell>
          <cell r="AQ73">
            <v>0</v>
          </cell>
          <cell r="AR73">
            <v>0</v>
          </cell>
          <cell r="AW73">
            <v>0</v>
          </cell>
          <cell r="AX73">
            <v>0</v>
          </cell>
          <cell r="AY73">
            <v>0</v>
          </cell>
          <cell r="AZ73">
            <v>0</v>
          </cell>
          <cell r="BA73">
            <v>0</v>
          </cell>
          <cell r="BB73">
            <v>0</v>
          </cell>
          <cell r="BC73">
            <v>0</v>
          </cell>
          <cell r="BD73">
            <v>0</v>
          </cell>
          <cell r="BE73">
            <v>0</v>
          </cell>
          <cell r="BF73">
            <v>0</v>
          </cell>
          <cell r="BK73">
            <v>567824</v>
          </cell>
          <cell r="BL73">
            <v>567824</v>
          </cell>
          <cell r="BM73">
            <v>567824</v>
          </cell>
          <cell r="BN73">
            <v>567824</v>
          </cell>
          <cell r="BO73">
            <v>567824</v>
          </cell>
          <cell r="BP73">
            <v>567824</v>
          </cell>
          <cell r="BQ73">
            <v>567824</v>
          </cell>
          <cell r="BR73">
            <v>567824</v>
          </cell>
          <cell r="BS73">
            <v>1176838</v>
          </cell>
          <cell r="BT73">
            <v>446055</v>
          </cell>
          <cell r="BV73">
            <v>0</v>
          </cell>
        </row>
        <row r="74">
          <cell r="G74">
            <v>134621</v>
          </cell>
          <cell r="H74">
            <v>56633</v>
          </cell>
          <cell r="I74">
            <v>56636</v>
          </cell>
          <cell r="K74">
            <v>-22750</v>
          </cell>
          <cell r="L74">
            <v>-22750</v>
          </cell>
          <cell r="M74">
            <v>-22750</v>
          </cell>
          <cell r="N74">
            <v>-22750</v>
          </cell>
          <cell r="O74">
            <v>-22750</v>
          </cell>
          <cell r="P74">
            <v>-22750</v>
          </cell>
          <cell r="U74">
            <v>33655</v>
          </cell>
          <cell r="V74">
            <v>30097</v>
          </cell>
          <cell r="W74">
            <v>18879</v>
          </cell>
          <cell r="X74">
            <v>18787</v>
          </cell>
          <cell r="Y74">
            <v>-7583</v>
          </cell>
          <cell r="Z74">
            <v>-7583</v>
          </cell>
          <cell r="AA74">
            <v>-7583</v>
          </cell>
          <cell r="AB74">
            <v>-7583</v>
          </cell>
          <cell r="AC74">
            <v>-7583</v>
          </cell>
          <cell r="AD74">
            <v>-7583</v>
          </cell>
          <cell r="AI74">
            <v>0</v>
          </cell>
          <cell r="AJ74">
            <v>0</v>
          </cell>
          <cell r="AK74">
            <v>0</v>
          </cell>
          <cell r="AL74">
            <v>0</v>
          </cell>
          <cell r="AM74">
            <v>0</v>
          </cell>
          <cell r="AN74">
            <v>0</v>
          </cell>
          <cell r="AO74">
            <v>0</v>
          </cell>
          <cell r="AP74">
            <v>0</v>
          </cell>
          <cell r="AQ74">
            <v>0</v>
          </cell>
          <cell r="AR74">
            <v>0</v>
          </cell>
          <cell r="AW74">
            <v>0</v>
          </cell>
          <cell r="AX74">
            <v>0</v>
          </cell>
          <cell r="AY74">
            <v>0</v>
          </cell>
          <cell r="AZ74">
            <v>0</v>
          </cell>
          <cell r="BA74">
            <v>0</v>
          </cell>
          <cell r="BB74">
            <v>0</v>
          </cell>
          <cell r="BC74">
            <v>0</v>
          </cell>
          <cell r="BD74">
            <v>0</v>
          </cell>
          <cell r="BE74">
            <v>0</v>
          </cell>
          <cell r="BF74">
            <v>0</v>
          </cell>
          <cell r="BK74">
            <v>168276</v>
          </cell>
          <cell r="BL74">
            <v>86730</v>
          </cell>
          <cell r="BM74">
            <v>75515</v>
          </cell>
          <cell r="BN74">
            <v>75148</v>
          </cell>
          <cell r="BO74">
            <v>-30333</v>
          </cell>
          <cell r="BP74">
            <v>-30333</v>
          </cell>
          <cell r="BQ74">
            <v>-30333</v>
          </cell>
          <cell r="BR74">
            <v>-30333</v>
          </cell>
          <cell r="BS74">
            <v>-30333</v>
          </cell>
          <cell r="BT74">
            <v>-30333</v>
          </cell>
          <cell r="BV74">
            <v>0</v>
          </cell>
        </row>
        <row r="75">
          <cell r="G75">
            <v>40434</v>
          </cell>
          <cell r="H75">
            <v>40434</v>
          </cell>
          <cell r="I75">
            <v>40434</v>
          </cell>
          <cell r="K75">
            <v>40434</v>
          </cell>
          <cell r="L75">
            <v>20656</v>
          </cell>
          <cell r="M75">
            <v>20656</v>
          </cell>
          <cell r="N75">
            <v>20656</v>
          </cell>
          <cell r="O75">
            <v>20655</v>
          </cell>
          <cell r="P75">
            <v>20656</v>
          </cell>
          <cell r="U75">
            <v>25852</v>
          </cell>
          <cell r="V75">
            <v>25852</v>
          </cell>
          <cell r="W75">
            <v>25852</v>
          </cell>
          <cell r="X75">
            <v>25852</v>
          </cell>
          <cell r="Y75">
            <v>25852</v>
          </cell>
          <cell r="Z75">
            <v>13206</v>
          </cell>
          <cell r="AA75">
            <v>13206</v>
          </cell>
          <cell r="AB75">
            <v>13206</v>
          </cell>
          <cell r="AC75">
            <v>13205</v>
          </cell>
          <cell r="AD75">
            <v>13206</v>
          </cell>
          <cell r="AI75">
            <v>0</v>
          </cell>
          <cell r="AJ75">
            <v>0</v>
          </cell>
          <cell r="AK75">
            <v>0</v>
          </cell>
          <cell r="AL75">
            <v>0</v>
          </cell>
          <cell r="AM75">
            <v>0</v>
          </cell>
          <cell r="AN75">
            <v>0</v>
          </cell>
          <cell r="AO75">
            <v>0</v>
          </cell>
          <cell r="AP75">
            <v>0</v>
          </cell>
          <cell r="AQ75">
            <v>0</v>
          </cell>
          <cell r="AR75">
            <v>0</v>
          </cell>
          <cell r="AW75">
            <v>0</v>
          </cell>
          <cell r="AX75">
            <v>0</v>
          </cell>
          <cell r="AY75">
            <v>0</v>
          </cell>
          <cell r="AZ75">
            <v>0</v>
          </cell>
          <cell r="BA75">
            <v>0</v>
          </cell>
          <cell r="BB75">
            <v>0</v>
          </cell>
          <cell r="BC75">
            <v>0</v>
          </cell>
          <cell r="BD75">
            <v>0</v>
          </cell>
          <cell r="BE75">
            <v>0</v>
          </cell>
          <cell r="BF75">
            <v>0</v>
          </cell>
          <cell r="BK75">
            <v>66286</v>
          </cell>
          <cell r="BL75">
            <v>66286</v>
          </cell>
          <cell r="BM75">
            <v>66286</v>
          </cell>
          <cell r="BN75">
            <v>66286</v>
          </cell>
          <cell r="BO75">
            <v>66286</v>
          </cell>
          <cell r="BP75">
            <v>33862</v>
          </cell>
          <cell r="BQ75">
            <v>33862</v>
          </cell>
          <cell r="BR75">
            <v>33862</v>
          </cell>
          <cell r="BS75">
            <v>33860</v>
          </cell>
          <cell r="BT75">
            <v>33862</v>
          </cell>
          <cell r="BV75">
            <v>0</v>
          </cell>
        </row>
        <row r="76">
          <cell r="G76">
            <v>439874</v>
          </cell>
          <cell r="H76">
            <v>439874</v>
          </cell>
          <cell r="I76">
            <v>439874</v>
          </cell>
          <cell r="K76">
            <v>439117</v>
          </cell>
          <cell r="L76">
            <v>439874</v>
          </cell>
          <cell r="M76">
            <v>439874</v>
          </cell>
          <cell r="N76">
            <v>439874</v>
          </cell>
          <cell r="O76">
            <v>439874</v>
          </cell>
          <cell r="P76">
            <v>439874</v>
          </cell>
          <cell r="U76">
            <v>281231</v>
          </cell>
          <cell r="V76">
            <v>281231</v>
          </cell>
          <cell r="W76">
            <v>281231</v>
          </cell>
          <cell r="X76">
            <v>281231</v>
          </cell>
          <cell r="Y76">
            <v>280747</v>
          </cell>
          <cell r="Z76">
            <v>281231</v>
          </cell>
          <cell r="AA76">
            <v>281231</v>
          </cell>
          <cell r="AB76">
            <v>281231</v>
          </cell>
          <cell r="AC76">
            <v>281231</v>
          </cell>
          <cell r="AD76">
            <v>281231</v>
          </cell>
          <cell r="AI76" t="str">
            <v xml:space="preserve"> </v>
          </cell>
          <cell r="AJ76" t="str">
            <v xml:space="preserve"> </v>
          </cell>
          <cell r="AK76" t="str">
            <v xml:space="preserve"> </v>
          </cell>
          <cell r="AL76" t="str">
            <v xml:space="preserve"> </v>
          </cell>
          <cell r="AM76" t="str">
            <v xml:space="preserve"> </v>
          </cell>
          <cell r="AN76" t="str">
            <v xml:space="preserve"> </v>
          </cell>
          <cell r="AO76" t="str">
            <v xml:space="preserve"> </v>
          </cell>
          <cell r="AP76" t="str">
            <v xml:space="preserve"> </v>
          </cell>
          <cell r="AQ76" t="str">
            <v xml:space="preserve"> </v>
          </cell>
          <cell r="AR76" t="str">
            <v xml:space="preserve"> </v>
          </cell>
          <cell r="AW76">
            <v>0</v>
          </cell>
          <cell r="AX76">
            <v>0</v>
          </cell>
          <cell r="AY76">
            <v>0</v>
          </cell>
          <cell r="AZ76">
            <v>0</v>
          </cell>
          <cell r="BA76">
            <v>0</v>
          </cell>
          <cell r="BB76">
            <v>0</v>
          </cell>
          <cell r="BC76">
            <v>0</v>
          </cell>
          <cell r="BD76">
            <v>0</v>
          </cell>
          <cell r="BE76">
            <v>0</v>
          </cell>
          <cell r="BF76">
            <v>0</v>
          </cell>
          <cell r="BK76">
            <v>721105</v>
          </cell>
          <cell r="BL76">
            <v>721105</v>
          </cell>
          <cell r="BM76">
            <v>721105</v>
          </cell>
          <cell r="BN76">
            <v>721105</v>
          </cell>
          <cell r="BO76">
            <v>719864</v>
          </cell>
          <cell r="BP76">
            <v>721105</v>
          </cell>
          <cell r="BQ76">
            <v>721105</v>
          </cell>
          <cell r="BR76">
            <v>721105</v>
          </cell>
          <cell r="BS76">
            <v>721105</v>
          </cell>
          <cell r="BT76">
            <v>721105</v>
          </cell>
          <cell r="BV76">
            <v>0</v>
          </cell>
        </row>
        <row r="77">
          <cell r="G77">
            <v>0</v>
          </cell>
          <cell r="H77">
            <v>-4146</v>
          </cell>
          <cell r="I77">
            <v>-2567</v>
          </cell>
          <cell r="K77">
            <v>-5176</v>
          </cell>
          <cell r="L77">
            <v>-5622</v>
          </cell>
          <cell r="M77">
            <v>-4963</v>
          </cell>
          <cell r="N77">
            <v>-10196</v>
          </cell>
          <cell r="O77">
            <v>-9604</v>
          </cell>
          <cell r="P77">
            <v>-9136</v>
          </cell>
          <cell r="U77">
            <v>0</v>
          </cell>
          <cell r="V77">
            <v>0</v>
          </cell>
          <cell r="W77">
            <v>0</v>
          </cell>
          <cell r="X77">
            <v>0</v>
          </cell>
          <cell r="Y77">
            <v>0</v>
          </cell>
          <cell r="Z77">
            <v>0</v>
          </cell>
          <cell r="AA77">
            <v>0</v>
          </cell>
          <cell r="AB77">
            <v>0</v>
          </cell>
          <cell r="AC77">
            <v>0</v>
          </cell>
          <cell r="AD77">
            <v>0</v>
          </cell>
          <cell r="AI77">
            <v>0</v>
          </cell>
          <cell r="AJ77">
            <v>0</v>
          </cell>
          <cell r="AK77">
            <v>0</v>
          </cell>
          <cell r="AL77">
            <v>0</v>
          </cell>
          <cell r="AM77">
            <v>0</v>
          </cell>
          <cell r="AN77">
            <v>0</v>
          </cell>
          <cell r="AO77">
            <v>0</v>
          </cell>
          <cell r="AP77">
            <v>0</v>
          </cell>
          <cell r="AQ77">
            <v>0</v>
          </cell>
          <cell r="AR77">
            <v>0</v>
          </cell>
          <cell r="AW77">
            <v>0</v>
          </cell>
          <cell r="AX77">
            <v>0</v>
          </cell>
          <cell r="AY77">
            <v>0</v>
          </cell>
          <cell r="AZ77">
            <v>0</v>
          </cell>
          <cell r="BA77">
            <v>0</v>
          </cell>
          <cell r="BB77">
            <v>0</v>
          </cell>
          <cell r="BC77">
            <v>0</v>
          </cell>
          <cell r="BD77">
            <v>0</v>
          </cell>
          <cell r="BE77">
            <v>0</v>
          </cell>
          <cell r="BF77">
            <v>0</v>
          </cell>
          <cell r="BK77">
            <v>0</v>
          </cell>
          <cell r="BL77">
            <v>-4146</v>
          </cell>
          <cell r="BM77">
            <v>-2567</v>
          </cell>
          <cell r="BN77">
            <v>-2690</v>
          </cell>
          <cell r="BO77">
            <v>-5176</v>
          </cell>
          <cell r="BP77">
            <v>-5622</v>
          </cell>
          <cell r="BQ77">
            <v>-4963</v>
          </cell>
          <cell r="BR77">
            <v>-10196</v>
          </cell>
          <cell r="BS77">
            <v>-9604</v>
          </cell>
          <cell r="BT77">
            <v>-9136</v>
          </cell>
          <cell r="BV77">
            <v>0</v>
          </cell>
        </row>
        <row r="78">
          <cell r="G78">
            <v>37508</v>
          </cell>
          <cell r="H78">
            <v>37508</v>
          </cell>
          <cell r="I78">
            <v>37508</v>
          </cell>
          <cell r="K78">
            <v>37508</v>
          </cell>
          <cell r="L78">
            <v>37508</v>
          </cell>
          <cell r="M78">
            <v>37508</v>
          </cell>
          <cell r="N78">
            <v>37508</v>
          </cell>
          <cell r="O78">
            <v>37508</v>
          </cell>
          <cell r="P78">
            <v>41215</v>
          </cell>
          <cell r="U78">
            <v>0</v>
          </cell>
          <cell r="V78">
            <v>0</v>
          </cell>
          <cell r="W78">
            <v>0</v>
          </cell>
          <cell r="X78">
            <v>0</v>
          </cell>
          <cell r="Y78">
            <v>0</v>
          </cell>
          <cell r="Z78">
            <v>0</v>
          </cell>
          <cell r="AA78">
            <v>0</v>
          </cell>
          <cell r="AB78">
            <v>0</v>
          </cell>
          <cell r="AC78">
            <v>0</v>
          </cell>
          <cell r="AD78">
            <v>0</v>
          </cell>
          <cell r="AI78">
            <v>0</v>
          </cell>
          <cell r="AJ78">
            <v>0</v>
          </cell>
          <cell r="AK78">
            <v>0</v>
          </cell>
          <cell r="AL78">
            <v>0</v>
          </cell>
          <cell r="AM78">
            <v>0</v>
          </cell>
          <cell r="AN78">
            <v>0</v>
          </cell>
          <cell r="AO78">
            <v>0</v>
          </cell>
          <cell r="AP78">
            <v>0</v>
          </cell>
          <cell r="AQ78">
            <v>0</v>
          </cell>
          <cell r="AR78">
            <v>0</v>
          </cell>
          <cell r="AW78">
            <v>0</v>
          </cell>
          <cell r="AX78">
            <v>0</v>
          </cell>
          <cell r="AY78">
            <v>0</v>
          </cell>
          <cell r="AZ78">
            <v>0</v>
          </cell>
          <cell r="BA78">
            <v>0</v>
          </cell>
          <cell r="BB78">
            <v>0</v>
          </cell>
          <cell r="BC78">
            <v>0</v>
          </cell>
          <cell r="BD78">
            <v>0</v>
          </cell>
          <cell r="BE78">
            <v>0</v>
          </cell>
          <cell r="BF78">
            <v>0</v>
          </cell>
          <cell r="BK78">
            <v>37508</v>
          </cell>
          <cell r="BL78">
            <v>37508</v>
          </cell>
          <cell r="BM78">
            <v>37508</v>
          </cell>
          <cell r="BN78">
            <v>37508</v>
          </cell>
          <cell r="BO78">
            <v>37508</v>
          </cell>
          <cell r="BP78">
            <v>37508</v>
          </cell>
          <cell r="BQ78">
            <v>37508</v>
          </cell>
          <cell r="BR78">
            <v>37508</v>
          </cell>
          <cell r="BS78">
            <v>37508</v>
          </cell>
          <cell r="BT78">
            <v>41215</v>
          </cell>
          <cell r="BV78">
            <v>0</v>
          </cell>
        </row>
        <row r="79">
          <cell r="G79">
            <v>-6000</v>
          </cell>
          <cell r="H79">
            <v>-6000</v>
          </cell>
          <cell r="I79">
            <v>-6000</v>
          </cell>
          <cell r="K79">
            <v>-6000</v>
          </cell>
          <cell r="L79">
            <v>-6000</v>
          </cell>
          <cell r="M79">
            <v>-6000</v>
          </cell>
          <cell r="N79">
            <v>-6000</v>
          </cell>
          <cell r="O79">
            <v>-6000</v>
          </cell>
          <cell r="P79">
            <v>-6000</v>
          </cell>
          <cell r="U79">
            <v>-3000</v>
          </cell>
          <cell r="V79">
            <v>-3000</v>
          </cell>
          <cell r="W79">
            <v>-3000</v>
          </cell>
          <cell r="X79">
            <v>-3000</v>
          </cell>
          <cell r="Y79">
            <v>-3000</v>
          </cell>
          <cell r="Z79">
            <v>-3000</v>
          </cell>
          <cell r="AA79">
            <v>-3000</v>
          </cell>
          <cell r="AB79">
            <v>-3000</v>
          </cell>
          <cell r="AC79">
            <v>-3000</v>
          </cell>
          <cell r="AD79">
            <v>-3000</v>
          </cell>
          <cell r="AI79">
            <v>0</v>
          </cell>
          <cell r="AJ79">
            <v>0</v>
          </cell>
          <cell r="AK79">
            <v>0</v>
          </cell>
          <cell r="AL79">
            <v>0</v>
          </cell>
          <cell r="AM79">
            <v>0</v>
          </cell>
          <cell r="AN79">
            <v>0</v>
          </cell>
          <cell r="AO79">
            <v>0</v>
          </cell>
          <cell r="AP79">
            <v>0</v>
          </cell>
          <cell r="AQ79">
            <v>0</v>
          </cell>
          <cell r="AR79">
            <v>0</v>
          </cell>
          <cell r="AW79">
            <v>0</v>
          </cell>
          <cell r="AX79">
            <v>0</v>
          </cell>
          <cell r="AY79">
            <v>0</v>
          </cell>
          <cell r="AZ79">
            <v>0</v>
          </cell>
          <cell r="BA79">
            <v>0</v>
          </cell>
          <cell r="BB79">
            <v>0</v>
          </cell>
          <cell r="BC79">
            <v>0</v>
          </cell>
          <cell r="BD79">
            <v>0</v>
          </cell>
          <cell r="BE79">
            <v>0</v>
          </cell>
          <cell r="BF79">
            <v>0</v>
          </cell>
          <cell r="BK79">
            <v>-9000</v>
          </cell>
          <cell r="BL79">
            <v>-9000</v>
          </cell>
          <cell r="BM79">
            <v>-9000</v>
          </cell>
          <cell r="BN79">
            <v>-9000</v>
          </cell>
          <cell r="BO79">
            <v>-9000</v>
          </cell>
          <cell r="BP79">
            <v>-9000</v>
          </cell>
          <cell r="BQ79">
            <v>-9000</v>
          </cell>
          <cell r="BR79">
            <v>-9000</v>
          </cell>
          <cell r="BS79">
            <v>-9000</v>
          </cell>
          <cell r="BT79">
            <v>-9000</v>
          </cell>
          <cell r="BV79">
            <v>0</v>
          </cell>
        </row>
        <row r="80">
          <cell r="G80">
            <v>0</v>
          </cell>
          <cell r="H80">
            <v>-968363</v>
          </cell>
          <cell r="I80">
            <v>0</v>
          </cell>
          <cell r="K80">
            <v>-1083572</v>
          </cell>
          <cell r="L80">
            <v>0</v>
          </cell>
          <cell r="M80">
            <v>0</v>
          </cell>
          <cell r="N80">
            <v>-1066959</v>
          </cell>
          <cell r="O80">
            <v>0</v>
          </cell>
          <cell r="P80">
            <v>0</v>
          </cell>
          <cell r="U80">
            <v>0</v>
          </cell>
          <cell r="V80">
            <v>-322788</v>
          </cell>
          <cell r="W80">
            <v>0</v>
          </cell>
          <cell r="X80">
            <v>0</v>
          </cell>
          <cell r="Y80">
            <v>-361191</v>
          </cell>
          <cell r="Z80">
            <v>0</v>
          </cell>
          <cell r="AA80">
            <v>0</v>
          </cell>
          <cell r="AB80">
            <v>-355653</v>
          </cell>
          <cell r="AC80">
            <v>0</v>
          </cell>
          <cell r="AD80">
            <v>0</v>
          </cell>
          <cell r="AI80">
            <v>0</v>
          </cell>
          <cell r="AJ80">
            <v>0</v>
          </cell>
          <cell r="AK80">
            <v>0</v>
          </cell>
          <cell r="AL80">
            <v>0</v>
          </cell>
          <cell r="AM80">
            <v>0</v>
          </cell>
          <cell r="AN80">
            <v>0</v>
          </cell>
          <cell r="AO80">
            <v>0</v>
          </cell>
          <cell r="AP80">
            <v>0</v>
          </cell>
          <cell r="AQ80">
            <v>0</v>
          </cell>
          <cell r="AR80">
            <v>0</v>
          </cell>
          <cell r="AW80">
            <v>0</v>
          </cell>
          <cell r="AX80">
            <v>0</v>
          </cell>
          <cell r="AY80">
            <v>0</v>
          </cell>
          <cell r="AZ80">
            <v>0</v>
          </cell>
          <cell r="BA80">
            <v>0</v>
          </cell>
          <cell r="BB80">
            <v>0</v>
          </cell>
          <cell r="BC80">
            <v>0</v>
          </cell>
          <cell r="BD80">
            <v>0</v>
          </cell>
          <cell r="BE80">
            <v>0</v>
          </cell>
          <cell r="BF80">
            <v>0</v>
          </cell>
          <cell r="BK80">
            <v>0</v>
          </cell>
          <cell r="BL80">
            <v>-1291151</v>
          </cell>
          <cell r="BM80">
            <v>0</v>
          </cell>
          <cell r="BN80">
            <v>0</v>
          </cell>
          <cell r="BO80">
            <v>-1444763</v>
          </cell>
          <cell r="BP80">
            <v>0</v>
          </cell>
          <cell r="BQ80">
            <v>0</v>
          </cell>
          <cell r="BR80">
            <v>-1422612</v>
          </cell>
          <cell r="BS80">
            <v>0</v>
          </cell>
          <cell r="BT80">
            <v>0</v>
          </cell>
          <cell r="BV80">
            <v>0</v>
          </cell>
        </row>
        <row r="81">
          <cell r="G81">
            <v>18092</v>
          </cell>
          <cell r="H81">
            <v>20919</v>
          </cell>
          <cell r="I81">
            <v>18465</v>
          </cell>
          <cell r="K81">
            <v>19166</v>
          </cell>
          <cell r="L81">
            <v>26977</v>
          </cell>
          <cell r="M81">
            <v>17672</v>
          </cell>
          <cell r="N81">
            <v>19388</v>
          </cell>
          <cell r="O81">
            <v>-4906</v>
          </cell>
          <cell r="P81">
            <v>20215</v>
          </cell>
          <cell r="U81">
            <v>6506</v>
          </cell>
          <cell r="V81">
            <v>7523</v>
          </cell>
          <cell r="W81">
            <v>6640</v>
          </cell>
          <cell r="X81">
            <v>6710</v>
          </cell>
          <cell r="Y81">
            <v>6892</v>
          </cell>
          <cell r="Z81">
            <v>9702</v>
          </cell>
          <cell r="AA81">
            <v>6355</v>
          </cell>
          <cell r="AB81">
            <v>6972</v>
          </cell>
          <cell r="AC81">
            <v>-1764</v>
          </cell>
          <cell r="AD81">
            <v>7270</v>
          </cell>
          <cell r="AI81">
            <v>0</v>
          </cell>
          <cell r="AJ81">
            <v>0</v>
          </cell>
          <cell r="AK81">
            <v>0</v>
          </cell>
          <cell r="AL81">
            <v>0</v>
          </cell>
          <cell r="AM81">
            <v>0</v>
          </cell>
          <cell r="AN81">
            <v>0</v>
          </cell>
          <cell r="AO81">
            <v>0</v>
          </cell>
          <cell r="AP81">
            <v>0</v>
          </cell>
          <cell r="AQ81">
            <v>0</v>
          </cell>
          <cell r="AR81">
            <v>0</v>
          </cell>
          <cell r="AW81">
            <v>0</v>
          </cell>
          <cell r="AX81">
            <v>0</v>
          </cell>
          <cell r="AY81">
            <v>0</v>
          </cell>
          <cell r="AZ81">
            <v>0</v>
          </cell>
          <cell r="BA81">
            <v>0</v>
          </cell>
          <cell r="BB81">
            <v>0</v>
          </cell>
          <cell r="BC81">
            <v>0</v>
          </cell>
          <cell r="BD81">
            <v>0</v>
          </cell>
          <cell r="BE81">
            <v>0</v>
          </cell>
          <cell r="BF81">
            <v>0</v>
          </cell>
          <cell r="BK81">
            <v>24598</v>
          </cell>
          <cell r="BL81">
            <v>28442</v>
          </cell>
          <cell r="BM81">
            <v>25105</v>
          </cell>
          <cell r="BN81">
            <v>25370</v>
          </cell>
          <cell r="BO81">
            <v>26058</v>
          </cell>
          <cell r="BP81">
            <v>36679</v>
          </cell>
          <cell r="BQ81">
            <v>24027</v>
          </cell>
          <cell r="BR81">
            <v>26360</v>
          </cell>
          <cell r="BS81">
            <v>-6670</v>
          </cell>
          <cell r="BT81">
            <v>27485</v>
          </cell>
          <cell r="BV81">
            <v>0</v>
          </cell>
        </row>
        <row r="82">
          <cell r="G82">
            <v>0</v>
          </cell>
          <cell r="H82">
            <v>0</v>
          </cell>
          <cell r="I82">
            <v>0</v>
          </cell>
          <cell r="K82">
            <v>0</v>
          </cell>
          <cell r="L82">
            <v>0</v>
          </cell>
          <cell r="M82">
            <v>0</v>
          </cell>
          <cell r="N82">
            <v>0</v>
          </cell>
          <cell r="O82">
            <v>0</v>
          </cell>
          <cell r="P82">
            <v>0</v>
          </cell>
          <cell r="U82">
            <v>0</v>
          </cell>
          <cell r="V82">
            <v>0</v>
          </cell>
          <cell r="W82">
            <v>0</v>
          </cell>
          <cell r="X82">
            <v>0</v>
          </cell>
          <cell r="Y82">
            <v>0</v>
          </cell>
          <cell r="Z82">
            <v>0</v>
          </cell>
          <cell r="AA82">
            <v>0</v>
          </cell>
          <cell r="AB82">
            <v>0</v>
          </cell>
          <cell r="AC82">
            <v>0</v>
          </cell>
          <cell r="AD82">
            <v>0</v>
          </cell>
          <cell r="AI82">
            <v>0</v>
          </cell>
          <cell r="AJ82">
            <v>0</v>
          </cell>
          <cell r="AK82">
            <v>0</v>
          </cell>
          <cell r="AL82">
            <v>0</v>
          </cell>
          <cell r="AM82">
            <v>0</v>
          </cell>
          <cell r="AN82">
            <v>0</v>
          </cell>
          <cell r="AO82">
            <v>0</v>
          </cell>
          <cell r="AP82">
            <v>0</v>
          </cell>
          <cell r="AQ82">
            <v>0</v>
          </cell>
          <cell r="AR82">
            <v>0</v>
          </cell>
          <cell r="AW82">
            <v>-67193</v>
          </cell>
          <cell r="AX82">
            <v>0</v>
          </cell>
          <cell r="AY82">
            <v>25380</v>
          </cell>
          <cell r="AZ82">
            <v>0</v>
          </cell>
          <cell r="BA82">
            <v>0</v>
          </cell>
          <cell r="BB82">
            <v>2624</v>
          </cell>
          <cell r="BC82">
            <v>2361</v>
          </cell>
          <cell r="BD82">
            <v>1062007</v>
          </cell>
          <cell r="BE82">
            <v>0</v>
          </cell>
          <cell r="BF82">
            <v>2000</v>
          </cell>
          <cell r="BK82">
            <v>-67193</v>
          </cell>
          <cell r="BL82">
            <v>0</v>
          </cell>
          <cell r="BM82">
            <v>25380</v>
          </cell>
          <cell r="BN82">
            <v>0</v>
          </cell>
          <cell r="BO82">
            <v>0</v>
          </cell>
          <cell r="BP82">
            <v>2624</v>
          </cell>
          <cell r="BQ82">
            <v>2361</v>
          </cell>
          <cell r="BR82">
            <v>1062007</v>
          </cell>
          <cell r="BS82">
            <v>0</v>
          </cell>
          <cell r="BT82">
            <v>2000</v>
          </cell>
          <cell r="BV82">
            <v>0</v>
          </cell>
        </row>
        <row r="83">
          <cell r="G83">
            <v>-20419</v>
          </cell>
          <cell r="H83">
            <v>-20419</v>
          </cell>
          <cell r="I83">
            <v>-20419</v>
          </cell>
          <cell r="K83">
            <v>-20419</v>
          </cell>
          <cell r="L83">
            <v>-20419</v>
          </cell>
          <cell r="M83">
            <v>-20419</v>
          </cell>
          <cell r="N83">
            <v>-20419</v>
          </cell>
          <cell r="O83">
            <v>-20419</v>
          </cell>
          <cell r="P83">
            <v>-20419</v>
          </cell>
          <cell r="U83">
            <v>-16706</v>
          </cell>
          <cell r="V83">
            <v>-16706</v>
          </cell>
          <cell r="W83">
            <v>-16706</v>
          </cell>
          <cell r="X83">
            <v>-16706</v>
          </cell>
          <cell r="Y83">
            <v>-16706</v>
          </cell>
          <cell r="Z83">
            <v>-16706</v>
          </cell>
          <cell r="AA83">
            <v>-16706</v>
          </cell>
          <cell r="AB83">
            <v>-16706</v>
          </cell>
          <cell r="AC83">
            <v>-16706</v>
          </cell>
          <cell r="AD83">
            <v>-16706</v>
          </cell>
          <cell r="AI83">
            <v>0</v>
          </cell>
          <cell r="AJ83">
            <v>0</v>
          </cell>
          <cell r="AK83">
            <v>0</v>
          </cell>
          <cell r="AL83">
            <v>0</v>
          </cell>
          <cell r="AM83">
            <v>0</v>
          </cell>
          <cell r="AN83">
            <v>0</v>
          </cell>
          <cell r="AO83">
            <v>0</v>
          </cell>
          <cell r="AP83">
            <v>0</v>
          </cell>
          <cell r="AQ83">
            <v>0</v>
          </cell>
          <cell r="AR83">
            <v>0</v>
          </cell>
          <cell r="AW83">
            <v>0</v>
          </cell>
          <cell r="AX83">
            <v>0</v>
          </cell>
          <cell r="AY83">
            <v>0</v>
          </cell>
          <cell r="AZ83">
            <v>0</v>
          </cell>
          <cell r="BA83">
            <v>0</v>
          </cell>
          <cell r="BB83">
            <v>0</v>
          </cell>
          <cell r="BC83">
            <v>0</v>
          </cell>
          <cell r="BD83">
            <v>0</v>
          </cell>
          <cell r="BE83">
            <v>0</v>
          </cell>
          <cell r="BF83">
            <v>0</v>
          </cell>
          <cell r="BK83">
            <v>-37125</v>
          </cell>
          <cell r="BL83">
            <v>-37125</v>
          </cell>
          <cell r="BM83">
            <v>-37125</v>
          </cell>
          <cell r="BN83">
            <v>-37125</v>
          </cell>
          <cell r="BO83">
            <v>-37125</v>
          </cell>
          <cell r="BP83">
            <v>-37125</v>
          </cell>
          <cell r="BQ83">
            <v>-37125</v>
          </cell>
          <cell r="BR83">
            <v>-37125</v>
          </cell>
          <cell r="BS83">
            <v>-37125</v>
          </cell>
          <cell r="BT83">
            <v>-37125</v>
          </cell>
          <cell r="BV83">
            <v>0</v>
          </cell>
        </row>
        <row r="84">
          <cell r="G84">
            <v>0</v>
          </cell>
          <cell r="H84">
            <v>0</v>
          </cell>
          <cell r="I84">
            <v>0</v>
          </cell>
          <cell r="K84">
            <v>0</v>
          </cell>
          <cell r="L84">
            <v>0</v>
          </cell>
          <cell r="M84">
            <v>0</v>
          </cell>
          <cell r="N84">
            <v>0</v>
          </cell>
          <cell r="O84">
            <v>0</v>
          </cell>
          <cell r="P84">
            <v>0</v>
          </cell>
          <cell r="U84">
            <v>0</v>
          </cell>
          <cell r="V84">
            <v>0</v>
          </cell>
          <cell r="W84">
            <v>0</v>
          </cell>
          <cell r="X84">
            <v>0</v>
          </cell>
          <cell r="Y84">
            <v>0</v>
          </cell>
          <cell r="Z84">
            <v>0</v>
          </cell>
          <cell r="AA84">
            <v>0</v>
          </cell>
          <cell r="AB84">
            <v>0</v>
          </cell>
          <cell r="AC84">
            <v>0</v>
          </cell>
          <cell r="AD84">
            <v>0</v>
          </cell>
          <cell r="AI84">
            <v>0</v>
          </cell>
          <cell r="AJ84">
            <v>0</v>
          </cell>
          <cell r="AK84">
            <v>0</v>
          </cell>
          <cell r="AL84">
            <v>0</v>
          </cell>
          <cell r="AM84">
            <v>0</v>
          </cell>
          <cell r="AN84">
            <v>0</v>
          </cell>
          <cell r="AO84">
            <v>0</v>
          </cell>
          <cell r="AP84">
            <v>0</v>
          </cell>
          <cell r="AQ84">
            <v>0</v>
          </cell>
          <cell r="AR84">
            <v>0</v>
          </cell>
          <cell r="AW84">
            <v>0</v>
          </cell>
          <cell r="AX84">
            <v>0</v>
          </cell>
          <cell r="AY84">
            <v>1000000</v>
          </cell>
          <cell r="AZ84">
            <v>0</v>
          </cell>
          <cell r="BA84">
            <v>0</v>
          </cell>
          <cell r="BB84">
            <v>0</v>
          </cell>
          <cell r="BC84">
            <v>0</v>
          </cell>
          <cell r="BD84">
            <v>0</v>
          </cell>
          <cell r="BE84">
            <v>1375000</v>
          </cell>
          <cell r="BF84">
            <v>0</v>
          </cell>
          <cell r="BK84">
            <v>0</v>
          </cell>
          <cell r="BL84">
            <v>0</v>
          </cell>
          <cell r="BM84">
            <v>1000000</v>
          </cell>
          <cell r="BN84">
            <v>0</v>
          </cell>
          <cell r="BO84">
            <v>0</v>
          </cell>
          <cell r="BP84">
            <v>0</v>
          </cell>
          <cell r="BQ84">
            <v>0</v>
          </cell>
          <cell r="BR84">
            <v>0</v>
          </cell>
          <cell r="BS84">
            <v>1375000</v>
          </cell>
          <cell r="BT84">
            <v>0</v>
          </cell>
          <cell r="BV84">
            <v>0</v>
          </cell>
        </row>
        <row r="85">
          <cell r="G85">
            <v>1915900</v>
          </cell>
          <cell r="H85">
            <v>1915900</v>
          </cell>
          <cell r="I85">
            <v>1915900</v>
          </cell>
          <cell r="K85">
            <v>1915900</v>
          </cell>
          <cell r="L85">
            <v>1915900</v>
          </cell>
          <cell r="M85">
            <v>1915900</v>
          </cell>
          <cell r="N85">
            <v>1915900</v>
          </cell>
          <cell r="O85">
            <v>1915900</v>
          </cell>
          <cell r="P85">
            <v>1915900</v>
          </cell>
          <cell r="U85">
            <v>638633</v>
          </cell>
          <cell r="V85">
            <v>638633</v>
          </cell>
          <cell r="W85">
            <v>638633</v>
          </cell>
          <cell r="X85">
            <v>638633</v>
          </cell>
          <cell r="Y85">
            <v>638633</v>
          </cell>
          <cell r="Z85">
            <v>638633</v>
          </cell>
          <cell r="AA85">
            <v>638633</v>
          </cell>
          <cell r="AB85">
            <v>638633</v>
          </cell>
          <cell r="AC85">
            <v>638633</v>
          </cell>
          <cell r="AD85">
            <v>638633</v>
          </cell>
          <cell r="AI85">
            <v>0</v>
          </cell>
          <cell r="AJ85">
            <v>0</v>
          </cell>
          <cell r="AK85">
            <v>0</v>
          </cell>
          <cell r="AL85">
            <v>0</v>
          </cell>
          <cell r="AM85">
            <v>0</v>
          </cell>
          <cell r="AN85">
            <v>0</v>
          </cell>
          <cell r="AO85">
            <v>0</v>
          </cell>
          <cell r="AP85">
            <v>0</v>
          </cell>
          <cell r="AQ85">
            <v>0</v>
          </cell>
          <cell r="AR85">
            <v>0</v>
          </cell>
          <cell r="AW85">
            <v>0</v>
          </cell>
          <cell r="AX85">
            <v>0</v>
          </cell>
          <cell r="AY85">
            <v>0</v>
          </cell>
          <cell r="AZ85">
            <v>0</v>
          </cell>
          <cell r="BA85">
            <v>0</v>
          </cell>
          <cell r="BB85">
            <v>0</v>
          </cell>
          <cell r="BC85">
            <v>0</v>
          </cell>
          <cell r="BD85">
            <v>0</v>
          </cell>
          <cell r="BE85">
            <v>0</v>
          </cell>
          <cell r="BF85">
            <v>0</v>
          </cell>
          <cell r="BK85">
            <v>2554533</v>
          </cell>
          <cell r="BL85">
            <v>2554533</v>
          </cell>
          <cell r="BM85">
            <v>2554533</v>
          </cell>
          <cell r="BN85">
            <v>2554533</v>
          </cell>
          <cell r="BO85">
            <v>2554533</v>
          </cell>
          <cell r="BP85">
            <v>2554533</v>
          </cell>
          <cell r="BQ85">
            <v>2554533</v>
          </cell>
          <cell r="BR85">
            <v>2554533</v>
          </cell>
          <cell r="BS85">
            <v>2554533</v>
          </cell>
          <cell r="BT85">
            <v>2554533</v>
          </cell>
          <cell r="BV85">
            <v>0</v>
          </cell>
        </row>
        <row r="86">
          <cell r="G86">
            <v>-3160937</v>
          </cell>
          <cell r="H86">
            <v>-3160937</v>
          </cell>
          <cell r="I86">
            <v>-3160937</v>
          </cell>
          <cell r="K86">
            <v>-3160937</v>
          </cell>
          <cell r="L86">
            <v>-3160937</v>
          </cell>
          <cell r="M86">
            <v>-3160937</v>
          </cell>
          <cell r="N86">
            <v>-3160937</v>
          </cell>
          <cell r="O86">
            <v>-3160937</v>
          </cell>
          <cell r="P86">
            <v>-3160937</v>
          </cell>
          <cell r="U86">
            <v>-1053646</v>
          </cell>
          <cell r="V86">
            <v>-1053646</v>
          </cell>
          <cell r="W86">
            <v>-1053646</v>
          </cell>
          <cell r="X86">
            <v>-1053646</v>
          </cell>
          <cell r="Y86">
            <v>-1053646</v>
          </cell>
          <cell r="Z86">
            <v>-1053646</v>
          </cell>
          <cell r="AA86">
            <v>-1053646</v>
          </cell>
          <cell r="AB86">
            <v>-1053646</v>
          </cell>
          <cell r="AC86">
            <v>-1053646</v>
          </cell>
          <cell r="AD86">
            <v>-1053646</v>
          </cell>
          <cell r="AI86">
            <v>0</v>
          </cell>
          <cell r="AJ86">
            <v>0</v>
          </cell>
          <cell r="AK86">
            <v>0</v>
          </cell>
          <cell r="AL86">
            <v>0</v>
          </cell>
          <cell r="AM86">
            <v>0</v>
          </cell>
          <cell r="AN86">
            <v>0</v>
          </cell>
          <cell r="AO86">
            <v>0</v>
          </cell>
          <cell r="AP86">
            <v>0</v>
          </cell>
          <cell r="AQ86">
            <v>0</v>
          </cell>
          <cell r="AR86">
            <v>0</v>
          </cell>
          <cell r="AW86">
            <v>0</v>
          </cell>
          <cell r="AX86">
            <v>0</v>
          </cell>
          <cell r="AY86">
            <v>0</v>
          </cell>
          <cell r="AZ86">
            <v>0</v>
          </cell>
          <cell r="BA86">
            <v>0</v>
          </cell>
          <cell r="BB86">
            <v>0</v>
          </cell>
          <cell r="BC86">
            <v>0</v>
          </cell>
          <cell r="BD86">
            <v>0</v>
          </cell>
          <cell r="BE86">
            <v>0</v>
          </cell>
          <cell r="BF86">
            <v>0</v>
          </cell>
          <cell r="BK86">
            <v>-4214583</v>
          </cell>
          <cell r="BL86">
            <v>-4214583</v>
          </cell>
          <cell r="BM86">
            <v>-4214583</v>
          </cell>
          <cell r="BN86">
            <v>-4214583</v>
          </cell>
          <cell r="BO86">
            <v>-4214583</v>
          </cell>
          <cell r="BP86">
            <v>-4214583</v>
          </cell>
          <cell r="BQ86">
            <v>-4214583</v>
          </cell>
          <cell r="BR86">
            <v>-4214583</v>
          </cell>
          <cell r="BS86">
            <v>-4214583</v>
          </cell>
          <cell r="BT86">
            <v>-4214583</v>
          </cell>
          <cell r="BV86">
            <v>0</v>
          </cell>
        </row>
        <row r="87">
          <cell r="G87">
            <v>49026</v>
          </cell>
          <cell r="H87">
            <v>49026</v>
          </cell>
          <cell r="I87">
            <v>49026</v>
          </cell>
          <cell r="K87">
            <v>49026</v>
          </cell>
          <cell r="L87">
            <v>49026</v>
          </cell>
          <cell r="M87">
            <v>49026</v>
          </cell>
          <cell r="N87">
            <v>49026</v>
          </cell>
          <cell r="O87">
            <v>49026</v>
          </cell>
          <cell r="P87">
            <v>49026</v>
          </cell>
          <cell r="U87">
            <v>17637</v>
          </cell>
          <cell r="V87">
            <v>17637</v>
          </cell>
          <cell r="W87">
            <v>17637</v>
          </cell>
          <cell r="X87">
            <v>17637</v>
          </cell>
          <cell r="Y87">
            <v>17637</v>
          </cell>
          <cell r="Z87">
            <v>17637</v>
          </cell>
          <cell r="AA87">
            <v>17637</v>
          </cell>
          <cell r="AB87">
            <v>17637</v>
          </cell>
          <cell r="AC87">
            <v>17637</v>
          </cell>
          <cell r="AD87">
            <v>17637</v>
          </cell>
          <cell r="AI87">
            <v>0</v>
          </cell>
          <cell r="AJ87">
            <v>0</v>
          </cell>
          <cell r="AK87">
            <v>0</v>
          </cell>
          <cell r="AL87">
            <v>0</v>
          </cell>
          <cell r="AM87">
            <v>0</v>
          </cell>
          <cell r="AN87">
            <v>0</v>
          </cell>
          <cell r="AO87">
            <v>0</v>
          </cell>
          <cell r="AP87">
            <v>0</v>
          </cell>
          <cell r="AQ87">
            <v>0</v>
          </cell>
          <cell r="AR87">
            <v>0</v>
          </cell>
          <cell r="AW87">
            <v>0</v>
          </cell>
          <cell r="AX87">
            <v>0</v>
          </cell>
          <cell r="AY87">
            <v>0</v>
          </cell>
          <cell r="AZ87">
            <v>0</v>
          </cell>
          <cell r="BA87">
            <v>0</v>
          </cell>
          <cell r="BB87">
            <v>0</v>
          </cell>
          <cell r="BC87">
            <v>0</v>
          </cell>
          <cell r="BD87">
            <v>0</v>
          </cell>
          <cell r="BE87">
            <v>0</v>
          </cell>
          <cell r="BF87">
            <v>0</v>
          </cell>
          <cell r="BK87">
            <v>66663</v>
          </cell>
          <cell r="BL87">
            <v>66663</v>
          </cell>
          <cell r="BM87">
            <v>66663</v>
          </cell>
          <cell r="BN87">
            <v>66663</v>
          </cell>
          <cell r="BO87">
            <v>66663</v>
          </cell>
          <cell r="BP87">
            <v>66663</v>
          </cell>
          <cell r="BQ87">
            <v>66663</v>
          </cell>
          <cell r="BR87">
            <v>66663</v>
          </cell>
          <cell r="BS87">
            <v>66663</v>
          </cell>
          <cell r="BT87">
            <v>66663</v>
          </cell>
          <cell r="BV87">
            <v>0</v>
          </cell>
        </row>
        <row r="88">
          <cell r="G88">
            <v>829377</v>
          </cell>
          <cell r="H88">
            <v>541744</v>
          </cell>
          <cell r="I88">
            <v>572753</v>
          </cell>
          <cell r="K88">
            <v>21129</v>
          </cell>
          <cell r="L88">
            <v>222075</v>
          </cell>
          <cell r="M88">
            <v>52567</v>
          </cell>
          <cell r="N88">
            <v>-10829</v>
          </cell>
          <cell r="O88">
            <v>-2014195</v>
          </cell>
          <cell r="P88">
            <v>0</v>
          </cell>
          <cell r="U88">
            <v>276457</v>
          </cell>
          <cell r="V88">
            <v>180547</v>
          </cell>
          <cell r="W88">
            <v>190917</v>
          </cell>
          <cell r="X88">
            <v>-71264</v>
          </cell>
          <cell r="Y88">
            <v>7001</v>
          </cell>
          <cell r="Z88">
            <v>74048</v>
          </cell>
          <cell r="AA88">
            <v>17519</v>
          </cell>
          <cell r="AB88">
            <v>-3611</v>
          </cell>
          <cell r="AC88">
            <v>-671338</v>
          </cell>
          <cell r="AD88">
            <v>0</v>
          </cell>
          <cell r="AI88">
            <v>0</v>
          </cell>
          <cell r="AJ88">
            <v>0</v>
          </cell>
          <cell r="AK88">
            <v>0</v>
          </cell>
          <cell r="AL88">
            <v>0</v>
          </cell>
          <cell r="AM88">
            <v>0</v>
          </cell>
          <cell r="AN88">
            <v>0</v>
          </cell>
          <cell r="AO88">
            <v>0</v>
          </cell>
          <cell r="AP88">
            <v>0</v>
          </cell>
          <cell r="AQ88">
            <v>0</v>
          </cell>
          <cell r="AR88">
            <v>0</v>
          </cell>
          <cell r="AW88">
            <v>0</v>
          </cell>
          <cell r="AX88">
            <v>0</v>
          </cell>
          <cell r="AY88">
            <v>0</v>
          </cell>
          <cell r="AZ88">
            <v>0</v>
          </cell>
          <cell r="BA88">
            <v>0</v>
          </cell>
          <cell r="BB88">
            <v>0</v>
          </cell>
          <cell r="BC88">
            <v>0</v>
          </cell>
          <cell r="BD88">
            <v>45614</v>
          </cell>
          <cell r="BE88">
            <v>3034786</v>
          </cell>
          <cell r="BF88">
            <v>132914</v>
          </cell>
          <cell r="BK88">
            <v>1105834</v>
          </cell>
          <cell r="BL88">
            <v>722291</v>
          </cell>
          <cell r="BM88">
            <v>763670</v>
          </cell>
          <cell r="BN88">
            <v>-285051</v>
          </cell>
          <cell r="BO88">
            <v>28130</v>
          </cell>
          <cell r="BP88">
            <v>296123</v>
          </cell>
          <cell r="BQ88">
            <v>70086</v>
          </cell>
          <cell r="BR88">
            <v>31174</v>
          </cell>
          <cell r="BS88">
            <v>349253</v>
          </cell>
          <cell r="BT88">
            <v>132914</v>
          </cell>
          <cell r="BV88">
            <v>0</v>
          </cell>
        </row>
        <row r="89">
          <cell r="G89">
            <v>0</v>
          </cell>
          <cell r="H89">
            <v>0</v>
          </cell>
          <cell r="I89">
            <v>0</v>
          </cell>
          <cell r="K89">
            <v>0</v>
          </cell>
          <cell r="L89">
            <v>0</v>
          </cell>
          <cell r="M89">
            <v>0</v>
          </cell>
          <cell r="N89">
            <v>0</v>
          </cell>
          <cell r="O89">
            <v>0</v>
          </cell>
          <cell r="P89">
            <v>0</v>
          </cell>
          <cell r="U89">
            <v>-33301</v>
          </cell>
          <cell r="V89">
            <v>-2183</v>
          </cell>
          <cell r="W89">
            <v>-1081</v>
          </cell>
          <cell r="X89">
            <v>0</v>
          </cell>
          <cell r="Y89">
            <v>0</v>
          </cell>
          <cell r="Z89">
            <v>0</v>
          </cell>
          <cell r="AA89">
            <v>0</v>
          </cell>
          <cell r="AB89">
            <v>0</v>
          </cell>
          <cell r="AC89">
            <v>0</v>
          </cell>
          <cell r="AD89">
            <v>0</v>
          </cell>
          <cell r="AI89">
            <v>0</v>
          </cell>
          <cell r="AJ89">
            <v>0</v>
          </cell>
          <cell r="AK89">
            <v>0</v>
          </cell>
          <cell r="AL89">
            <v>0</v>
          </cell>
          <cell r="AM89">
            <v>0</v>
          </cell>
          <cell r="AN89">
            <v>0</v>
          </cell>
          <cell r="AO89">
            <v>0</v>
          </cell>
          <cell r="AP89">
            <v>0</v>
          </cell>
          <cell r="AQ89">
            <v>0</v>
          </cell>
          <cell r="AR89">
            <v>0</v>
          </cell>
          <cell r="AW89">
            <v>0</v>
          </cell>
          <cell r="AX89">
            <v>0</v>
          </cell>
          <cell r="AY89">
            <v>0</v>
          </cell>
          <cell r="AZ89">
            <v>0</v>
          </cell>
          <cell r="BA89">
            <v>0</v>
          </cell>
          <cell r="BB89">
            <v>0</v>
          </cell>
          <cell r="BC89">
            <v>0</v>
          </cell>
          <cell r="BD89">
            <v>0</v>
          </cell>
          <cell r="BE89">
            <v>0</v>
          </cell>
          <cell r="BF89">
            <v>0</v>
          </cell>
          <cell r="BK89">
            <v>-33301</v>
          </cell>
          <cell r="BL89">
            <v>-2183</v>
          </cell>
          <cell r="BM89">
            <v>-1081</v>
          </cell>
          <cell r="BN89">
            <v>0</v>
          </cell>
          <cell r="BO89">
            <v>0</v>
          </cell>
          <cell r="BP89">
            <v>0</v>
          </cell>
          <cell r="BQ89">
            <v>0</v>
          </cell>
          <cell r="BR89">
            <v>0</v>
          </cell>
          <cell r="BS89">
            <v>0</v>
          </cell>
          <cell r="BT89">
            <v>0</v>
          </cell>
          <cell r="BV89">
            <v>0</v>
          </cell>
        </row>
        <row r="90">
          <cell r="G90">
            <v>0</v>
          </cell>
          <cell r="H90">
            <v>0</v>
          </cell>
          <cell r="I90">
            <v>0</v>
          </cell>
          <cell r="K90">
            <v>0</v>
          </cell>
          <cell r="L90">
            <v>0</v>
          </cell>
          <cell r="M90">
            <v>0</v>
          </cell>
          <cell r="N90">
            <v>0</v>
          </cell>
          <cell r="O90">
            <v>0</v>
          </cell>
          <cell r="P90">
            <v>0</v>
          </cell>
          <cell r="U90">
            <v>0</v>
          </cell>
          <cell r="V90">
            <v>0</v>
          </cell>
          <cell r="W90">
            <v>0</v>
          </cell>
          <cell r="X90">
            <v>0</v>
          </cell>
          <cell r="Y90">
            <v>0</v>
          </cell>
          <cell r="Z90">
            <v>0</v>
          </cell>
          <cell r="AA90">
            <v>0</v>
          </cell>
          <cell r="AB90">
            <v>0</v>
          </cell>
          <cell r="AC90">
            <v>0</v>
          </cell>
          <cell r="AD90">
            <v>0</v>
          </cell>
          <cell r="AI90">
            <v>0</v>
          </cell>
          <cell r="AJ90">
            <v>0</v>
          </cell>
          <cell r="AK90">
            <v>0</v>
          </cell>
          <cell r="AL90">
            <v>0</v>
          </cell>
          <cell r="AM90">
            <v>0</v>
          </cell>
          <cell r="AN90">
            <v>0</v>
          </cell>
          <cell r="AO90">
            <v>0</v>
          </cell>
          <cell r="AP90">
            <v>0</v>
          </cell>
          <cell r="AQ90">
            <v>0</v>
          </cell>
          <cell r="AR90">
            <v>0</v>
          </cell>
          <cell r="AW90">
            <v>-7454</v>
          </cell>
          <cell r="AX90">
            <v>-7454</v>
          </cell>
          <cell r="AY90">
            <v>-7454</v>
          </cell>
          <cell r="AZ90">
            <v>-7454</v>
          </cell>
          <cell r="BA90">
            <v>-7454</v>
          </cell>
          <cell r="BB90">
            <v>-7454</v>
          </cell>
          <cell r="BC90">
            <v>-7454</v>
          </cell>
          <cell r="BD90">
            <v>52178</v>
          </cell>
          <cell r="BE90">
            <v>0</v>
          </cell>
          <cell r="BF90">
            <v>0</v>
          </cell>
          <cell r="BK90">
            <v>-7454</v>
          </cell>
          <cell r="BL90">
            <v>-7454</v>
          </cell>
          <cell r="BM90">
            <v>-7454</v>
          </cell>
          <cell r="BN90">
            <v>-7454</v>
          </cell>
          <cell r="BO90">
            <v>-7454</v>
          </cell>
          <cell r="BP90">
            <v>-7454</v>
          </cell>
          <cell r="BQ90">
            <v>-7454</v>
          </cell>
          <cell r="BR90">
            <v>52178</v>
          </cell>
          <cell r="BS90">
            <v>0</v>
          </cell>
          <cell r="BT90">
            <v>0</v>
          </cell>
          <cell r="BV90">
            <v>0</v>
          </cell>
        </row>
        <row r="91">
          <cell r="I91">
            <v>3000000</v>
          </cell>
          <cell r="K91">
            <v>0</v>
          </cell>
          <cell r="L91">
            <v>0</v>
          </cell>
          <cell r="M91">
            <v>0</v>
          </cell>
          <cell r="N91">
            <v>-3000000</v>
          </cell>
          <cell r="O91">
            <v>0</v>
          </cell>
          <cell r="P91">
            <v>0</v>
          </cell>
          <cell r="W91">
            <v>0</v>
          </cell>
          <cell r="X91">
            <v>0</v>
          </cell>
          <cell r="Y91">
            <v>0</v>
          </cell>
          <cell r="Z91">
            <v>0</v>
          </cell>
          <cell r="AA91">
            <v>0</v>
          </cell>
          <cell r="AB91">
            <v>0</v>
          </cell>
          <cell r="AC91">
            <v>0</v>
          </cell>
          <cell r="AD91">
            <v>0</v>
          </cell>
          <cell r="AK91">
            <v>0</v>
          </cell>
          <cell r="AL91">
            <v>0</v>
          </cell>
          <cell r="AM91">
            <v>0</v>
          </cell>
          <cell r="AN91">
            <v>0</v>
          </cell>
          <cell r="AO91">
            <v>0</v>
          </cell>
          <cell r="AP91">
            <v>0</v>
          </cell>
          <cell r="AQ91">
            <v>0</v>
          </cell>
          <cell r="AR91">
            <v>0</v>
          </cell>
          <cell r="AY91">
            <v>0</v>
          </cell>
          <cell r="AZ91">
            <v>0</v>
          </cell>
          <cell r="BA91">
            <v>0</v>
          </cell>
          <cell r="BB91">
            <v>0</v>
          </cell>
          <cell r="BC91">
            <v>0</v>
          </cell>
          <cell r="BD91">
            <v>0</v>
          </cell>
          <cell r="BE91">
            <v>0</v>
          </cell>
          <cell r="BF91">
            <v>0</v>
          </cell>
          <cell r="BM91">
            <v>3000000</v>
          </cell>
          <cell r="BN91">
            <v>0</v>
          </cell>
          <cell r="BO91">
            <v>0</v>
          </cell>
          <cell r="BP91">
            <v>0</v>
          </cell>
          <cell r="BQ91">
            <v>0</v>
          </cell>
          <cell r="BR91">
            <v>-3000000</v>
          </cell>
          <cell r="BS91">
            <v>0</v>
          </cell>
          <cell r="BT91">
            <v>0</v>
          </cell>
          <cell r="BV91">
            <v>0</v>
          </cell>
        </row>
        <row r="92">
          <cell r="O92">
            <v>1000000</v>
          </cell>
          <cell r="P92">
            <v>0</v>
          </cell>
          <cell r="AC92">
            <v>0</v>
          </cell>
          <cell r="AD92">
            <v>0</v>
          </cell>
          <cell r="AQ92">
            <v>0</v>
          </cell>
          <cell r="AR92">
            <v>0</v>
          </cell>
          <cell r="BE92">
            <v>0</v>
          </cell>
          <cell r="BF92">
            <v>0</v>
          </cell>
          <cell r="BS92">
            <v>1000000</v>
          </cell>
        </row>
        <row r="93">
          <cell r="G93">
            <v>0</v>
          </cell>
          <cell r="H93">
            <v>0</v>
          </cell>
          <cell r="U93">
            <v>0</v>
          </cell>
          <cell r="V93">
            <v>0</v>
          </cell>
          <cell r="AI93">
            <v>0</v>
          </cell>
          <cell r="AJ93">
            <v>0</v>
          </cell>
          <cell r="AW93">
            <v>0</v>
          </cell>
          <cell r="AX93">
            <v>0</v>
          </cell>
          <cell r="BK93">
            <v>0</v>
          </cell>
          <cell r="BL93">
            <v>0</v>
          </cell>
          <cell r="BM93">
            <v>0</v>
          </cell>
          <cell r="BN93">
            <v>0</v>
          </cell>
          <cell r="BO93">
            <v>0</v>
          </cell>
          <cell r="BP93">
            <v>0</v>
          </cell>
          <cell r="BQ93">
            <v>0</v>
          </cell>
          <cell r="BR93">
            <v>0</v>
          </cell>
          <cell r="BS93">
            <v>0</v>
          </cell>
          <cell r="BT93">
            <v>0</v>
          </cell>
          <cell r="BV93">
            <v>0</v>
          </cell>
        </row>
        <row r="98">
          <cell r="G98">
            <v>0</v>
          </cell>
          <cell r="H98">
            <v>0</v>
          </cell>
          <cell r="I98">
            <v>-994782</v>
          </cell>
          <cell r="K98">
            <v>0</v>
          </cell>
          <cell r="L98">
            <v>-1069850</v>
          </cell>
          <cell r="M98">
            <v>0</v>
          </cell>
          <cell r="N98">
            <v>0</v>
          </cell>
          <cell r="O98">
            <v>-1705920</v>
          </cell>
          <cell r="P98">
            <v>-430137</v>
          </cell>
          <cell r="U98">
            <v>0</v>
          </cell>
          <cell r="V98">
            <v>0</v>
          </cell>
          <cell r="W98">
            <v>-132258</v>
          </cell>
          <cell r="X98">
            <v>0</v>
          </cell>
          <cell r="Y98">
            <v>0</v>
          </cell>
          <cell r="Z98">
            <v>-152250</v>
          </cell>
          <cell r="AA98">
            <v>0</v>
          </cell>
          <cell r="AB98">
            <v>0</v>
          </cell>
          <cell r="AC98">
            <v>-322193</v>
          </cell>
          <cell r="AD98">
            <v>8823</v>
          </cell>
          <cell r="AI98">
            <v>0</v>
          </cell>
          <cell r="AJ98">
            <v>0</v>
          </cell>
          <cell r="AK98">
            <v>-2508</v>
          </cell>
          <cell r="AL98">
            <v>0</v>
          </cell>
          <cell r="AM98">
            <v>0</v>
          </cell>
          <cell r="AN98">
            <v>-2900</v>
          </cell>
          <cell r="AO98">
            <v>0</v>
          </cell>
          <cell r="AP98">
            <v>0</v>
          </cell>
          <cell r="AQ98">
            <v>-6137</v>
          </cell>
          <cell r="AR98">
            <v>-6947</v>
          </cell>
          <cell r="AW98">
            <v>0</v>
          </cell>
          <cell r="AX98">
            <v>0</v>
          </cell>
          <cell r="AY98">
            <v>2548</v>
          </cell>
          <cell r="AZ98">
            <v>0</v>
          </cell>
          <cell r="BA98">
            <v>0</v>
          </cell>
          <cell r="BB98">
            <v>0</v>
          </cell>
          <cell r="BC98">
            <v>0</v>
          </cell>
          <cell r="BD98">
            <v>0</v>
          </cell>
          <cell r="BE98">
            <v>0</v>
          </cell>
          <cell r="BF98">
            <v>-60081</v>
          </cell>
          <cell r="BK98">
            <v>0</v>
          </cell>
          <cell r="BL98">
            <v>0</v>
          </cell>
          <cell r="BM98">
            <v>-1127000</v>
          </cell>
          <cell r="BN98">
            <v>0</v>
          </cell>
          <cell r="BO98">
            <v>0</v>
          </cell>
          <cell r="BP98">
            <v>-1225000</v>
          </cell>
          <cell r="BQ98">
            <v>0</v>
          </cell>
          <cell r="BR98">
            <v>0</v>
          </cell>
          <cell r="BS98">
            <v>-2034250</v>
          </cell>
          <cell r="BT98">
            <v>-488342</v>
          </cell>
          <cell r="BV98">
            <v>0</v>
          </cell>
        </row>
        <row r="99">
          <cell r="BT99">
            <v>0</v>
          </cell>
        </row>
        <row r="105">
          <cell r="G105">
            <v>0</v>
          </cell>
          <cell r="H105">
            <v>0</v>
          </cell>
          <cell r="I105">
            <v>295676</v>
          </cell>
          <cell r="K105">
            <v>0</v>
          </cell>
          <cell r="L105">
            <v>-683463</v>
          </cell>
          <cell r="M105">
            <v>-1407606</v>
          </cell>
          <cell r="N105">
            <v>0</v>
          </cell>
          <cell r="O105">
            <v>-1193045</v>
          </cell>
          <cell r="P105">
            <v>0</v>
          </cell>
          <cell r="U105">
            <v>0</v>
          </cell>
          <cell r="V105">
            <v>0</v>
          </cell>
          <cell r="W105">
            <v>78744</v>
          </cell>
          <cell r="X105">
            <v>-182019</v>
          </cell>
          <cell r="Y105">
            <v>0</v>
          </cell>
          <cell r="Z105">
            <v>-182019</v>
          </cell>
          <cell r="AA105">
            <v>-374872</v>
          </cell>
          <cell r="AB105">
            <v>0</v>
          </cell>
          <cell r="AC105">
            <v>-317730</v>
          </cell>
          <cell r="AD105">
            <v>0</v>
          </cell>
          <cell r="AI105">
            <v>0</v>
          </cell>
          <cell r="AJ105">
            <v>0</v>
          </cell>
          <cell r="AK105">
            <v>1544</v>
          </cell>
          <cell r="AL105">
            <v>-3569</v>
          </cell>
          <cell r="AM105">
            <v>0</v>
          </cell>
          <cell r="AN105">
            <v>-3569</v>
          </cell>
          <cell r="AO105">
            <v>-7350</v>
          </cell>
          <cell r="AP105">
            <v>0</v>
          </cell>
          <cell r="AQ105">
            <v>-6230</v>
          </cell>
          <cell r="AR105">
            <v>0</v>
          </cell>
          <cell r="AW105">
            <v>0</v>
          </cell>
          <cell r="AX105">
            <v>0</v>
          </cell>
          <cell r="AY105">
            <v>10036</v>
          </cell>
          <cell r="AZ105">
            <v>-23199</v>
          </cell>
          <cell r="BA105">
            <v>0</v>
          </cell>
          <cell r="BB105">
            <v>-23199</v>
          </cell>
          <cell r="BC105">
            <v>-47778</v>
          </cell>
          <cell r="BD105">
            <v>0</v>
          </cell>
          <cell r="BE105">
            <v>-40495</v>
          </cell>
          <cell r="BF105">
            <v>0</v>
          </cell>
          <cell r="BK105">
            <v>0</v>
          </cell>
          <cell r="BL105">
            <v>0</v>
          </cell>
          <cell r="BM105">
            <v>386000</v>
          </cell>
          <cell r="BN105">
            <v>-892250</v>
          </cell>
          <cell r="BO105">
            <v>0</v>
          </cell>
          <cell r="BP105">
            <v>-892250</v>
          </cell>
          <cell r="BQ105">
            <v>-1837606</v>
          </cell>
          <cell r="BR105">
            <v>0</v>
          </cell>
          <cell r="BS105">
            <v>-1557500</v>
          </cell>
          <cell r="BT105">
            <v>0</v>
          </cell>
          <cell r="BV105">
            <v>0</v>
          </cell>
        </row>
        <row r="106">
          <cell r="G106">
            <v>0</v>
          </cell>
          <cell r="H106">
            <v>0</v>
          </cell>
          <cell r="I106">
            <v>0</v>
          </cell>
          <cell r="K106">
            <v>0</v>
          </cell>
          <cell r="L106">
            <v>0</v>
          </cell>
          <cell r="M106">
            <v>0</v>
          </cell>
          <cell r="N106">
            <v>0</v>
          </cell>
          <cell r="O106">
            <v>0</v>
          </cell>
          <cell r="P106">
            <v>0</v>
          </cell>
          <cell r="U106">
            <v>0</v>
          </cell>
          <cell r="V106">
            <v>0</v>
          </cell>
          <cell r="W106">
            <v>0</v>
          </cell>
          <cell r="X106">
            <v>0</v>
          </cell>
          <cell r="Y106">
            <v>0</v>
          </cell>
          <cell r="Z106">
            <v>0</v>
          </cell>
          <cell r="AA106">
            <v>0</v>
          </cell>
          <cell r="AB106">
            <v>0</v>
          </cell>
          <cell r="AC106">
            <v>0</v>
          </cell>
          <cell r="AD106">
            <v>0</v>
          </cell>
          <cell r="AI106">
            <v>0</v>
          </cell>
          <cell r="AJ106">
            <v>0</v>
          </cell>
          <cell r="AK106">
            <v>0</v>
          </cell>
          <cell r="AL106">
            <v>0</v>
          </cell>
          <cell r="AM106">
            <v>0</v>
          </cell>
          <cell r="AN106">
            <v>0</v>
          </cell>
          <cell r="AO106">
            <v>0</v>
          </cell>
          <cell r="AP106">
            <v>0</v>
          </cell>
          <cell r="AQ106">
            <v>0</v>
          </cell>
          <cell r="AR106">
            <v>0</v>
          </cell>
          <cell r="AW106">
            <v>0</v>
          </cell>
          <cell r="AX106">
            <v>0</v>
          </cell>
          <cell r="AY106">
            <v>0</v>
          </cell>
          <cell r="AZ106">
            <v>0</v>
          </cell>
          <cell r="BA106">
            <v>0</v>
          </cell>
          <cell r="BB106">
            <v>0</v>
          </cell>
          <cell r="BC106">
            <v>0</v>
          </cell>
          <cell r="BD106">
            <v>0</v>
          </cell>
          <cell r="BE106">
            <v>0</v>
          </cell>
          <cell r="BF106">
            <v>0</v>
          </cell>
          <cell r="BK106">
            <v>0</v>
          </cell>
          <cell r="BL106">
            <v>0</v>
          </cell>
          <cell r="BM106">
            <v>0</v>
          </cell>
          <cell r="BN106">
            <v>0</v>
          </cell>
          <cell r="BO106">
            <v>0</v>
          </cell>
          <cell r="BP106">
            <v>0</v>
          </cell>
          <cell r="BQ106">
            <v>0</v>
          </cell>
          <cell r="BR106">
            <v>0</v>
          </cell>
          <cell r="BS106">
            <v>0</v>
          </cell>
          <cell r="BT106">
            <v>0</v>
          </cell>
          <cell r="BV106">
            <v>0</v>
          </cell>
        </row>
        <row r="109">
          <cell r="G109">
            <v>0</v>
          </cell>
          <cell r="H109">
            <v>0</v>
          </cell>
          <cell r="I109">
            <v>922264</v>
          </cell>
          <cell r="K109">
            <v>0</v>
          </cell>
          <cell r="L109">
            <v>0</v>
          </cell>
          <cell r="M109">
            <v>0</v>
          </cell>
          <cell r="N109">
            <v>-9770</v>
          </cell>
          <cell r="O109">
            <v>0</v>
          </cell>
          <cell r="P109">
            <v>-544680</v>
          </cell>
          <cell r="U109">
            <v>0</v>
          </cell>
          <cell r="V109">
            <v>0</v>
          </cell>
          <cell r="W109">
            <v>245616</v>
          </cell>
          <cell r="X109">
            <v>0</v>
          </cell>
          <cell r="Y109">
            <v>0</v>
          </cell>
          <cell r="Z109">
            <v>0</v>
          </cell>
          <cell r="AA109">
            <v>-4921</v>
          </cell>
          <cell r="AB109">
            <v>-2611</v>
          </cell>
          <cell r="AC109">
            <v>0</v>
          </cell>
          <cell r="AD109">
            <v>-559215</v>
          </cell>
          <cell r="AI109">
            <v>0</v>
          </cell>
          <cell r="AJ109">
            <v>0</v>
          </cell>
          <cell r="AK109">
            <v>4816</v>
          </cell>
          <cell r="AL109">
            <v>0</v>
          </cell>
          <cell r="AM109">
            <v>0</v>
          </cell>
          <cell r="AN109">
            <v>0</v>
          </cell>
          <cell r="AO109">
            <v>0</v>
          </cell>
          <cell r="AP109">
            <v>-50</v>
          </cell>
          <cell r="AQ109">
            <v>0</v>
          </cell>
          <cell r="AR109">
            <v>-57975</v>
          </cell>
          <cell r="AW109">
            <v>0</v>
          </cell>
          <cell r="AX109">
            <v>0</v>
          </cell>
          <cell r="AY109">
            <v>31304</v>
          </cell>
          <cell r="AZ109">
            <v>0</v>
          </cell>
          <cell r="BA109">
            <v>0</v>
          </cell>
          <cell r="BB109">
            <v>0</v>
          </cell>
          <cell r="BC109">
            <v>0</v>
          </cell>
          <cell r="BD109">
            <v>0</v>
          </cell>
          <cell r="BE109">
            <v>0</v>
          </cell>
          <cell r="BF109">
            <v>-399542</v>
          </cell>
          <cell r="BK109">
            <v>0</v>
          </cell>
          <cell r="BL109">
            <v>0</v>
          </cell>
          <cell r="BM109">
            <v>1204000</v>
          </cell>
          <cell r="BN109">
            <v>0</v>
          </cell>
          <cell r="BO109">
            <v>0</v>
          </cell>
          <cell r="BP109">
            <v>0</v>
          </cell>
          <cell r="BQ109">
            <v>-4921</v>
          </cell>
          <cell r="BR109">
            <v>-12431</v>
          </cell>
          <cell r="BS109">
            <v>0</v>
          </cell>
          <cell r="BT109">
            <v>-1561412</v>
          </cell>
          <cell r="BV109">
            <v>0</v>
          </cell>
        </row>
        <row r="121">
          <cell r="F121">
            <v>2640000</v>
          </cell>
          <cell r="T121">
            <v>0</v>
          </cell>
          <cell r="BM121">
            <v>264000</v>
          </cell>
        </row>
        <row r="122">
          <cell r="F122">
            <v>-1760000</v>
          </cell>
          <cell r="G122">
            <v>-176000</v>
          </cell>
          <cell r="H122">
            <v>-176000</v>
          </cell>
          <cell r="I122">
            <v>-176000</v>
          </cell>
          <cell r="J122">
            <v>-176000</v>
          </cell>
          <cell r="K122">
            <v>-176000</v>
          </cell>
          <cell r="L122">
            <v>-176000</v>
          </cell>
          <cell r="M122">
            <v>-176000</v>
          </cell>
          <cell r="N122">
            <v>-176000</v>
          </cell>
          <cell r="O122">
            <v>-176000</v>
          </cell>
          <cell r="P122">
            <v>-176000</v>
          </cell>
          <cell r="T122">
            <v>0</v>
          </cell>
          <cell r="U122">
            <v>0</v>
          </cell>
          <cell r="V122">
            <v>0</v>
          </cell>
          <cell r="W122">
            <v>0</v>
          </cell>
          <cell r="X122">
            <v>0</v>
          </cell>
          <cell r="Y122">
            <v>0</v>
          </cell>
          <cell r="Z122">
            <v>0</v>
          </cell>
          <cell r="AA122">
            <v>0</v>
          </cell>
          <cell r="AB122">
            <v>0</v>
          </cell>
          <cell r="AC122">
            <v>0</v>
          </cell>
          <cell r="AD122">
            <v>0</v>
          </cell>
          <cell r="AI122">
            <v>0</v>
          </cell>
          <cell r="AJ122">
            <v>0</v>
          </cell>
          <cell r="AK122">
            <v>0</v>
          </cell>
          <cell r="AL122">
            <v>0</v>
          </cell>
          <cell r="AM122">
            <v>0</v>
          </cell>
          <cell r="AN122">
            <v>0</v>
          </cell>
          <cell r="AO122">
            <v>0</v>
          </cell>
          <cell r="AP122">
            <v>0</v>
          </cell>
          <cell r="AQ122">
            <v>0</v>
          </cell>
          <cell r="AR122">
            <v>0</v>
          </cell>
          <cell r="AW122">
            <v>0</v>
          </cell>
          <cell r="AX122">
            <v>0</v>
          </cell>
          <cell r="AY122">
            <v>0</v>
          </cell>
          <cell r="AZ122">
            <v>0</v>
          </cell>
          <cell r="BA122">
            <v>0</v>
          </cell>
          <cell r="BB122">
            <v>0</v>
          </cell>
          <cell r="BC122">
            <v>0</v>
          </cell>
          <cell r="BD122">
            <v>0</v>
          </cell>
          <cell r="BF122">
            <v>0</v>
          </cell>
          <cell r="BK122">
            <v>-176000</v>
          </cell>
          <cell r="BL122">
            <v>-176000</v>
          </cell>
          <cell r="BM122">
            <v>-176000</v>
          </cell>
          <cell r="BN122">
            <v>-176000</v>
          </cell>
          <cell r="BO122">
            <v>-176000</v>
          </cell>
          <cell r="BP122">
            <v>-176000</v>
          </cell>
          <cell r="BQ122">
            <v>-176000</v>
          </cell>
          <cell r="BR122">
            <v>-176000</v>
          </cell>
          <cell r="BS122">
            <v>-176000</v>
          </cell>
          <cell r="BT122">
            <v>-176000</v>
          </cell>
          <cell r="BU122">
            <v>0</v>
          </cell>
          <cell r="BV122">
            <v>0</v>
          </cell>
        </row>
        <row r="123">
          <cell r="F123">
            <v>21710000</v>
          </cell>
          <cell r="G123">
            <v>2115000</v>
          </cell>
          <cell r="H123">
            <v>2115000</v>
          </cell>
          <cell r="I123">
            <v>2115000</v>
          </cell>
          <cell r="J123">
            <v>2339000</v>
          </cell>
          <cell r="K123">
            <v>2171000</v>
          </cell>
          <cell r="L123">
            <v>2171000</v>
          </cell>
          <cell r="M123">
            <v>2171000</v>
          </cell>
          <cell r="N123">
            <v>2171000</v>
          </cell>
          <cell r="O123">
            <v>2171000</v>
          </cell>
          <cell r="P123">
            <v>2171000</v>
          </cell>
          <cell r="T123">
            <v>8320000</v>
          </cell>
          <cell r="U123">
            <v>777000</v>
          </cell>
          <cell r="V123">
            <v>777000</v>
          </cell>
          <cell r="W123">
            <v>777000</v>
          </cell>
          <cell r="X123">
            <v>997000</v>
          </cell>
          <cell r="Y123">
            <v>832000</v>
          </cell>
          <cell r="Z123">
            <v>832000</v>
          </cell>
          <cell r="AA123">
            <v>832000</v>
          </cell>
          <cell r="AB123">
            <v>832000</v>
          </cell>
          <cell r="AC123">
            <v>832000</v>
          </cell>
          <cell r="AD123">
            <v>832000</v>
          </cell>
          <cell r="AI123">
            <v>10000</v>
          </cell>
          <cell r="AJ123">
            <v>10000</v>
          </cell>
          <cell r="AK123">
            <v>10000</v>
          </cell>
          <cell r="AL123">
            <v>10000</v>
          </cell>
          <cell r="AM123">
            <v>10000</v>
          </cell>
          <cell r="AN123">
            <v>10000</v>
          </cell>
          <cell r="AO123">
            <v>10000</v>
          </cell>
          <cell r="AP123">
            <v>10000</v>
          </cell>
          <cell r="AQ123">
            <v>10000</v>
          </cell>
          <cell r="AR123">
            <v>10000</v>
          </cell>
          <cell r="AW123">
            <v>0</v>
          </cell>
          <cell r="AX123">
            <v>0</v>
          </cell>
          <cell r="AY123">
            <v>0</v>
          </cell>
          <cell r="AZ123">
            <v>0</v>
          </cell>
          <cell r="BA123">
            <v>0</v>
          </cell>
          <cell r="BB123">
            <v>0</v>
          </cell>
          <cell r="BC123">
            <v>0</v>
          </cell>
          <cell r="BD123">
            <v>0</v>
          </cell>
          <cell r="BE123">
            <v>0</v>
          </cell>
          <cell r="BF123">
            <v>0</v>
          </cell>
          <cell r="BK123">
            <v>2902000</v>
          </cell>
          <cell r="BL123">
            <v>2902000</v>
          </cell>
          <cell r="BM123">
            <v>2902000</v>
          </cell>
          <cell r="BN123">
            <v>3346000</v>
          </cell>
          <cell r="BO123">
            <v>3013000</v>
          </cell>
          <cell r="BP123">
            <v>3013000</v>
          </cell>
          <cell r="BQ123">
            <v>3013000</v>
          </cell>
          <cell r="BR123">
            <v>3013000</v>
          </cell>
          <cell r="BS123">
            <v>3013000</v>
          </cell>
          <cell r="BT123">
            <v>3013000</v>
          </cell>
          <cell r="BU123">
            <v>0</v>
          </cell>
          <cell r="BV123">
            <v>0</v>
          </cell>
        </row>
        <row r="124">
          <cell r="F124">
            <v>-5560000</v>
          </cell>
          <cell r="G124">
            <v>-556000</v>
          </cell>
          <cell r="H124">
            <v>-556000</v>
          </cell>
          <cell r="I124">
            <v>-556000</v>
          </cell>
          <cell r="J124">
            <v>-556000</v>
          </cell>
          <cell r="K124">
            <v>-556000</v>
          </cell>
          <cell r="L124">
            <v>-556000</v>
          </cell>
          <cell r="M124">
            <v>-556000</v>
          </cell>
          <cell r="N124">
            <v>-556000</v>
          </cell>
          <cell r="O124">
            <v>-556000</v>
          </cell>
          <cell r="P124">
            <v>-556000</v>
          </cell>
          <cell r="T124">
            <v>-1360000</v>
          </cell>
          <cell r="U124">
            <v>-136000</v>
          </cell>
          <cell r="V124">
            <v>-136000</v>
          </cell>
          <cell r="W124">
            <v>-136000</v>
          </cell>
          <cell r="X124">
            <v>-136000</v>
          </cell>
          <cell r="Y124">
            <v>-136000</v>
          </cell>
          <cell r="Z124">
            <v>-136000</v>
          </cell>
          <cell r="AA124">
            <v>-136000</v>
          </cell>
          <cell r="AB124">
            <v>-136000</v>
          </cell>
          <cell r="AC124">
            <v>-136000</v>
          </cell>
          <cell r="AD124">
            <v>-136000</v>
          </cell>
          <cell r="AI124">
            <v>-1000</v>
          </cell>
          <cell r="AJ124">
            <v>-1000</v>
          </cell>
          <cell r="AK124">
            <v>-1000</v>
          </cell>
          <cell r="AL124">
            <v>-1000</v>
          </cell>
          <cell r="AM124">
            <v>-1000</v>
          </cell>
          <cell r="AN124">
            <v>-1000</v>
          </cell>
          <cell r="AO124">
            <v>-1000</v>
          </cell>
          <cell r="AP124">
            <v>-1000</v>
          </cell>
          <cell r="AQ124">
            <v>-1000</v>
          </cell>
          <cell r="AR124">
            <v>-1000</v>
          </cell>
          <cell r="AW124">
            <v>0</v>
          </cell>
          <cell r="AX124">
            <v>0</v>
          </cell>
          <cell r="AY124">
            <v>0</v>
          </cell>
          <cell r="AZ124">
            <v>0</v>
          </cell>
          <cell r="BA124">
            <v>0</v>
          </cell>
          <cell r="BB124">
            <v>0</v>
          </cell>
          <cell r="BC124">
            <v>0</v>
          </cell>
          <cell r="BD124">
            <v>0</v>
          </cell>
          <cell r="BE124">
            <v>0</v>
          </cell>
          <cell r="BF124">
            <v>0</v>
          </cell>
          <cell r="BK124">
            <v>-693000</v>
          </cell>
          <cell r="BL124">
            <v>-693000</v>
          </cell>
          <cell r="BM124">
            <v>-693000</v>
          </cell>
          <cell r="BN124">
            <v>-693000</v>
          </cell>
          <cell r="BO124">
            <v>-693000</v>
          </cell>
          <cell r="BP124">
            <v>-693000</v>
          </cell>
          <cell r="BQ124">
            <v>-693000</v>
          </cell>
          <cell r="BR124">
            <v>-693000</v>
          </cell>
          <cell r="BS124">
            <v>-693000</v>
          </cell>
          <cell r="BT124">
            <v>-693000</v>
          </cell>
          <cell r="BU124">
            <v>0</v>
          </cell>
          <cell r="BV124">
            <v>0</v>
          </cell>
        </row>
        <row r="125">
          <cell r="F125">
            <v>2870000</v>
          </cell>
          <cell r="G125">
            <v>287000</v>
          </cell>
          <cell r="H125">
            <v>287000</v>
          </cell>
          <cell r="I125">
            <v>287000</v>
          </cell>
          <cell r="J125">
            <v>287000</v>
          </cell>
          <cell r="K125">
            <v>287000</v>
          </cell>
          <cell r="L125">
            <v>287000</v>
          </cell>
          <cell r="M125">
            <v>287000</v>
          </cell>
          <cell r="N125">
            <v>287000</v>
          </cell>
          <cell r="O125">
            <v>287000</v>
          </cell>
          <cell r="P125">
            <v>287000</v>
          </cell>
          <cell r="T125">
            <v>940000</v>
          </cell>
          <cell r="U125">
            <v>94000</v>
          </cell>
          <cell r="V125">
            <v>94000</v>
          </cell>
          <cell r="W125">
            <v>94000</v>
          </cell>
          <cell r="X125">
            <v>94000</v>
          </cell>
          <cell r="Y125">
            <v>94000</v>
          </cell>
          <cell r="Z125">
            <v>94000</v>
          </cell>
          <cell r="AA125">
            <v>94000</v>
          </cell>
          <cell r="AB125">
            <v>94000</v>
          </cell>
          <cell r="AC125">
            <v>94000</v>
          </cell>
          <cell r="AD125">
            <v>94000</v>
          </cell>
          <cell r="AI125">
            <v>0</v>
          </cell>
          <cell r="AJ125">
            <v>0</v>
          </cell>
          <cell r="AK125">
            <v>0</v>
          </cell>
          <cell r="AL125">
            <v>0</v>
          </cell>
          <cell r="AM125">
            <v>0</v>
          </cell>
          <cell r="AN125">
            <v>0</v>
          </cell>
          <cell r="AO125">
            <v>0</v>
          </cell>
          <cell r="AP125">
            <v>0</v>
          </cell>
          <cell r="AQ125">
            <v>0</v>
          </cell>
          <cell r="AR125">
            <v>0</v>
          </cell>
          <cell r="AW125">
            <v>0</v>
          </cell>
          <cell r="AX125">
            <v>0</v>
          </cell>
          <cell r="AY125">
            <v>0</v>
          </cell>
          <cell r="AZ125">
            <v>0</v>
          </cell>
          <cell r="BA125">
            <v>0</v>
          </cell>
          <cell r="BB125">
            <v>0</v>
          </cell>
          <cell r="BC125">
            <v>0</v>
          </cell>
          <cell r="BD125">
            <v>0</v>
          </cell>
          <cell r="BE125">
            <v>0</v>
          </cell>
          <cell r="BF125">
            <v>0</v>
          </cell>
          <cell r="BK125">
            <v>381000</v>
          </cell>
          <cell r="BL125">
            <v>381000</v>
          </cell>
          <cell r="BM125">
            <v>381000</v>
          </cell>
          <cell r="BN125">
            <v>381000</v>
          </cell>
          <cell r="BO125">
            <v>381000</v>
          </cell>
          <cell r="BP125">
            <v>381000</v>
          </cell>
          <cell r="BQ125">
            <v>381000</v>
          </cell>
          <cell r="BR125">
            <v>381000</v>
          </cell>
          <cell r="BS125">
            <v>381000</v>
          </cell>
          <cell r="BT125">
            <v>381000</v>
          </cell>
          <cell r="BU125">
            <v>0</v>
          </cell>
          <cell r="BV125">
            <v>0</v>
          </cell>
        </row>
        <row r="126">
          <cell r="F126">
            <v>-30000</v>
          </cell>
          <cell r="G126">
            <v>-3000</v>
          </cell>
          <cell r="H126">
            <v>-3000</v>
          </cell>
          <cell r="I126">
            <v>-3000</v>
          </cell>
          <cell r="J126">
            <v>-3000</v>
          </cell>
          <cell r="K126">
            <v>-3000</v>
          </cell>
          <cell r="L126">
            <v>-3000</v>
          </cell>
          <cell r="M126">
            <v>-3000</v>
          </cell>
          <cell r="N126">
            <v>-3000</v>
          </cell>
          <cell r="O126">
            <v>-3000</v>
          </cell>
          <cell r="P126">
            <v>-3000</v>
          </cell>
          <cell r="T126">
            <v>0</v>
          </cell>
          <cell r="U126">
            <v>0</v>
          </cell>
          <cell r="V126">
            <v>0</v>
          </cell>
          <cell r="W126">
            <v>0</v>
          </cell>
          <cell r="X126">
            <v>0</v>
          </cell>
          <cell r="Y126">
            <v>0</v>
          </cell>
          <cell r="Z126">
            <v>0</v>
          </cell>
          <cell r="AA126">
            <v>0</v>
          </cell>
          <cell r="AB126">
            <v>0</v>
          </cell>
          <cell r="AC126">
            <v>0</v>
          </cell>
          <cell r="AD126">
            <v>0</v>
          </cell>
          <cell r="AI126">
            <v>0</v>
          </cell>
          <cell r="AJ126">
            <v>0</v>
          </cell>
          <cell r="AK126">
            <v>0</v>
          </cell>
          <cell r="AL126">
            <v>0</v>
          </cell>
          <cell r="AM126">
            <v>0</v>
          </cell>
          <cell r="AN126">
            <v>0</v>
          </cell>
          <cell r="AO126">
            <v>0</v>
          </cell>
          <cell r="AP126">
            <v>0</v>
          </cell>
          <cell r="AQ126">
            <v>0</v>
          </cell>
          <cell r="AR126">
            <v>0</v>
          </cell>
          <cell r="AW126">
            <v>0</v>
          </cell>
          <cell r="AX126">
            <v>0</v>
          </cell>
          <cell r="AY126">
            <v>0</v>
          </cell>
          <cell r="AZ126">
            <v>0</v>
          </cell>
          <cell r="BA126">
            <v>0</v>
          </cell>
          <cell r="BB126">
            <v>0</v>
          </cell>
          <cell r="BC126">
            <v>0</v>
          </cell>
          <cell r="BD126">
            <v>0</v>
          </cell>
          <cell r="BE126">
            <v>0</v>
          </cell>
          <cell r="BF126">
            <v>0</v>
          </cell>
          <cell r="BK126">
            <v>-3000</v>
          </cell>
          <cell r="BL126">
            <v>-3000</v>
          </cell>
          <cell r="BM126">
            <v>-3000</v>
          </cell>
          <cell r="BN126">
            <v>-3000</v>
          </cell>
          <cell r="BO126">
            <v>-3000</v>
          </cell>
          <cell r="BP126">
            <v>-3000</v>
          </cell>
          <cell r="BQ126">
            <v>-3000</v>
          </cell>
          <cell r="BR126">
            <v>-3000</v>
          </cell>
          <cell r="BS126">
            <v>-3000</v>
          </cell>
          <cell r="BT126">
            <v>-3000</v>
          </cell>
          <cell r="BU126">
            <v>0</v>
          </cell>
          <cell r="BV126">
            <v>0</v>
          </cell>
        </row>
        <row r="127">
          <cell r="F127">
            <v>180000</v>
          </cell>
          <cell r="G127">
            <v>18000</v>
          </cell>
          <cell r="H127">
            <v>18000</v>
          </cell>
          <cell r="I127">
            <v>18000</v>
          </cell>
          <cell r="J127">
            <v>18000</v>
          </cell>
          <cell r="K127">
            <v>18000</v>
          </cell>
          <cell r="L127">
            <v>18000</v>
          </cell>
          <cell r="M127">
            <v>18000</v>
          </cell>
          <cell r="N127">
            <v>18000</v>
          </cell>
          <cell r="O127">
            <v>18000</v>
          </cell>
          <cell r="P127">
            <v>18000</v>
          </cell>
          <cell r="T127">
            <v>0</v>
          </cell>
          <cell r="U127">
            <v>0</v>
          </cell>
          <cell r="V127">
            <v>0</v>
          </cell>
          <cell r="W127">
            <v>0</v>
          </cell>
          <cell r="X127">
            <v>0</v>
          </cell>
          <cell r="Y127">
            <v>0</v>
          </cell>
          <cell r="Z127">
            <v>0</v>
          </cell>
          <cell r="AA127">
            <v>0</v>
          </cell>
          <cell r="AB127">
            <v>0</v>
          </cell>
          <cell r="AC127">
            <v>0</v>
          </cell>
          <cell r="AD127">
            <v>0</v>
          </cell>
          <cell r="AI127">
            <v>0</v>
          </cell>
          <cell r="AJ127">
            <v>0</v>
          </cell>
          <cell r="AK127">
            <v>0</v>
          </cell>
          <cell r="AL127">
            <v>0</v>
          </cell>
          <cell r="AM127">
            <v>0</v>
          </cell>
          <cell r="AN127">
            <v>0</v>
          </cell>
          <cell r="AO127">
            <v>0</v>
          </cell>
          <cell r="AP127">
            <v>0</v>
          </cell>
          <cell r="AQ127">
            <v>0</v>
          </cell>
          <cell r="AR127">
            <v>0</v>
          </cell>
          <cell r="AW127">
            <v>0</v>
          </cell>
          <cell r="AX127">
            <v>0</v>
          </cell>
          <cell r="AY127">
            <v>0</v>
          </cell>
          <cell r="AZ127">
            <v>0</v>
          </cell>
          <cell r="BA127">
            <v>0</v>
          </cell>
          <cell r="BB127">
            <v>0</v>
          </cell>
          <cell r="BC127">
            <v>0</v>
          </cell>
          <cell r="BD127">
            <v>0</v>
          </cell>
          <cell r="BE127">
            <v>0</v>
          </cell>
          <cell r="BF127">
            <v>0</v>
          </cell>
          <cell r="BK127">
            <v>18000</v>
          </cell>
          <cell r="BL127">
            <v>18000</v>
          </cell>
          <cell r="BM127">
            <v>18000</v>
          </cell>
          <cell r="BN127">
            <v>18000</v>
          </cell>
          <cell r="BO127">
            <v>18000</v>
          </cell>
          <cell r="BP127">
            <v>18000</v>
          </cell>
          <cell r="BQ127">
            <v>18000</v>
          </cell>
          <cell r="BR127">
            <v>18000</v>
          </cell>
          <cell r="BS127">
            <v>18000</v>
          </cell>
          <cell r="BT127">
            <v>18000</v>
          </cell>
          <cell r="BU127">
            <v>0</v>
          </cell>
          <cell r="BV127">
            <v>0</v>
          </cell>
        </row>
        <row r="128">
          <cell r="F128">
            <v>27673880</v>
          </cell>
          <cell r="G128">
            <v>2739848</v>
          </cell>
          <cell r="H128">
            <v>2739848</v>
          </cell>
          <cell r="I128">
            <v>2739848</v>
          </cell>
          <cell r="J128">
            <v>2850008</v>
          </cell>
          <cell r="K128">
            <v>2767388</v>
          </cell>
          <cell r="L128">
            <v>2767388</v>
          </cell>
          <cell r="M128">
            <v>2767388</v>
          </cell>
          <cell r="N128">
            <v>2767388</v>
          </cell>
          <cell r="O128">
            <v>2767388</v>
          </cell>
          <cell r="P128">
            <v>2767388</v>
          </cell>
          <cell r="T128">
            <v>10029150</v>
          </cell>
          <cell r="U128">
            <v>976905</v>
          </cell>
          <cell r="V128">
            <v>976905</v>
          </cell>
          <cell r="W128">
            <v>976905</v>
          </cell>
          <cell r="X128">
            <v>1080945</v>
          </cell>
          <cell r="Y128">
            <v>1002915</v>
          </cell>
          <cell r="Z128">
            <v>1002915</v>
          </cell>
          <cell r="AA128">
            <v>1002915</v>
          </cell>
          <cell r="AB128">
            <v>1002915</v>
          </cell>
          <cell r="AC128">
            <v>1002915</v>
          </cell>
          <cell r="AD128">
            <v>1002915</v>
          </cell>
          <cell r="AI128">
            <v>11093</v>
          </cell>
          <cell r="AJ128">
            <v>11093</v>
          </cell>
          <cell r="AK128">
            <v>11093</v>
          </cell>
          <cell r="AL128">
            <v>11093</v>
          </cell>
          <cell r="AM128">
            <v>11093</v>
          </cell>
          <cell r="AN128">
            <v>11093</v>
          </cell>
          <cell r="AO128">
            <v>11093</v>
          </cell>
          <cell r="AP128">
            <v>11093</v>
          </cell>
          <cell r="AQ128">
            <v>11093</v>
          </cell>
          <cell r="AR128">
            <v>11093</v>
          </cell>
          <cell r="AW128">
            <v>3825</v>
          </cell>
          <cell r="AX128">
            <v>3825</v>
          </cell>
          <cell r="AY128">
            <v>3825</v>
          </cell>
          <cell r="AZ128">
            <v>3825</v>
          </cell>
          <cell r="BA128">
            <v>3825</v>
          </cell>
          <cell r="BB128">
            <v>3825</v>
          </cell>
          <cell r="BC128">
            <v>3825</v>
          </cell>
          <cell r="BD128">
            <v>3825</v>
          </cell>
          <cell r="BE128">
            <v>3825</v>
          </cell>
          <cell r="BF128">
            <v>3825</v>
          </cell>
          <cell r="BK128">
            <v>3731671</v>
          </cell>
          <cell r="BL128">
            <v>3731671</v>
          </cell>
          <cell r="BM128">
            <v>3731671</v>
          </cell>
          <cell r="BN128">
            <v>3945871</v>
          </cell>
          <cell r="BO128">
            <v>3785221</v>
          </cell>
          <cell r="BP128">
            <v>3785221</v>
          </cell>
          <cell r="BQ128">
            <v>3785221</v>
          </cell>
          <cell r="BR128">
            <v>3785221</v>
          </cell>
          <cell r="BS128">
            <v>3785221</v>
          </cell>
          <cell r="BT128">
            <v>3785221</v>
          </cell>
          <cell r="BU128">
            <v>0</v>
          </cell>
          <cell r="BV128">
            <v>0</v>
          </cell>
        </row>
        <row r="129">
          <cell r="F129">
            <v>-29783836</v>
          </cell>
          <cell r="G129">
            <v>-2926508</v>
          </cell>
          <cell r="H129">
            <v>-2926508</v>
          </cell>
          <cell r="I129">
            <v>-2926508</v>
          </cell>
          <cell r="J129">
            <v>-3103223</v>
          </cell>
          <cell r="K129">
            <v>-2970495</v>
          </cell>
          <cell r="L129">
            <v>-2970495</v>
          </cell>
          <cell r="M129">
            <v>-2970495</v>
          </cell>
          <cell r="N129">
            <v>-2970495</v>
          </cell>
          <cell r="O129">
            <v>-2970495</v>
          </cell>
          <cell r="P129">
            <v>-3048614</v>
          </cell>
          <cell r="T129">
            <v>-8387570</v>
          </cell>
          <cell r="U129">
            <v>-787568</v>
          </cell>
          <cell r="V129">
            <v>-787568</v>
          </cell>
          <cell r="W129">
            <v>-787568</v>
          </cell>
          <cell r="X129">
            <v>-939803</v>
          </cell>
          <cell r="Y129">
            <v>-825818</v>
          </cell>
          <cell r="Z129">
            <v>-825818</v>
          </cell>
          <cell r="AA129">
            <v>-825818</v>
          </cell>
          <cell r="AB129">
            <v>-825818</v>
          </cell>
          <cell r="AC129">
            <v>-825818</v>
          </cell>
          <cell r="AD129">
            <v>-955973</v>
          </cell>
          <cell r="AI129">
            <v>-13770</v>
          </cell>
          <cell r="AJ129">
            <v>-13770</v>
          </cell>
          <cell r="AK129">
            <v>-13770</v>
          </cell>
          <cell r="AL129">
            <v>-13770</v>
          </cell>
          <cell r="AM129">
            <v>-13770</v>
          </cell>
          <cell r="AN129">
            <v>-13770</v>
          </cell>
          <cell r="AO129">
            <v>-13770</v>
          </cell>
          <cell r="AP129">
            <v>-13770</v>
          </cell>
          <cell r="AQ129">
            <v>-13770</v>
          </cell>
          <cell r="AR129">
            <v>-26755</v>
          </cell>
          <cell r="AW129">
            <v>-3443</v>
          </cell>
          <cell r="AX129">
            <v>-3443</v>
          </cell>
          <cell r="AY129">
            <v>-3443</v>
          </cell>
          <cell r="AZ129">
            <v>-3443</v>
          </cell>
          <cell r="BA129">
            <v>-3443</v>
          </cell>
          <cell r="BB129">
            <v>-3443</v>
          </cell>
          <cell r="BC129">
            <v>-3443</v>
          </cell>
          <cell r="BD129">
            <v>-3443</v>
          </cell>
          <cell r="BE129">
            <v>-3443</v>
          </cell>
          <cell r="BF129">
            <v>-3443</v>
          </cell>
          <cell r="BK129">
            <v>-3731289</v>
          </cell>
          <cell r="BL129">
            <v>-3731289</v>
          </cell>
          <cell r="BM129">
            <v>-3731289</v>
          </cell>
          <cell r="BN129">
            <v>-4060239</v>
          </cell>
          <cell r="BO129">
            <v>-3813526</v>
          </cell>
          <cell r="BP129">
            <v>-3813526</v>
          </cell>
          <cell r="BQ129">
            <v>-3813526</v>
          </cell>
          <cell r="BR129">
            <v>-3813526</v>
          </cell>
          <cell r="BS129">
            <v>-3813526</v>
          </cell>
          <cell r="BT129">
            <v>-4034785</v>
          </cell>
          <cell r="BU129">
            <v>0</v>
          </cell>
          <cell r="BV129">
            <v>0</v>
          </cell>
        </row>
        <row r="130">
          <cell r="F130">
            <v>-141530</v>
          </cell>
          <cell r="G130">
            <v>-14153</v>
          </cell>
          <cell r="H130">
            <v>-14153</v>
          </cell>
          <cell r="I130">
            <v>-14153</v>
          </cell>
          <cell r="J130">
            <v>-14153</v>
          </cell>
          <cell r="K130">
            <v>-14153</v>
          </cell>
          <cell r="L130">
            <v>-14153</v>
          </cell>
          <cell r="M130">
            <v>-14153</v>
          </cell>
          <cell r="N130">
            <v>-14153</v>
          </cell>
          <cell r="O130">
            <v>-14153</v>
          </cell>
          <cell r="P130">
            <v>-14153</v>
          </cell>
          <cell r="T130">
            <v>0</v>
          </cell>
          <cell r="U130">
            <v>0</v>
          </cell>
          <cell r="V130">
            <v>0</v>
          </cell>
          <cell r="W130">
            <v>0</v>
          </cell>
          <cell r="X130">
            <v>0</v>
          </cell>
          <cell r="Y130">
            <v>0</v>
          </cell>
          <cell r="Z130">
            <v>0</v>
          </cell>
          <cell r="AA130">
            <v>0</v>
          </cell>
          <cell r="AB130">
            <v>0</v>
          </cell>
          <cell r="AC130">
            <v>0</v>
          </cell>
          <cell r="AD130">
            <v>0</v>
          </cell>
          <cell r="AI130">
            <v>0</v>
          </cell>
          <cell r="AJ130">
            <v>0</v>
          </cell>
          <cell r="AK130">
            <v>0</v>
          </cell>
          <cell r="AL130">
            <v>0</v>
          </cell>
          <cell r="AM130">
            <v>0</v>
          </cell>
          <cell r="AN130">
            <v>0</v>
          </cell>
          <cell r="AO130">
            <v>0</v>
          </cell>
          <cell r="AP130">
            <v>0</v>
          </cell>
          <cell r="AQ130">
            <v>0</v>
          </cell>
          <cell r="AR130">
            <v>0</v>
          </cell>
          <cell r="AW130">
            <v>0</v>
          </cell>
          <cell r="AX130">
            <v>0</v>
          </cell>
          <cell r="AY130">
            <v>0</v>
          </cell>
          <cell r="AZ130">
            <v>0</v>
          </cell>
          <cell r="BA130">
            <v>0</v>
          </cell>
          <cell r="BB130">
            <v>0</v>
          </cell>
          <cell r="BC130">
            <v>0</v>
          </cell>
          <cell r="BD130">
            <v>0</v>
          </cell>
          <cell r="BE130">
            <v>0</v>
          </cell>
          <cell r="BF130">
            <v>0</v>
          </cell>
          <cell r="BK130">
            <v>-14153</v>
          </cell>
          <cell r="BL130">
            <v>-14153</v>
          </cell>
          <cell r="BM130">
            <v>-14153</v>
          </cell>
          <cell r="BN130">
            <v>-14153</v>
          </cell>
          <cell r="BO130">
            <v>-14153</v>
          </cell>
          <cell r="BP130">
            <v>-14153</v>
          </cell>
          <cell r="BQ130">
            <v>-14153</v>
          </cell>
          <cell r="BR130">
            <v>-14153</v>
          </cell>
          <cell r="BS130">
            <v>-14153</v>
          </cell>
          <cell r="BT130">
            <v>-14153</v>
          </cell>
          <cell r="BU130">
            <v>0</v>
          </cell>
          <cell r="BV130">
            <v>0</v>
          </cell>
        </row>
        <row r="131">
          <cell r="F131">
            <v>-77840</v>
          </cell>
          <cell r="G131">
            <v>-7784</v>
          </cell>
          <cell r="H131">
            <v>-7784</v>
          </cell>
          <cell r="I131">
            <v>-7784</v>
          </cell>
          <cell r="J131">
            <v>-7784</v>
          </cell>
          <cell r="K131">
            <v>-7784</v>
          </cell>
          <cell r="L131">
            <v>-7784</v>
          </cell>
          <cell r="M131">
            <v>-7784</v>
          </cell>
          <cell r="N131">
            <v>-7784</v>
          </cell>
          <cell r="O131">
            <v>-7784</v>
          </cell>
          <cell r="P131">
            <v>-7784</v>
          </cell>
          <cell r="T131">
            <v>-63690</v>
          </cell>
          <cell r="U131">
            <v>-6369</v>
          </cell>
          <cell r="V131">
            <v>-6369</v>
          </cell>
          <cell r="W131">
            <v>-6369</v>
          </cell>
          <cell r="X131">
            <v>-6369</v>
          </cell>
          <cell r="Y131">
            <v>-6369</v>
          </cell>
          <cell r="Z131">
            <v>-6369</v>
          </cell>
          <cell r="AA131">
            <v>-6369</v>
          </cell>
          <cell r="AB131">
            <v>-6369</v>
          </cell>
          <cell r="AC131">
            <v>-6369</v>
          </cell>
          <cell r="AD131">
            <v>-6369</v>
          </cell>
          <cell r="AI131">
            <v>0</v>
          </cell>
          <cell r="AJ131">
            <v>0</v>
          </cell>
          <cell r="AK131">
            <v>0</v>
          </cell>
          <cell r="AL131">
            <v>0</v>
          </cell>
          <cell r="AM131">
            <v>0</v>
          </cell>
          <cell r="AN131">
            <v>0</v>
          </cell>
          <cell r="AO131">
            <v>0</v>
          </cell>
          <cell r="AP131">
            <v>0</v>
          </cell>
          <cell r="AQ131">
            <v>0</v>
          </cell>
          <cell r="AR131">
            <v>0</v>
          </cell>
          <cell r="AW131">
            <v>0</v>
          </cell>
          <cell r="AX131">
            <v>0</v>
          </cell>
          <cell r="AY131">
            <v>0</v>
          </cell>
          <cell r="AZ131">
            <v>0</v>
          </cell>
          <cell r="BA131">
            <v>0</v>
          </cell>
          <cell r="BB131">
            <v>0</v>
          </cell>
          <cell r="BC131">
            <v>0</v>
          </cell>
          <cell r="BD131">
            <v>0</v>
          </cell>
          <cell r="BE131">
            <v>0</v>
          </cell>
          <cell r="BF131">
            <v>0</v>
          </cell>
          <cell r="BK131">
            <v>-14153</v>
          </cell>
          <cell r="BL131">
            <v>-14153</v>
          </cell>
          <cell r="BM131">
            <v>-14153</v>
          </cell>
          <cell r="BN131">
            <v>-14153</v>
          </cell>
          <cell r="BO131">
            <v>-14153</v>
          </cell>
          <cell r="BP131">
            <v>-14153</v>
          </cell>
          <cell r="BQ131">
            <v>-14153</v>
          </cell>
          <cell r="BR131">
            <v>-14153</v>
          </cell>
          <cell r="BS131">
            <v>-14153</v>
          </cell>
          <cell r="BT131">
            <v>-14153</v>
          </cell>
          <cell r="BU131">
            <v>0</v>
          </cell>
          <cell r="BV131">
            <v>0</v>
          </cell>
        </row>
        <row r="132">
          <cell r="F132">
            <v>0</v>
          </cell>
          <cell r="G132">
            <v>0</v>
          </cell>
          <cell r="H132">
            <v>0</v>
          </cell>
          <cell r="I132">
            <v>0</v>
          </cell>
          <cell r="J132">
            <v>0</v>
          </cell>
          <cell r="K132">
            <v>0</v>
          </cell>
          <cell r="L132">
            <v>0</v>
          </cell>
          <cell r="M132">
            <v>0</v>
          </cell>
          <cell r="N132">
            <v>0</v>
          </cell>
          <cell r="O132">
            <v>0</v>
          </cell>
          <cell r="P132">
            <v>0</v>
          </cell>
          <cell r="T132">
            <v>0</v>
          </cell>
          <cell r="U132">
            <v>0</v>
          </cell>
          <cell r="V132">
            <v>0</v>
          </cell>
          <cell r="W132">
            <v>0</v>
          </cell>
          <cell r="X132">
            <v>0</v>
          </cell>
          <cell r="Y132">
            <v>0</v>
          </cell>
          <cell r="Z132">
            <v>0</v>
          </cell>
          <cell r="AA132">
            <v>0</v>
          </cell>
          <cell r="AB132">
            <v>0</v>
          </cell>
          <cell r="AC132">
            <v>0</v>
          </cell>
          <cell r="AD132">
            <v>0</v>
          </cell>
          <cell r="AI132">
            <v>0</v>
          </cell>
          <cell r="AJ132">
            <v>0</v>
          </cell>
          <cell r="AK132">
            <v>0</v>
          </cell>
          <cell r="AL132">
            <v>0</v>
          </cell>
          <cell r="AM132">
            <v>0</v>
          </cell>
          <cell r="AN132">
            <v>0</v>
          </cell>
          <cell r="AO132">
            <v>0</v>
          </cell>
          <cell r="AP132">
            <v>0</v>
          </cell>
          <cell r="AQ132">
            <v>0</v>
          </cell>
          <cell r="AR132">
            <v>0</v>
          </cell>
          <cell r="AW132">
            <v>-3443</v>
          </cell>
          <cell r="AX132">
            <v>-3443</v>
          </cell>
          <cell r="AY132">
            <v>-3443</v>
          </cell>
          <cell r="AZ132">
            <v>10329</v>
          </cell>
          <cell r="BA132">
            <v>0</v>
          </cell>
          <cell r="BB132">
            <v>0</v>
          </cell>
          <cell r="BC132">
            <v>0</v>
          </cell>
          <cell r="BD132">
            <v>0</v>
          </cell>
          <cell r="BE132">
            <v>0</v>
          </cell>
          <cell r="BF132">
            <v>0</v>
          </cell>
          <cell r="BK132">
            <v>-3443</v>
          </cell>
          <cell r="BL132">
            <v>-3443</v>
          </cell>
          <cell r="BM132">
            <v>-3443</v>
          </cell>
          <cell r="BN132">
            <v>10329</v>
          </cell>
          <cell r="BO132">
            <v>0</v>
          </cell>
          <cell r="BP132">
            <v>0</v>
          </cell>
          <cell r="BQ132">
            <v>0</v>
          </cell>
          <cell r="BR132">
            <v>0</v>
          </cell>
          <cell r="BS132">
            <v>0</v>
          </cell>
          <cell r="BT132">
            <v>0</v>
          </cell>
          <cell r="BU132">
            <v>0</v>
          </cell>
          <cell r="BV132">
            <v>0</v>
          </cell>
        </row>
        <row r="133">
          <cell r="F133">
            <v>0</v>
          </cell>
          <cell r="G133">
            <v>0</v>
          </cell>
          <cell r="H133">
            <v>0</v>
          </cell>
          <cell r="I133">
            <v>0</v>
          </cell>
          <cell r="J133">
            <v>0</v>
          </cell>
          <cell r="K133">
            <v>0</v>
          </cell>
          <cell r="L133">
            <v>0</v>
          </cell>
          <cell r="M133">
            <v>0</v>
          </cell>
          <cell r="N133">
            <v>0</v>
          </cell>
          <cell r="O133">
            <v>0</v>
          </cell>
          <cell r="P133">
            <v>0</v>
          </cell>
          <cell r="T133">
            <v>0</v>
          </cell>
          <cell r="U133">
            <v>0</v>
          </cell>
          <cell r="V133">
            <v>0</v>
          </cell>
          <cell r="W133">
            <v>0</v>
          </cell>
          <cell r="X133">
            <v>0</v>
          </cell>
          <cell r="Y133">
            <v>0</v>
          </cell>
          <cell r="Z133">
            <v>0</v>
          </cell>
          <cell r="AA133">
            <v>0</v>
          </cell>
          <cell r="AB133">
            <v>0</v>
          </cell>
          <cell r="AC133">
            <v>0</v>
          </cell>
          <cell r="AD133">
            <v>0</v>
          </cell>
          <cell r="AI133">
            <v>0</v>
          </cell>
          <cell r="AJ133">
            <v>0</v>
          </cell>
          <cell r="AK133">
            <v>0</v>
          </cell>
          <cell r="AL133">
            <v>0</v>
          </cell>
          <cell r="AM133">
            <v>0</v>
          </cell>
          <cell r="AN133">
            <v>0</v>
          </cell>
          <cell r="AO133">
            <v>0</v>
          </cell>
          <cell r="AP133">
            <v>0</v>
          </cell>
          <cell r="AQ133">
            <v>0</v>
          </cell>
          <cell r="AR133">
            <v>0</v>
          </cell>
          <cell r="AW133">
            <v>0</v>
          </cell>
          <cell r="AX133">
            <v>0</v>
          </cell>
          <cell r="AY133">
            <v>0</v>
          </cell>
          <cell r="AZ133">
            <v>0</v>
          </cell>
          <cell r="BA133">
            <v>0</v>
          </cell>
          <cell r="BB133">
            <v>0</v>
          </cell>
          <cell r="BC133">
            <v>0</v>
          </cell>
          <cell r="BD133">
            <v>0</v>
          </cell>
          <cell r="BE133">
            <v>0</v>
          </cell>
          <cell r="BF133">
            <v>0</v>
          </cell>
          <cell r="BK133">
            <v>0</v>
          </cell>
          <cell r="BL133">
            <v>0</v>
          </cell>
          <cell r="BM133">
            <v>0</v>
          </cell>
          <cell r="BN133">
            <v>0</v>
          </cell>
          <cell r="BO133">
            <v>0</v>
          </cell>
          <cell r="BP133">
            <v>0</v>
          </cell>
          <cell r="BQ133">
            <v>0</v>
          </cell>
          <cell r="BR133">
            <v>0</v>
          </cell>
          <cell r="BS133">
            <v>0</v>
          </cell>
          <cell r="BT133">
            <v>0</v>
          </cell>
          <cell r="BU133">
            <v>0</v>
          </cell>
          <cell r="BV133">
            <v>0</v>
          </cell>
        </row>
        <row r="134">
          <cell r="F134">
            <v>-1785721</v>
          </cell>
          <cell r="G134">
            <v>-185313</v>
          </cell>
          <cell r="H134">
            <v>-191538</v>
          </cell>
          <cell r="I134">
            <v>-167771</v>
          </cell>
          <cell r="J134">
            <v>-180498</v>
          </cell>
          <cell r="K134">
            <v>-176191</v>
          </cell>
          <cell r="L134">
            <v>-164859</v>
          </cell>
          <cell r="M134">
            <v>-208878</v>
          </cell>
          <cell r="N134">
            <v>-173478</v>
          </cell>
          <cell r="O134">
            <v>-165621</v>
          </cell>
          <cell r="P134">
            <v>-171574</v>
          </cell>
          <cell r="T134">
            <v>-962418</v>
          </cell>
          <cell r="U134">
            <v>-102282</v>
          </cell>
          <cell r="V134">
            <v>-105410</v>
          </cell>
          <cell r="W134">
            <v>-92550</v>
          </cell>
          <cell r="X134">
            <v>-99552</v>
          </cell>
          <cell r="Y134">
            <v>-97089</v>
          </cell>
          <cell r="Z134">
            <v>-89221</v>
          </cell>
          <cell r="AA134">
            <v>-99321</v>
          </cell>
          <cell r="AB134">
            <v>-93278</v>
          </cell>
          <cell r="AC134">
            <v>-91371</v>
          </cell>
          <cell r="AD134">
            <v>-92344</v>
          </cell>
          <cell r="AI134">
            <v>-477</v>
          </cell>
          <cell r="AJ134">
            <v>-489</v>
          </cell>
          <cell r="AK134">
            <v>-445</v>
          </cell>
          <cell r="AL134">
            <v>-470</v>
          </cell>
          <cell r="AM134">
            <v>-463</v>
          </cell>
          <cell r="AN134">
            <v>-414</v>
          </cell>
          <cell r="AO134">
            <v>72</v>
          </cell>
          <cell r="AP134">
            <v>-373</v>
          </cell>
          <cell r="AQ134">
            <v>-439</v>
          </cell>
          <cell r="AR134">
            <v>-370</v>
          </cell>
          <cell r="AW134">
            <v>0</v>
          </cell>
          <cell r="AX134">
            <v>0</v>
          </cell>
          <cell r="AY134">
            <v>0</v>
          </cell>
          <cell r="AZ134">
            <v>0</v>
          </cell>
          <cell r="BA134">
            <v>0</v>
          </cell>
          <cell r="BB134">
            <v>0</v>
          </cell>
          <cell r="BC134">
            <v>0</v>
          </cell>
          <cell r="BD134">
            <v>0</v>
          </cell>
          <cell r="BE134">
            <v>0</v>
          </cell>
          <cell r="BF134">
            <v>0</v>
          </cell>
          <cell r="BK134">
            <v>-288072</v>
          </cell>
          <cell r="BL134">
            <v>-297437</v>
          </cell>
          <cell r="BM134">
            <v>-260766</v>
          </cell>
          <cell r="BN134">
            <v>-280520</v>
          </cell>
          <cell r="BO134">
            <v>-273743</v>
          </cell>
          <cell r="BP134">
            <v>-254494</v>
          </cell>
          <cell r="BQ134">
            <v>-308127</v>
          </cell>
          <cell r="BR134">
            <v>-267129</v>
          </cell>
          <cell r="BS134">
            <v>-257431</v>
          </cell>
          <cell r="BT134">
            <v>-264288</v>
          </cell>
          <cell r="BU134">
            <v>0</v>
          </cell>
          <cell r="BV134">
            <v>0</v>
          </cell>
        </row>
        <row r="135">
          <cell r="F135">
            <v>4101</v>
          </cell>
          <cell r="G135">
            <v>485</v>
          </cell>
          <cell r="H135">
            <v>485</v>
          </cell>
          <cell r="I135">
            <v>485</v>
          </cell>
          <cell r="J135">
            <v>378</v>
          </cell>
          <cell r="K135">
            <v>378</v>
          </cell>
          <cell r="L135">
            <v>378</v>
          </cell>
          <cell r="M135">
            <v>378</v>
          </cell>
          <cell r="N135">
            <v>378</v>
          </cell>
          <cell r="O135">
            <v>378</v>
          </cell>
          <cell r="P135">
            <v>378</v>
          </cell>
          <cell r="T135">
            <v>-42820</v>
          </cell>
          <cell r="U135">
            <v>-4282</v>
          </cell>
          <cell r="V135">
            <v>-4282</v>
          </cell>
          <cell r="W135">
            <v>-4282</v>
          </cell>
          <cell r="X135">
            <v>-4282</v>
          </cell>
          <cell r="Y135">
            <v>-4282</v>
          </cell>
          <cell r="Z135">
            <v>-4282</v>
          </cell>
          <cell r="AA135">
            <v>-4282</v>
          </cell>
          <cell r="AB135">
            <v>-4282</v>
          </cell>
          <cell r="AC135">
            <v>-4282</v>
          </cell>
          <cell r="AD135">
            <v>-4282</v>
          </cell>
          <cell r="AI135">
            <v>0</v>
          </cell>
          <cell r="AJ135">
            <v>0</v>
          </cell>
          <cell r="AK135">
            <v>0</v>
          </cell>
          <cell r="AL135">
            <v>0</v>
          </cell>
          <cell r="AM135">
            <v>0</v>
          </cell>
          <cell r="AN135">
            <v>0</v>
          </cell>
          <cell r="AO135">
            <v>0</v>
          </cell>
          <cell r="AP135">
            <v>0</v>
          </cell>
          <cell r="AQ135">
            <v>0</v>
          </cell>
          <cell r="AR135">
            <v>0</v>
          </cell>
          <cell r="AW135">
            <v>0</v>
          </cell>
          <cell r="AX135">
            <v>0</v>
          </cell>
          <cell r="AY135">
            <v>0</v>
          </cell>
          <cell r="AZ135">
            <v>0</v>
          </cell>
          <cell r="BA135">
            <v>0</v>
          </cell>
          <cell r="BB135">
            <v>0</v>
          </cell>
          <cell r="BC135">
            <v>0</v>
          </cell>
          <cell r="BD135">
            <v>0</v>
          </cell>
          <cell r="BE135">
            <v>0</v>
          </cell>
          <cell r="BF135">
            <v>0</v>
          </cell>
          <cell r="BK135">
            <v>-3797</v>
          </cell>
          <cell r="BL135">
            <v>-3797</v>
          </cell>
          <cell r="BM135">
            <v>-3797</v>
          </cell>
          <cell r="BN135">
            <v>-3904</v>
          </cell>
          <cell r="BO135">
            <v>-3904</v>
          </cell>
          <cell r="BP135">
            <v>-3904</v>
          </cell>
          <cell r="BQ135">
            <v>-3904</v>
          </cell>
          <cell r="BR135">
            <v>-3904</v>
          </cell>
          <cell r="BS135">
            <v>-3904</v>
          </cell>
          <cell r="BT135">
            <v>-3904</v>
          </cell>
          <cell r="BU135">
            <v>0</v>
          </cell>
          <cell r="BV135">
            <v>0</v>
          </cell>
        </row>
        <row r="136">
          <cell r="F136">
            <v>1157551</v>
          </cell>
          <cell r="G136">
            <v>73607</v>
          </cell>
          <cell r="H136">
            <v>73734</v>
          </cell>
          <cell r="I136">
            <v>110863</v>
          </cell>
          <cell r="J136">
            <v>32672</v>
          </cell>
          <cell r="K136">
            <v>167526</v>
          </cell>
          <cell r="L136">
            <v>111954</v>
          </cell>
          <cell r="M136">
            <v>157418</v>
          </cell>
          <cell r="N136">
            <v>74490</v>
          </cell>
          <cell r="O136">
            <v>242389</v>
          </cell>
          <cell r="P136">
            <v>112898</v>
          </cell>
          <cell r="T136">
            <v>394254</v>
          </cell>
          <cell r="U136">
            <v>41861</v>
          </cell>
          <cell r="V136">
            <v>41793</v>
          </cell>
          <cell r="W136">
            <v>75833</v>
          </cell>
          <cell r="X136">
            <v>30028</v>
          </cell>
          <cell r="Y136">
            <v>33526</v>
          </cell>
          <cell r="Z136">
            <v>30915</v>
          </cell>
          <cell r="AA136">
            <v>38064</v>
          </cell>
          <cell r="AB136">
            <v>26819</v>
          </cell>
          <cell r="AC136">
            <v>32952</v>
          </cell>
          <cell r="AD136">
            <v>42463</v>
          </cell>
          <cell r="AI136">
            <v>0</v>
          </cell>
          <cell r="AJ136">
            <v>6622</v>
          </cell>
          <cell r="AK136">
            <v>347</v>
          </cell>
          <cell r="AL136">
            <v>0</v>
          </cell>
          <cell r="AM136">
            <v>0</v>
          </cell>
          <cell r="AN136">
            <v>383</v>
          </cell>
          <cell r="AO136">
            <v>0</v>
          </cell>
          <cell r="AP136">
            <v>1148</v>
          </cell>
          <cell r="AQ136">
            <v>0</v>
          </cell>
          <cell r="AR136">
            <v>0</v>
          </cell>
          <cell r="AW136">
            <v>0</v>
          </cell>
          <cell r="AX136">
            <v>0</v>
          </cell>
          <cell r="AY136">
            <v>0</v>
          </cell>
          <cell r="AZ136">
            <v>0</v>
          </cell>
          <cell r="BA136">
            <v>0</v>
          </cell>
          <cell r="BB136">
            <v>0</v>
          </cell>
          <cell r="BC136">
            <v>0</v>
          </cell>
          <cell r="BD136">
            <v>0</v>
          </cell>
          <cell r="BE136">
            <v>0</v>
          </cell>
          <cell r="BF136">
            <v>0</v>
          </cell>
          <cell r="BK136">
            <v>115468</v>
          </cell>
          <cell r="BL136">
            <v>122149</v>
          </cell>
          <cell r="BM136">
            <v>187043</v>
          </cell>
          <cell r="BN136">
            <v>62700</v>
          </cell>
          <cell r="BO136">
            <v>201052</v>
          </cell>
          <cell r="BP136">
            <v>143252</v>
          </cell>
          <cell r="BQ136">
            <v>195482</v>
          </cell>
          <cell r="BR136">
            <v>102457</v>
          </cell>
          <cell r="BS136">
            <v>275341</v>
          </cell>
          <cell r="BT136">
            <v>155361</v>
          </cell>
          <cell r="BU136">
            <v>0</v>
          </cell>
          <cell r="BV136">
            <v>0</v>
          </cell>
        </row>
        <row r="137">
          <cell r="F137">
            <v>-7039947</v>
          </cell>
          <cell r="G137">
            <v>-365695</v>
          </cell>
          <cell r="H137">
            <v>-734880</v>
          </cell>
          <cell r="I137">
            <v>-589725</v>
          </cell>
          <cell r="J137">
            <v>-666061</v>
          </cell>
          <cell r="K137">
            <v>-910700</v>
          </cell>
          <cell r="L137">
            <v>-772167</v>
          </cell>
          <cell r="M137">
            <v>-913504</v>
          </cell>
          <cell r="N137">
            <v>-695692</v>
          </cell>
          <cell r="O137">
            <v>-511111</v>
          </cell>
          <cell r="P137">
            <v>-880412</v>
          </cell>
          <cell r="T137">
            <v>-2390772</v>
          </cell>
          <cell r="U137">
            <v>-43220</v>
          </cell>
          <cell r="V137">
            <v>-81561</v>
          </cell>
          <cell r="W137">
            <v>-378377</v>
          </cell>
          <cell r="X137">
            <v>-148606</v>
          </cell>
          <cell r="Y137">
            <v>-233541</v>
          </cell>
          <cell r="Z137">
            <v>-261744</v>
          </cell>
          <cell r="AA137">
            <v>-350255</v>
          </cell>
          <cell r="AB137">
            <v>-281455</v>
          </cell>
          <cell r="AC137">
            <v>-235436</v>
          </cell>
          <cell r="AD137">
            <v>-376577</v>
          </cell>
          <cell r="AI137">
            <v>0</v>
          </cell>
          <cell r="AJ137">
            <v>0</v>
          </cell>
          <cell r="AK137">
            <v>0</v>
          </cell>
          <cell r="AL137">
            <v>0</v>
          </cell>
          <cell r="AM137">
            <v>0</v>
          </cell>
          <cell r="AN137">
            <v>0</v>
          </cell>
          <cell r="AO137">
            <v>0</v>
          </cell>
          <cell r="AP137">
            <v>0</v>
          </cell>
          <cell r="AQ137">
            <v>0</v>
          </cell>
          <cell r="AR137">
            <v>0</v>
          </cell>
          <cell r="AW137">
            <v>0</v>
          </cell>
          <cell r="AX137">
            <v>0</v>
          </cell>
          <cell r="AY137">
            <v>0</v>
          </cell>
          <cell r="AZ137">
            <v>0</v>
          </cell>
          <cell r="BA137">
            <v>0</v>
          </cell>
          <cell r="BB137">
            <v>0</v>
          </cell>
          <cell r="BC137">
            <v>0</v>
          </cell>
          <cell r="BD137">
            <v>0</v>
          </cell>
          <cell r="BE137">
            <v>0</v>
          </cell>
          <cell r="BF137">
            <v>0</v>
          </cell>
          <cell r="BK137">
            <v>-408915</v>
          </cell>
          <cell r="BL137">
            <v>-816441</v>
          </cell>
          <cell r="BM137">
            <v>-968102</v>
          </cell>
          <cell r="BN137">
            <v>-814667</v>
          </cell>
          <cell r="BO137">
            <v>-1144241</v>
          </cell>
          <cell r="BP137">
            <v>-1033911</v>
          </cell>
          <cell r="BQ137">
            <v>-1263759</v>
          </cell>
          <cell r="BR137">
            <v>-977147</v>
          </cell>
          <cell r="BS137">
            <v>-746547</v>
          </cell>
          <cell r="BT137">
            <v>-1256989</v>
          </cell>
          <cell r="BU137">
            <v>0</v>
          </cell>
          <cell r="BV137">
            <v>0</v>
          </cell>
        </row>
        <row r="138">
          <cell r="F138">
            <v>0</v>
          </cell>
          <cell r="G138">
            <v>0</v>
          </cell>
          <cell r="H138">
            <v>0</v>
          </cell>
          <cell r="I138">
            <v>0</v>
          </cell>
          <cell r="J138">
            <v>0</v>
          </cell>
          <cell r="K138">
            <v>0</v>
          </cell>
          <cell r="L138">
            <v>0</v>
          </cell>
          <cell r="M138">
            <v>0</v>
          </cell>
          <cell r="N138">
            <v>0</v>
          </cell>
          <cell r="O138">
            <v>0</v>
          </cell>
          <cell r="P138">
            <v>0</v>
          </cell>
          <cell r="T138">
            <v>0</v>
          </cell>
          <cell r="U138">
            <v>0</v>
          </cell>
          <cell r="V138">
            <v>0</v>
          </cell>
          <cell r="W138">
            <v>0</v>
          </cell>
          <cell r="X138">
            <v>0</v>
          </cell>
          <cell r="Y138">
            <v>0</v>
          </cell>
          <cell r="Z138">
            <v>0</v>
          </cell>
          <cell r="AA138">
            <v>0</v>
          </cell>
          <cell r="AB138">
            <v>0</v>
          </cell>
          <cell r="AC138">
            <v>0</v>
          </cell>
          <cell r="AD138">
            <v>0</v>
          </cell>
          <cell r="AI138">
            <v>0</v>
          </cell>
          <cell r="AJ138">
            <v>0</v>
          </cell>
          <cell r="AK138">
            <v>0</v>
          </cell>
          <cell r="AL138">
            <v>0</v>
          </cell>
          <cell r="AM138">
            <v>0</v>
          </cell>
          <cell r="AN138">
            <v>0</v>
          </cell>
          <cell r="AO138">
            <v>0</v>
          </cell>
          <cell r="AP138">
            <v>0</v>
          </cell>
          <cell r="AQ138">
            <v>0</v>
          </cell>
          <cell r="AR138">
            <v>0</v>
          </cell>
          <cell r="AW138">
            <v>0</v>
          </cell>
          <cell r="AX138">
            <v>0</v>
          </cell>
          <cell r="AY138">
            <v>0</v>
          </cell>
          <cell r="AZ138">
            <v>0</v>
          </cell>
          <cell r="BA138">
            <v>0</v>
          </cell>
          <cell r="BB138">
            <v>0</v>
          </cell>
          <cell r="BC138">
            <v>0</v>
          </cell>
          <cell r="BD138">
            <v>0</v>
          </cell>
          <cell r="BE138">
            <v>0</v>
          </cell>
          <cell r="BF138">
            <v>0</v>
          </cell>
          <cell r="BK138">
            <v>0</v>
          </cell>
          <cell r="BL138">
            <v>0</v>
          </cell>
          <cell r="BM138">
            <v>0</v>
          </cell>
          <cell r="BN138">
            <v>0</v>
          </cell>
          <cell r="BO138">
            <v>0</v>
          </cell>
          <cell r="BP138">
            <v>0</v>
          </cell>
          <cell r="BQ138">
            <v>0</v>
          </cell>
          <cell r="BR138">
            <v>0</v>
          </cell>
          <cell r="BS138">
            <v>0</v>
          </cell>
          <cell r="BT138">
            <v>0</v>
          </cell>
          <cell r="BU138">
            <v>0</v>
          </cell>
          <cell r="BV138">
            <v>0</v>
          </cell>
        </row>
        <row r="139">
          <cell r="F139">
            <v>-1511415</v>
          </cell>
          <cell r="G139">
            <v>-54614</v>
          </cell>
          <cell r="H139">
            <v>-91847</v>
          </cell>
          <cell r="I139">
            <v>-115377</v>
          </cell>
          <cell r="J139">
            <v>-160859</v>
          </cell>
          <cell r="K139">
            <v>-130482</v>
          </cell>
          <cell r="L139">
            <v>-225041</v>
          </cell>
          <cell r="M139">
            <v>-224859</v>
          </cell>
          <cell r="N139">
            <v>-169599</v>
          </cell>
          <cell r="O139">
            <v>-182434</v>
          </cell>
          <cell r="P139">
            <v>-156303</v>
          </cell>
          <cell r="T139">
            <v>-463650</v>
          </cell>
          <cell r="U139">
            <v>-22949</v>
          </cell>
          <cell r="V139">
            <v>-25521</v>
          </cell>
          <cell r="W139">
            <v>-54747</v>
          </cell>
          <cell r="X139">
            <v>-39116</v>
          </cell>
          <cell r="Y139">
            <v>-22471</v>
          </cell>
          <cell r="Z139">
            <v>-51839</v>
          </cell>
          <cell r="AA139">
            <v>-53477</v>
          </cell>
          <cell r="AB139">
            <v>-59453</v>
          </cell>
          <cell r="AC139">
            <v>-68814</v>
          </cell>
          <cell r="AD139">
            <v>-65263</v>
          </cell>
          <cell r="AI139">
            <v>0</v>
          </cell>
          <cell r="AJ139">
            <v>-1</v>
          </cell>
          <cell r="AK139">
            <v>-33</v>
          </cell>
          <cell r="AL139">
            <v>-33</v>
          </cell>
          <cell r="AM139">
            <v>-255</v>
          </cell>
          <cell r="AN139">
            <v>-130</v>
          </cell>
          <cell r="AO139">
            <v>-108</v>
          </cell>
          <cell r="AP139">
            <v>-453</v>
          </cell>
          <cell r="AQ139">
            <v>-778</v>
          </cell>
          <cell r="AR139">
            <v>-239</v>
          </cell>
          <cell r="AW139">
            <v>0</v>
          </cell>
          <cell r="AX139">
            <v>0</v>
          </cell>
          <cell r="AY139">
            <v>0</v>
          </cell>
          <cell r="AZ139">
            <v>0</v>
          </cell>
          <cell r="BA139">
            <v>0</v>
          </cell>
          <cell r="BB139">
            <v>0</v>
          </cell>
          <cell r="BC139">
            <v>0</v>
          </cell>
          <cell r="BD139">
            <v>0</v>
          </cell>
          <cell r="BE139">
            <v>0</v>
          </cell>
          <cell r="BF139">
            <v>0</v>
          </cell>
          <cell r="BK139">
            <v>-77563</v>
          </cell>
          <cell r="BL139">
            <v>-117369</v>
          </cell>
          <cell r="BM139">
            <v>-170157</v>
          </cell>
          <cell r="BN139">
            <v>-200008</v>
          </cell>
          <cell r="BO139">
            <v>-153208</v>
          </cell>
          <cell r="BP139">
            <v>-277010</v>
          </cell>
          <cell r="BQ139">
            <v>-278444</v>
          </cell>
          <cell r="BR139">
            <v>-229505</v>
          </cell>
          <cell r="BS139">
            <v>-252026</v>
          </cell>
          <cell r="BT139">
            <v>-221805</v>
          </cell>
          <cell r="BU139">
            <v>0</v>
          </cell>
          <cell r="BV139">
            <v>0</v>
          </cell>
        </row>
        <row r="140">
          <cell r="F140">
            <v>0</v>
          </cell>
          <cell r="G140">
            <v>0</v>
          </cell>
          <cell r="H140">
            <v>0</v>
          </cell>
          <cell r="I140">
            <v>0</v>
          </cell>
          <cell r="J140">
            <v>0</v>
          </cell>
          <cell r="K140">
            <v>0</v>
          </cell>
          <cell r="L140">
            <v>0</v>
          </cell>
          <cell r="M140">
            <v>0</v>
          </cell>
          <cell r="N140">
            <v>0</v>
          </cell>
          <cell r="O140">
            <v>0</v>
          </cell>
          <cell r="P140">
            <v>0</v>
          </cell>
          <cell r="T140">
            <v>0</v>
          </cell>
          <cell r="U140">
            <v>0</v>
          </cell>
          <cell r="V140">
            <v>0</v>
          </cell>
          <cell r="W140">
            <v>0</v>
          </cell>
          <cell r="X140">
            <v>0</v>
          </cell>
          <cell r="Y140">
            <v>0</v>
          </cell>
          <cell r="Z140">
            <v>0</v>
          </cell>
          <cell r="AA140">
            <v>0</v>
          </cell>
          <cell r="AB140">
            <v>0</v>
          </cell>
          <cell r="AC140">
            <v>0</v>
          </cell>
          <cell r="AD140">
            <v>0</v>
          </cell>
          <cell r="AI140">
            <v>0</v>
          </cell>
          <cell r="AJ140">
            <v>0</v>
          </cell>
          <cell r="AK140">
            <v>0</v>
          </cell>
          <cell r="AL140">
            <v>0</v>
          </cell>
          <cell r="AM140">
            <v>0</v>
          </cell>
          <cell r="AN140">
            <v>0</v>
          </cell>
          <cell r="AO140">
            <v>0</v>
          </cell>
          <cell r="AP140">
            <v>0</v>
          </cell>
          <cell r="AQ140">
            <v>0</v>
          </cell>
          <cell r="AR140">
            <v>0</v>
          </cell>
          <cell r="AW140">
            <v>61</v>
          </cell>
          <cell r="AX140">
            <v>61</v>
          </cell>
          <cell r="AY140">
            <v>61</v>
          </cell>
          <cell r="AZ140">
            <v>61</v>
          </cell>
          <cell r="BA140">
            <v>61</v>
          </cell>
          <cell r="BB140">
            <v>61</v>
          </cell>
          <cell r="BC140">
            <v>61</v>
          </cell>
          <cell r="BD140">
            <v>61</v>
          </cell>
          <cell r="BE140">
            <v>61</v>
          </cell>
          <cell r="BF140">
            <v>61</v>
          </cell>
          <cell r="BK140">
            <v>61</v>
          </cell>
          <cell r="BL140">
            <v>61</v>
          </cell>
          <cell r="BM140">
            <v>61</v>
          </cell>
          <cell r="BN140">
            <v>61</v>
          </cell>
          <cell r="BO140">
            <v>61</v>
          </cell>
          <cell r="BP140">
            <v>61</v>
          </cell>
          <cell r="BQ140">
            <v>61</v>
          </cell>
          <cell r="BR140">
            <v>61</v>
          </cell>
          <cell r="BS140">
            <v>61</v>
          </cell>
          <cell r="BT140">
            <v>61</v>
          </cell>
          <cell r="BU140">
            <v>0</v>
          </cell>
          <cell r="BV140">
            <v>0</v>
          </cell>
        </row>
        <row r="141">
          <cell r="F141">
            <v>3584687</v>
          </cell>
          <cell r="G141">
            <v>323083</v>
          </cell>
          <cell r="H141">
            <v>315554</v>
          </cell>
          <cell r="I141">
            <v>360504</v>
          </cell>
          <cell r="J141">
            <v>305587</v>
          </cell>
          <cell r="K141">
            <v>281852</v>
          </cell>
          <cell r="L141">
            <v>350897</v>
          </cell>
          <cell r="M141">
            <v>366821</v>
          </cell>
          <cell r="N141">
            <v>562120</v>
          </cell>
          <cell r="O141">
            <v>311169</v>
          </cell>
          <cell r="P141">
            <v>407100</v>
          </cell>
          <cell r="T141">
            <v>2291848</v>
          </cell>
          <cell r="U141">
            <v>206561</v>
          </cell>
          <cell r="V141">
            <v>201747</v>
          </cell>
          <cell r="W141">
            <v>230486</v>
          </cell>
          <cell r="X141">
            <v>195375</v>
          </cell>
          <cell r="Y141">
            <v>180201</v>
          </cell>
          <cell r="Z141">
            <v>224344</v>
          </cell>
          <cell r="AA141">
            <v>234525</v>
          </cell>
          <cell r="AB141">
            <v>359388</v>
          </cell>
          <cell r="AC141">
            <v>198944</v>
          </cell>
          <cell r="AD141">
            <v>260277</v>
          </cell>
          <cell r="AI141">
            <v>0</v>
          </cell>
          <cell r="AJ141">
            <v>0</v>
          </cell>
          <cell r="AK141">
            <v>0</v>
          </cell>
          <cell r="AL141">
            <v>0</v>
          </cell>
          <cell r="AM141">
            <v>0</v>
          </cell>
          <cell r="AN141">
            <v>0</v>
          </cell>
          <cell r="AO141">
            <v>0</v>
          </cell>
          <cell r="AP141">
            <v>0</v>
          </cell>
          <cell r="AQ141">
            <v>0</v>
          </cell>
          <cell r="AR141">
            <v>0</v>
          </cell>
          <cell r="AW141">
            <v>0</v>
          </cell>
          <cell r="AX141">
            <v>0</v>
          </cell>
          <cell r="AY141">
            <v>0</v>
          </cell>
          <cell r="AZ141">
            <v>0</v>
          </cell>
          <cell r="BA141">
            <v>0</v>
          </cell>
          <cell r="BB141">
            <v>0</v>
          </cell>
          <cell r="BC141">
            <v>0</v>
          </cell>
          <cell r="BD141">
            <v>0</v>
          </cell>
          <cell r="BE141">
            <v>0</v>
          </cell>
          <cell r="BF141">
            <v>0</v>
          </cell>
          <cell r="BK141">
            <v>529644</v>
          </cell>
          <cell r="BL141">
            <v>517301</v>
          </cell>
          <cell r="BM141">
            <v>590990</v>
          </cell>
          <cell r="BN141">
            <v>500962</v>
          </cell>
          <cell r="BO141">
            <v>462053</v>
          </cell>
          <cell r="BP141">
            <v>575241</v>
          </cell>
          <cell r="BQ141">
            <v>601346</v>
          </cell>
          <cell r="BR141">
            <v>921508</v>
          </cell>
          <cell r="BS141">
            <v>510113</v>
          </cell>
          <cell r="BT141">
            <v>667377</v>
          </cell>
          <cell r="BU141">
            <v>0</v>
          </cell>
          <cell r="BV141">
            <v>0</v>
          </cell>
        </row>
        <row r="142">
          <cell r="F142">
            <v>-1335016</v>
          </cell>
          <cell r="G142">
            <v>-164540</v>
          </cell>
          <cell r="H142">
            <v>-230260</v>
          </cell>
          <cell r="I142">
            <v>-51409</v>
          </cell>
          <cell r="J142">
            <v>-310117</v>
          </cell>
          <cell r="K142">
            <v>-91354</v>
          </cell>
          <cell r="L142">
            <v>-90563</v>
          </cell>
          <cell r="M142">
            <v>-96758</v>
          </cell>
          <cell r="N142">
            <v>-91912</v>
          </cell>
          <cell r="O142">
            <v>-100279</v>
          </cell>
          <cell r="P142">
            <v>-107824</v>
          </cell>
          <cell r="T142">
            <v>-200526</v>
          </cell>
          <cell r="U142">
            <v>-40893</v>
          </cell>
          <cell r="V142">
            <v>12578</v>
          </cell>
          <cell r="W142">
            <v>24086</v>
          </cell>
          <cell r="X142">
            <v>-71878</v>
          </cell>
          <cell r="Y142">
            <v>-15018</v>
          </cell>
          <cell r="Z142">
            <v>-17295</v>
          </cell>
          <cell r="AA142">
            <v>-21814</v>
          </cell>
          <cell r="AB142">
            <v>-20411</v>
          </cell>
          <cell r="AC142">
            <v>-25539</v>
          </cell>
          <cell r="AD142">
            <v>-24342</v>
          </cell>
          <cell r="AI142">
            <v>-784</v>
          </cell>
          <cell r="AJ142">
            <v>744</v>
          </cell>
          <cell r="AK142">
            <v>811</v>
          </cell>
          <cell r="AL142">
            <v>-826</v>
          </cell>
          <cell r="AM142">
            <v>-184</v>
          </cell>
          <cell r="AN142">
            <v>-56</v>
          </cell>
          <cell r="AO142">
            <v>-34</v>
          </cell>
          <cell r="AP142">
            <v>-130</v>
          </cell>
          <cell r="AQ142">
            <v>-133</v>
          </cell>
          <cell r="AR142">
            <v>-46</v>
          </cell>
          <cell r="AW142">
            <v>0</v>
          </cell>
          <cell r="AX142">
            <v>0</v>
          </cell>
          <cell r="AY142">
            <v>0</v>
          </cell>
          <cell r="AZ142">
            <v>0</v>
          </cell>
          <cell r="BA142">
            <v>0</v>
          </cell>
          <cell r="BB142">
            <v>0</v>
          </cell>
          <cell r="BC142">
            <v>0</v>
          </cell>
          <cell r="BD142">
            <v>0</v>
          </cell>
          <cell r="BE142">
            <v>0</v>
          </cell>
          <cell r="BF142">
            <v>0</v>
          </cell>
          <cell r="BK142">
            <v>-206217</v>
          </cell>
          <cell r="BL142">
            <v>-216938</v>
          </cell>
          <cell r="BM142">
            <v>-26512</v>
          </cell>
          <cell r="BN142">
            <v>-382821</v>
          </cell>
          <cell r="BO142">
            <v>-106556</v>
          </cell>
          <cell r="BP142">
            <v>-107914</v>
          </cell>
          <cell r="BQ142">
            <v>-118606</v>
          </cell>
          <cell r="BR142">
            <v>-112453</v>
          </cell>
          <cell r="BS142">
            <v>-125951</v>
          </cell>
          <cell r="BT142">
            <v>-132212</v>
          </cell>
          <cell r="BU142">
            <v>0</v>
          </cell>
          <cell r="BV142">
            <v>0</v>
          </cell>
        </row>
        <row r="143">
          <cell r="F143">
            <v>-4578815</v>
          </cell>
          <cell r="G143">
            <v>-308741</v>
          </cell>
          <cell r="H143">
            <v>-337668</v>
          </cell>
          <cell r="I143">
            <v>-439422</v>
          </cell>
          <cell r="J143">
            <v>-527120</v>
          </cell>
          <cell r="K143">
            <v>-532293</v>
          </cell>
          <cell r="L143">
            <v>-533207</v>
          </cell>
          <cell r="M143">
            <v>-535021</v>
          </cell>
          <cell r="N143">
            <v>-457509</v>
          </cell>
          <cell r="O143">
            <v>-415310</v>
          </cell>
          <cell r="P143">
            <v>-492524</v>
          </cell>
          <cell r="T143">
            <v>-2784193</v>
          </cell>
          <cell r="U143">
            <v>-206410</v>
          </cell>
          <cell r="V143">
            <v>-186018</v>
          </cell>
          <cell r="W143">
            <v>-207946</v>
          </cell>
          <cell r="X143">
            <v>-240046</v>
          </cell>
          <cell r="Y143">
            <v>-274086</v>
          </cell>
          <cell r="Z143">
            <v>-292529</v>
          </cell>
          <cell r="AA143">
            <v>-331276</v>
          </cell>
          <cell r="AB143">
            <v>-327563</v>
          </cell>
          <cell r="AC143">
            <v>-365364</v>
          </cell>
          <cell r="AD143">
            <v>-352955</v>
          </cell>
          <cell r="AI143">
            <v>0</v>
          </cell>
          <cell r="AJ143">
            <v>-2194</v>
          </cell>
          <cell r="AK143">
            <v>-242</v>
          </cell>
          <cell r="AL143">
            <v>-2404</v>
          </cell>
          <cell r="AM143">
            <v>-7860</v>
          </cell>
          <cell r="AN143">
            <v>-2080</v>
          </cell>
          <cell r="AO143">
            <v>-1274</v>
          </cell>
          <cell r="AP143">
            <v>-4134</v>
          </cell>
          <cell r="AQ143">
            <v>-1142</v>
          </cell>
          <cell r="AR143">
            <v>-727</v>
          </cell>
          <cell r="AW143">
            <v>0</v>
          </cell>
          <cell r="AX143">
            <v>0</v>
          </cell>
          <cell r="AY143">
            <v>0</v>
          </cell>
          <cell r="AZ143">
            <v>0</v>
          </cell>
          <cell r="BA143">
            <v>0</v>
          </cell>
          <cell r="BB143">
            <v>0</v>
          </cell>
          <cell r="BC143">
            <v>0</v>
          </cell>
          <cell r="BD143">
            <v>0</v>
          </cell>
          <cell r="BE143">
            <v>0</v>
          </cell>
          <cell r="BF143">
            <v>0</v>
          </cell>
          <cell r="BK143">
            <v>-515151</v>
          </cell>
          <cell r="BL143">
            <v>-525880</v>
          </cell>
          <cell r="BM143">
            <v>-647610</v>
          </cell>
          <cell r="BN143">
            <v>-769570</v>
          </cell>
          <cell r="BO143">
            <v>-814239</v>
          </cell>
          <cell r="BP143">
            <v>-827816</v>
          </cell>
          <cell r="BQ143">
            <v>-867571</v>
          </cell>
          <cell r="BR143">
            <v>-789206</v>
          </cell>
          <cell r="BS143">
            <v>-781816</v>
          </cell>
          <cell r="BT143">
            <v>-846206</v>
          </cell>
          <cell r="BU143">
            <v>0</v>
          </cell>
          <cell r="BV143">
            <v>0</v>
          </cell>
        </row>
        <row r="144">
          <cell r="F144">
            <v>0</v>
          </cell>
          <cell r="G144">
            <v>0</v>
          </cell>
          <cell r="H144">
            <v>0</v>
          </cell>
          <cell r="I144">
            <v>0</v>
          </cell>
          <cell r="J144">
            <v>0</v>
          </cell>
          <cell r="K144">
            <v>0</v>
          </cell>
          <cell r="L144">
            <v>0</v>
          </cell>
          <cell r="M144">
            <v>0</v>
          </cell>
          <cell r="N144">
            <v>0</v>
          </cell>
          <cell r="O144">
            <v>0</v>
          </cell>
          <cell r="P144">
            <v>0</v>
          </cell>
          <cell r="T144">
            <v>-256280</v>
          </cell>
          <cell r="U144">
            <v>-25628</v>
          </cell>
          <cell r="V144">
            <v>-25628</v>
          </cell>
          <cell r="W144">
            <v>-25628</v>
          </cell>
          <cell r="X144">
            <v>-25628</v>
          </cell>
          <cell r="Y144">
            <v>-25628</v>
          </cell>
          <cell r="Z144">
            <v>-25628</v>
          </cell>
          <cell r="AA144">
            <v>-25628</v>
          </cell>
          <cell r="AB144">
            <v>-25628</v>
          </cell>
          <cell r="AC144">
            <v>-25628</v>
          </cell>
          <cell r="AD144">
            <v>-25628</v>
          </cell>
          <cell r="AI144">
            <v>0</v>
          </cell>
          <cell r="AJ144">
            <v>0</v>
          </cell>
          <cell r="AK144">
            <v>0</v>
          </cell>
          <cell r="AL144">
            <v>0</v>
          </cell>
          <cell r="AM144">
            <v>0</v>
          </cell>
          <cell r="AN144">
            <v>0</v>
          </cell>
          <cell r="AO144">
            <v>0</v>
          </cell>
          <cell r="AP144">
            <v>0</v>
          </cell>
          <cell r="AQ144">
            <v>0</v>
          </cell>
          <cell r="AR144">
            <v>0</v>
          </cell>
          <cell r="AW144">
            <v>0</v>
          </cell>
          <cell r="AX144">
            <v>0</v>
          </cell>
          <cell r="AY144">
            <v>0</v>
          </cell>
          <cell r="AZ144">
            <v>0</v>
          </cell>
          <cell r="BA144">
            <v>0</v>
          </cell>
          <cell r="BB144">
            <v>0</v>
          </cell>
          <cell r="BC144">
            <v>0</v>
          </cell>
          <cell r="BD144">
            <v>0</v>
          </cell>
          <cell r="BE144">
            <v>0</v>
          </cell>
          <cell r="BF144">
            <v>0</v>
          </cell>
          <cell r="BK144">
            <v>-25628</v>
          </cell>
          <cell r="BL144">
            <v>-25628</v>
          </cell>
          <cell r="BM144">
            <v>-25628</v>
          </cell>
          <cell r="BN144">
            <v>-25628</v>
          </cell>
          <cell r="BO144">
            <v>-25628</v>
          </cell>
          <cell r="BP144">
            <v>-25628</v>
          </cell>
          <cell r="BQ144">
            <v>-25628</v>
          </cell>
          <cell r="BR144">
            <v>-25628</v>
          </cell>
          <cell r="BS144">
            <v>-25628</v>
          </cell>
          <cell r="BT144">
            <v>-25628</v>
          </cell>
          <cell r="BU144">
            <v>0</v>
          </cell>
          <cell r="BV144">
            <v>0</v>
          </cell>
        </row>
        <row r="145">
          <cell r="F145">
            <v>-54954</v>
          </cell>
          <cell r="G145">
            <v>-5645</v>
          </cell>
          <cell r="H145">
            <v>-5645</v>
          </cell>
          <cell r="I145">
            <v>-5646</v>
          </cell>
          <cell r="J145">
            <v>-5646</v>
          </cell>
          <cell r="K145">
            <v>-5646</v>
          </cell>
          <cell r="L145">
            <v>-5646</v>
          </cell>
          <cell r="M145">
            <v>-5646</v>
          </cell>
          <cell r="N145">
            <v>-5646</v>
          </cell>
          <cell r="O145">
            <v>-4894</v>
          </cell>
          <cell r="P145">
            <v>-4894</v>
          </cell>
          <cell r="T145">
            <v>-38296</v>
          </cell>
          <cell r="U145">
            <v>-3941</v>
          </cell>
          <cell r="V145">
            <v>-3941</v>
          </cell>
          <cell r="W145">
            <v>-3942</v>
          </cell>
          <cell r="X145">
            <v>-3942</v>
          </cell>
          <cell r="Y145">
            <v>-3942</v>
          </cell>
          <cell r="Z145">
            <v>-3942</v>
          </cell>
          <cell r="AA145">
            <v>-3942</v>
          </cell>
          <cell r="AB145">
            <v>-3942</v>
          </cell>
          <cell r="AC145">
            <v>-3381</v>
          </cell>
          <cell r="AD145">
            <v>-3381</v>
          </cell>
          <cell r="AI145">
            <v>0</v>
          </cell>
          <cell r="AJ145">
            <v>0</v>
          </cell>
          <cell r="AK145">
            <v>0</v>
          </cell>
          <cell r="AL145">
            <v>0</v>
          </cell>
          <cell r="AM145">
            <v>0</v>
          </cell>
          <cell r="AN145">
            <v>0</v>
          </cell>
          <cell r="AO145">
            <v>0</v>
          </cell>
          <cell r="AP145">
            <v>0</v>
          </cell>
          <cell r="AQ145">
            <v>0</v>
          </cell>
          <cell r="AR145">
            <v>0</v>
          </cell>
          <cell r="AW145">
            <v>0</v>
          </cell>
          <cell r="AX145">
            <v>0</v>
          </cell>
          <cell r="AY145">
            <v>0</v>
          </cell>
          <cell r="AZ145">
            <v>0</v>
          </cell>
          <cell r="BA145">
            <v>0</v>
          </cell>
          <cell r="BB145">
            <v>0</v>
          </cell>
          <cell r="BC145">
            <v>0</v>
          </cell>
          <cell r="BD145">
            <v>0</v>
          </cell>
          <cell r="BE145">
            <v>0</v>
          </cell>
          <cell r="BF145">
            <v>0</v>
          </cell>
          <cell r="BK145">
            <v>-9586</v>
          </cell>
          <cell r="BL145">
            <v>-9586</v>
          </cell>
          <cell r="BM145">
            <v>-9588</v>
          </cell>
          <cell r="BN145">
            <v>-9588</v>
          </cell>
          <cell r="BO145">
            <v>-9588</v>
          </cell>
          <cell r="BP145">
            <v>-9588</v>
          </cell>
          <cell r="BQ145">
            <v>-9588</v>
          </cell>
          <cell r="BR145">
            <v>-9588</v>
          </cell>
          <cell r="BS145">
            <v>-8275</v>
          </cell>
          <cell r="BT145">
            <v>-8275</v>
          </cell>
          <cell r="BU145">
            <v>0</v>
          </cell>
          <cell r="BV145">
            <v>0</v>
          </cell>
        </row>
        <row r="146">
          <cell r="F146">
            <v>-141141</v>
          </cell>
          <cell r="G146">
            <v>-12614</v>
          </cell>
          <cell r="H146">
            <v>-12948</v>
          </cell>
          <cell r="I146">
            <v>-13247</v>
          </cell>
          <cell r="J146">
            <v>-13503</v>
          </cell>
          <cell r="K146">
            <v>-13877</v>
          </cell>
          <cell r="L146">
            <v>-14387</v>
          </cell>
          <cell r="M146">
            <v>-14464</v>
          </cell>
          <cell r="N146">
            <v>-14922</v>
          </cell>
          <cell r="O146">
            <v>-15001</v>
          </cell>
          <cell r="P146">
            <v>-16178</v>
          </cell>
          <cell r="T146">
            <v>-115478</v>
          </cell>
          <cell r="U146">
            <v>-10320</v>
          </cell>
          <cell r="V146">
            <v>-10594</v>
          </cell>
          <cell r="W146">
            <v>-10839</v>
          </cell>
          <cell r="X146">
            <v>-11048</v>
          </cell>
          <cell r="Y146">
            <v>-11353</v>
          </cell>
          <cell r="Z146">
            <v>-11771</v>
          </cell>
          <cell r="AA146">
            <v>-11834</v>
          </cell>
          <cell r="AB146">
            <v>-12209</v>
          </cell>
          <cell r="AC146">
            <v>-12274</v>
          </cell>
          <cell r="AD146">
            <v>-13236</v>
          </cell>
          <cell r="AI146">
            <v>0</v>
          </cell>
          <cell r="AJ146">
            <v>0</v>
          </cell>
          <cell r="AK146">
            <v>0</v>
          </cell>
          <cell r="AL146">
            <v>0</v>
          </cell>
          <cell r="AM146">
            <v>0</v>
          </cell>
          <cell r="AN146">
            <v>0</v>
          </cell>
          <cell r="AO146">
            <v>0</v>
          </cell>
          <cell r="AP146">
            <v>0</v>
          </cell>
          <cell r="AQ146">
            <v>0</v>
          </cell>
          <cell r="AR146">
            <v>0</v>
          </cell>
          <cell r="AW146">
            <v>0</v>
          </cell>
          <cell r="AX146">
            <v>0</v>
          </cell>
          <cell r="AY146">
            <v>0</v>
          </cell>
          <cell r="AZ146">
            <v>0</v>
          </cell>
          <cell r="BA146">
            <v>0</v>
          </cell>
          <cell r="BB146">
            <v>0</v>
          </cell>
          <cell r="BC146">
            <v>0</v>
          </cell>
          <cell r="BD146">
            <v>0</v>
          </cell>
          <cell r="BE146">
            <v>0</v>
          </cell>
          <cell r="BF146">
            <v>0</v>
          </cell>
          <cell r="BK146">
            <v>-22934</v>
          </cell>
          <cell r="BL146">
            <v>-23542</v>
          </cell>
          <cell r="BM146">
            <v>-24086</v>
          </cell>
          <cell r="BN146">
            <v>-24551</v>
          </cell>
          <cell r="BO146">
            <v>-25230</v>
          </cell>
          <cell r="BP146">
            <v>-26158</v>
          </cell>
          <cell r="BQ146">
            <v>-26298</v>
          </cell>
          <cell r="BR146">
            <v>-27131</v>
          </cell>
          <cell r="BS146">
            <v>-27275</v>
          </cell>
          <cell r="BT146">
            <v>-29414</v>
          </cell>
          <cell r="BU146">
            <v>0</v>
          </cell>
          <cell r="BV146">
            <v>0</v>
          </cell>
        </row>
        <row r="147">
          <cell r="F147">
            <v>0</v>
          </cell>
          <cell r="G147">
            <v>0</v>
          </cell>
          <cell r="H147">
            <v>0</v>
          </cell>
          <cell r="I147">
            <v>0</v>
          </cell>
          <cell r="J147">
            <v>0</v>
          </cell>
          <cell r="K147">
            <v>0</v>
          </cell>
          <cell r="L147">
            <v>0</v>
          </cell>
          <cell r="M147">
            <v>0</v>
          </cell>
          <cell r="N147">
            <v>0</v>
          </cell>
          <cell r="O147">
            <v>0</v>
          </cell>
          <cell r="P147">
            <v>0</v>
          </cell>
          <cell r="T147">
            <v>0</v>
          </cell>
          <cell r="U147">
            <v>0</v>
          </cell>
          <cell r="V147">
            <v>0</v>
          </cell>
          <cell r="W147">
            <v>0</v>
          </cell>
          <cell r="X147">
            <v>0</v>
          </cell>
          <cell r="Y147">
            <v>0</v>
          </cell>
          <cell r="Z147">
            <v>0</v>
          </cell>
          <cell r="AA147">
            <v>0</v>
          </cell>
          <cell r="AB147">
            <v>0</v>
          </cell>
          <cell r="AC147">
            <v>0</v>
          </cell>
          <cell r="AD147">
            <v>0</v>
          </cell>
          <cell r="AI147">
            <v>0</v>
          </cell>
          <cell r="AJ147">
            <v>0</v>
          </cell>
          <cell r="AK147">
            <v>0</v>
          </cell>
          <cell r="AL147">
            <v>0</v>
          </cell>
          <cell r="AM147">
            <v>0</v>
          </cell>
          <cell r="AN147">
            <v>0</v>
          </cell>
          <cell r="AO147">
            <v>0</v>
          </cell>
          <cell r="AP147">
            <v>0</v>
          </cell>
          <cell r="AQ147">
            <v>0</v>
          </cell>
          <cell r="AR147">
            <v>0</v>
          </cell>
          <cell r="AW147">
            <v>0</v>
          </cell>
          <cell r="AX147">
            <v>0</v>
          </cell>
          <cell r="AY147">
            <v>0</v>
          </cell>
          <cell r="AZ147">
            <v>0</v>
          </cell>
          <cell r="BA147">
            <v>0</v>
          </cell>
          <cell r="BB147">
            <v>0</v>
          </cell>
          <cell r="BC147">
            <v>0</v>
          </cell>
          <cell r="BD147">
            <v>0</v>
          </cell>
          <cell r="BE147">
            <v>0</v>
          </cell>
          <cell r="BF147">
            <v>0</v>
          </cell>
          <cell r="BK147">
            <v>0</v>
          </cell>
          <cell r="BL147">
            <v>0</v>
          </cell>
          <cell r="BM147">
            <v>0</v>
          </cell>
          <cell r="BN147">
            <v>0</v>
          </cell>
          <cell r="BO147">
            <v>0</v>
          </cell>
          <cell r="BP147">
            <v>0</v>
          </cell>
          <cell r="BQ147">
            <v>0</v>
          </cell>
          <cell r="BR147">
            <v>0</v>
          </cell>
          <cell r="BS147">
            <v>0</v>
          </cell>
          <cell r="BT147">
            <v>0</v>
          </cell>
          <cell r="BU147">
            <v>0</v>
          </cell>
          <cell r="BV147">
            <v>0</v>
          </cell>
        </row>
        <row r="148">
          <cell r="F148">
            <v>0</v>
          </cell>
          <cell r="G148">
            <v>0</v>
          </cell>
          <cell r="H148">
            <v>0</v>
          </cell>
          <cell r="I148">
            <v>0</v>
          </cell>
          <cell r="J148">
            <v>0</v>
          </cell>
          <cell r="K148">
            <v>0</v>
          </cell>
          <cell r="L148">
            <v>0</v>
          </cell>
          <cell r="M148">
            <v>0</v>
          </cell>
          <cell r="N148">
            <v>0</v>
          </cell>
          <cell r="O148">
            <v>0</v>
          </cell>
          <cell r="P148">
            <v>0</v>
          </cell>
          <cell r="T148">
            <v>0</v>
          </cell>
          <cell r="U148">
            <v>0</v>
          </cell>
          <cell r="V148">
            <v>0</v>
          </cell>
          <cell r="W148">
            <v>0</v>
          </cell>
          <cell r="X148">
            <v>0</v>
          </cell>
          <cell r="Y148">
            <v>0</v>
          </cell>
          <cell r="Z148">
            <v>0</v>
          </cell>
          <cell r="AA148">
            <v>0</v>
          </cell>
          <cell r="AB148">
            <v>0</v>
          </cell>
          <cell r="AC148">
            <v>0</v>
          </cell>
          <cell r="AD148">
            <v>0</v>
          </cell>
          <cell r="AI148">
            <v>0</v>
          </cell>
          <cell r="AJ148">
            <v>0</v>
          </cell>
          <cell r="AK148">
            <v>0</v>
          </cell>
          <cell r="AL148">
            <v>0</v>
          </cell>
          <cell r="AM148">
            <v>0</v>
          </cell>
          <cell r="AN148">
            <v>0</v>
          </cell>
          <cell r="AO148">
            <v>0</v>
          </cell>
          <cell r="AP148">
            <v>0</v>
          </cell>
          <cell r="AQ148">
            <v>0</v>
          </cell>
          <cell r="AR148">
            <v>0</v>
          </cell>
          <cell r="AW148">
            <v>148281</v>
          </cell>
          <cell r="AX148">
            <v>119264</v>
          </cell>
          <cell r="AY148">
            <v>141276</v>
          </cell>
          <cell r="AZ148">
            <v>116960</v>
          </cell>
          <cell r="BA148">
            <v>53940</v>
          </cell>
          <cell r="BB148">
            <v>72769</v>
          </cell>
          <cell r="BC148">
            <v>90918</v>
          </cell>
          <cell r="BD148">
            <v>103459</v>
          </cell>
          <cell r="BE148">
            <v>81949</v>
          </cell>
          <cell r="BF148">
            <v>106545</v>
          </cell>
          <cell r="BK148">
            <v>148281</v>
          </cell>
          <cell r="BL148">
            <v>119264</v>
          </cell>
          <cell r="BM148">
            <v>141276</v>
          </cell>
          <cell r="BN148">
            <v>116960</v>
          </cell>
          <cell r="BO148">
            <v>53940</v>
          </cell>
          <cell r="BP148">
            <v>72769</v>
          </cell>
          <cell r="BQ148">
            <v>90918</v>
          </cell>
          <cell r="BR148">
            <v>103459</v>
          </cell>
          <cell r="BS148">
            <v>81949</v>
          </cell>
          <cell r="BT148">
            <v>106545</v>
          </cell>
          <cell r="BU148">
            <v>0</v>
          </cell>
          <cell r="BV148">
            <v>0</v>
          </cell>
        </row>
        <row r="149">
          <cell r="G149">
            <v>1040416</v>
          </cell>
          <cell r="H149">
            <v>525390</v>
          </cell>
          <cell r="I149">
            <v>829658</v>
          </cell>
          <cell r="J149">
            <v>372681</v>
          </cell>
          <cell r="K149">
            <v>369169</v>
          </cell>
          <cell r="L149">
            <v>437315</v>
          </cell>
          <cell r="M149">
            <v>305443</v>
          </cell>
          <cell r="N149">
            <v>808186</v>
          </cell>
          <cell r="O149">
            <v>939242</v>
          </cell>
          <cell r="P149">
            <v>392504</v>
          </cell>
          <cell r="Q149">
            <v>0</v>
          </cell>
          <cell r="U149">
            <v>706465</v>
          </cell>
          <cell r="V149">
            <v>731131</v>
          </cell>
          <cell r="W149">
            <v>470062</v>
          </cell>
          <cell r="X149">
            <v>671078</v>
          </cell>
          <cell r="Y149">
            <v>487045</v>
          </cell>
          <cell r="Z149">
            <v>457736</v>
          </cell>
          <cell r="AA149">
            <v>331488</v>
          </cell>
          <cell r="AB149">
            <v>518714</v>
          </cell>
          <cell r="AC149">
            <v>360535</v>
          </cell>
          <cell r="AD149">
            <v>175305</v>
          </cell>
          <cell r="AE149">
            <v>0</v>
          </cell>
          <cell r="AF149">
            <v>0</v>
          </cell>
          <cell r="AI149">
            <v>5062</v>
          </cell>
          <cell r="AJ149">
            <v>11005</v>
          </cell>
          <cell r="AK149">
            <v>6761</v>
          </cell>
          <cell r="AL149">
            <v>2590</v>
          </cell>
          <cell r="AM149">
            <v>-2439</v>
          </cell>
          <cell r="AN149">
            <v>4026</v>
          </cell>
          <cell r="AO149">
            <v>4979</v>
          </cell>
          <cell r="AP149">
            <v>2381</v>
          </cell>
          <cell r="AQ149">
            <v>3831</v>
          </cell>
          <cell r="AR149">
            <v>-8044</v>
          </cell>
          <cell r="AS149">
            <v>0</v>
          </cell>
          <cell r="AT149">
            <v>0</v>
          </cell>
          <cell r="AW149">
            <v>145281</v>
          </cell>
          <cell r="AX149">
            <v>116264</v>
          </cell>
          <cell r="AY149">
            <v>138276</v>
          </cell>
          <cell r="AZ149">
            <v>127732</v>
          </cell>
          <cell r="BA149">
            <v>54383</v>
          </cell>
          <cell r="BB149">
            <v>73212</v>
          </cell>
          <cell r="BC149">
            <v>91361</v>
          </cell>
          <cell r="BD149">
            <v>103902</v>
          </cell>
          <cell r="BE149">
            <v>82392</v>
          </cell>
          <cell r="BF149">
            <v>106988</v>
          </cell>
          <cell r="BH149">
            <v>0</v>
          </cell>
          <cell r="BK149">
            <v>1897224</v>
          </cell>
          <cell r="BL149">
            <v>1383790</v>
          </cell>
          <cell r="BM149">
            <v>1444757</v>
          </cell>
          <cell r="BN149">
            <v>1174081</v>
          </cell>
          <cell r="BO149">
            <v>908158</v>
          </cell>
          <cell r="BP149">
            <v>972289</v>
          </cell>
          <cell r="BQ149">
            <v>733271</v>
          </cell>
          <cell r="BR149">
            <v>1433183</v>
          </cell>
          <cell r="BS149">
            <v>1386000</v>
          </cell>
          <cell r="BT149">
            <v>666753</v>
          </cell>
          <cell r="BU149">
            <v>0</v>
          </cell>
          <cell r="BV149">
            <v>0</v>
          </cell>
        </row>
        <row r="150">
          <cell r="F150">
            <v>38530</v>
          </cell>
          <cell r="G150">
            <v>3853</v>
          </cell>
          <cell r="H150">
            <v>3853</v>
          </cell>
          <cell r="I150">
            <v>3853</v>
          </cell>
          <cell r="J150">
            <v>3853</v>
          </cell>
          <cell r="K150">
            <v>3853</v>
          </cell>
          <cell r="L150">
            <v>3853</v>
          </cell>
          <cell r="M150">
            <v>3853</v>
          </cell>
          <cell r="N150">
            <v>3853</v>
          </cell>
          <cell r="O150">
            <v>3853</v>
          </cell>
          <cell r="P150">
            <v>3853</v>
          </cell>
          <cell r="T150">
            <v>0</v>
          </cell>
          <cell r="U150">
            <v>0</v>
          </cell>
          <cell r="V150">
            <v>0</v>
          </cell>
          <cell r="W150">
            <v>0</v>
          </cell>
          <cell r="X150">
            <v>0</v>
          </cell>
          <cell r="Y150">
            <v>0</v>
          </cell>
          <cell r="Z150">
            <v>0</v>
          </cell>
          <cell r="AA150">
            <v>0</v>
          </cell>
          <cell r="AB150">
            <v>0</v>
          </cell>
          <cell r="AC150">
            <v>0</v>
          </cell>
          <cell r="AD150">
            <v>0</v>
          </cell>
          <cell r="AI150">
            <v>0</v>
          </cell>
          <cell r="AJ150">
            <v>0</v>
          </cell>
          <cell r="AK150">
            <v>0</v>
          </cell>
          <cell r="AL150">
            <v>0</v>
          </cell>
          <cell r="AM150">
            <v>0</v>
          </cell>
          <cell r="AN150">
            <v>0</v>
          </cell>
          <cell r="AO150">
            <v>0</v>
          </cell>
          <cell r="AP150">
            <v>0</v>
          </cell>
          <cell r="AQ150">
            <v>0</v>
          </cell>
          <cell r="AR150">
            <v>0</v>
          </cell>
          <cell r="AW150">
            <v>0</v>
          </cell>
          <cell r="AX150">
            <v>0</v>
          </cell>
          <cell r="AY150">
            <v>0</v>
          </cell>
          <cell r="AZ150">
            <v>0</v>
          </cell>
          <cell r="BA150">
            <v>0</v>
          </cell>
          <cell r="BB150">
            <v>0</v>
          </cell>
          <cell r="BC150">
            <v>0</v>
          </cell>
          <cell r="BD150">
            <v>0</v>
          </cell>
          <cell r="BE150">
            <v>0</v>
          </cell>
          <cell r="BF150">
            <v>0</v>
          </cell>
          <cell r="BK150">
            <v>3853</v>
          </cell>
          <cell r="BL150">
            <v>3853</v>
          </cell>
          <cell r="BM150">
            <v>3853</v>
          </cell>
          <cell r="BN150">
            <v>3853</v>
          </cell>
          <cell r="BO150">
            <v>3853</v>
          </cell>
          <cell r="BP150">
            <v>3853</v>
          </cell>
          <cell r="BQ150">
            <v>3853</v>
          </cell>
          <cell r="BR150">
            <v>3853</v>
          </cell>
          <cell r="BS150">
            <v>3853</v>
          </cell>
          <cell r="BT150">
            <v>3853</v>
          </cell>
          <cell r="BU150">
            <v>0</v>
          </cell>
          <cell r="BV150">
            <v>0</v>
          </cell>
        </row>
        <row r="151">
          <cell r="F151">
            <v>2331126</v>
          </cell>
          <cell r="G151">
            <v>37863</v>
          </cell>
          <cell r="H151">
            <v>-53872</v>
          </cell>
          <cell r="I151">
            <v>2347135</v>
          </cell>
          <cell r="J151">
            <v>0</v>
          </cell>
          <cell r="K151">
            <v>0</v>
          </cell>
          <cell r="L151">
            <v>0</v>
          </cell>
          <cell r="M151">
            <v>0</v>
          </cell>
          <cell r="N151">
            <v>0</v>
          </cell>
          <cell r="O151">
            <v>0</v>
          </cell>
          <cell r="P151">
            <v>0</v>
          </cell>
          <cell r="T151">
            <v>0</v>
          </cell>
          <cell r="U151">
            <v>0</v>
          </cell>
          <cell r="V151">
            <v>0</v>
          </cell>
          <cell r="W151">
            <v>0</v>
          </cell>
          <cell r="X151">
            <v>0</v>
          </cell>
          <cell r="Y151">
            <v>0</v>
          </cell>
          <cell r="Z151">
            <v>0</v>
          </cell>
          <cell r="AA151">
            <v>0</v>
          </cell>
          <cell r="AB151">
            <v>0</v>
          </cell>
          <cell r="AC151">
            <v>0</v>
          </cell>
          <cell r="AD151">
            <v>0</v>
          </cell>
          <cell r="AI151">
            <v>0</v>
          </cell>
          <cell r="AJ151">
            <v>0</v>
          </cell>
          <cell r="AK151">
            <v>0</v>
          </cell>
          <cell r="AL151">
            <v>0</v>
          </cell>
          <cell r="AM151">
            <v>0</v>
          </cell>
          <cell r="AN151">
            <v>0</v>
          </cell>
          <cell r="AO151">
            <v>0</v>
          </cell>
          <cell r="AP151">
            <v>0</v>
          </cell>
          <cell r="AQ151">
            <v>0</v>
          </cell>
          <cell r="AR151">
            <v>0</v>
          </cell>
          <cell r="AW151">
            <v>0</v>
          </cell>
          <cell r="AX151">
            <v>0</v>
          </cell>
          <cell r="AY151">
            <v>0</v>
          </cell>
          <cell r="AZ151">
            <v>0</v>
          </cell>
          <cell r="BA151">
            <v>0</v>
          </cell>
          <cell r="BB151">
            <v>0</v>
          </cell>
          <cell r="BC151">
            <v>0</v>
          </cell>
          <cell r="BD151">
            <v>0</v>
          </cell>
          <cell r="BE151">
            <v>0</v>
          </cell>
          <cell r="BF151">
            <v>0</v>
          </cell>
          <cell r="BK151">
            <v>37863</v>
          </cell>
          <cell r="BL151">
            <v>-53872</v>
          </cell>
          <cell r="BM151">
            <v>2347135</v>
          </cell>
          <cell r="BN151">
            <v>0</v>
          </cell>
          <cell r="BO151">
            <v>0</v>
          </cell>
          <cell r="BP151">
            <v>0</v>
          </cell>
          <cell r="BQ151">
            <v>0</v>
          </cell>
          <cell r="BR151">
            <v>0</v>
          </cell>
          <cell r="BS151">
            <v>0</v>
          </cell>
          <cell r="BT151">
            <v>0</v>
          </cell>
          <cell r="BU151">
            <v>0</v>
          </cell>
          <cell r="BV151">
            <v>0</v>
          </cell>
        </row>
        <row r="152">
          <cell r="F152">
            <v>5133745</v>
          </cell>
          <cell r="G152">
            <v>2055767</v>
          </cell>
          <cell r="H152">
            <v>53872</v>
          </cell>
          <cell r="I152">
            <v>-2041005</v>
          </cell>
          <cell r="J152">
            <v>488485</v>
          </cell>
          <cell r="K152">
            <v>871668</v>
          </cell>
          <cell r="L152">
            <v>327542</v>
          </cell>
          <cell r="M152">
            <v>-515959</v>
          </cell>
          <cell r="N152">
            <v>1977013</v>
          </cell>
          <cell r="O152">
            <v>948889</v>
          </cell>
          <cell r="P152">
            <v>967473</v>
          </cell>
          <cell r="T152">
            <v>0</v>
          </cell>
          <cell r="U152">
            <v>0</v>
          </cell>
          <cell r="V152">
            <v>0</v>
          </cell>
          <cell r="W152">
            <v>0</v>
          </cell>
          <cell r="X152">
            <v>0</v>
          </cell>
          <cell r="Y152">
            <v>0</v>
          </cell>
          <cell r="Z152">
            <v>0</v>
          </cell>
          <cell r="AA152">
            <v>0</v>
          </cell>
          <cell r="AB152">
            <v>0</v>
          </cell>
          <cell r="AC152">
            <v>0</v>
          </cell>
          <cell r="AD152">
            <v>0</v>
          </cell>
          <cell r="AI152">
            <v>0</v>
          </cell>
          <cell r="AJ152">
            <v>0</v>
          </cell>
          <cell r="AK152">
            <v>0</v>
          </cell>
          <cell r="AL152">
            <v>0</v>
          </cell>
          <cell r="AM152">
            <v>0</v>
          </cell>
          <cell r="AN152">
            <v>0</v>
          </cell>
          <cell r="AO152">
            <v>0</v>
          </cell>
          <cell r="AP152">
            <v>0</v>
          </cell>
          <cell r="AQ152">
            <v>0</v>
          </cell>
          <cell r="AR152">
            <v>0</v>
          </cell>
          <cell r="AW152">
            <v>0</v>
          </cell>
          <cell r="AX152">
            <v>0</v>
          </cell>
          <cell r="AY152">
            <v>0</v>
          </cell>
          <cell r="AZ152">
            <v>0</v>
          </cell>
          <cell r="BA152">
            <v>0</v>
          </cell>
          <cell r="BB152">
            <v>0</v>
          </cell>
          <cell r="BC152">
            <v>0</v>
          </cell>
          <cell r="BD152">
            <v>0</v>
          </cell>
          <cell r="BE152">
            <v>0</v>
          </cell>
          <cell r="BF152">
            <v>0</v>
          </cell>
          <cell r="BK152">
            <v>2055767</v>
          </cell>
          <cell r="BL152">
            <v>53872</v>
          </cell>
          <cell r="BM152">
            <v>-2041005</v>
          </cell>
          <cell r="BN152">
            <v>488485</v>
          </cell>
          <cell r="BO152">
            <v>871668</v>
          </cell>
          <cell r="BP152">
            <v>327542</v>
          </cell>
          <cell r="BQ152">
            <v>-515959</v>
          </cell>
          <cell r="BR152">
            <v>1977013</v>
          </cell>
          <cell r="BS152">
            <v>948889</v>
          </cell>
          <cell r="BT152">
            <v>967473</v>
          </cell>
          <cell r="BU152">
            <v>0</v>
          </cell>
          <cell r="BV152">
            <v>0</v>
          </cell>
        </row>
        <row r="153">
          <cell r="F153">
            <v>0</v>
          </cell>
          <cell r="G153">
            <v>0</v>
          </cell>
          <cell r="H153">
            <v>0</v>
          </cell>
          <cell r="I153">
            <v>0</v>
          </cell>
          <cell r="J153">
            <v>0</v>
          </cell>
          <cell r="K153">
            <v>0</v>
          </cell>
          <cell r="L153">
            <v>0</v>
          </cell>
          <cell r="M153">
            <v>0</v>
          </cell>
          <cell r="N153">
            <v>0</v>
          </cell>
          <cell r="O153">
            <v>0</v>
          </cell>
          <cell r="P153">
            <v>0</v>
          </cell>
          <cell r="T153">
            <v>0</v>
          </cell>
          <cell r="U153">
            <v>0</v>
          </cell>
          <cell r="V153">
            <v>0</v>
          </cell>
          <cell r="W153">
            <v>0</v>
          </cell>
          <cell r="X153">
            <v>0</v>
          </cell>
          <cell r="Y153">
            <v>0</v>
          </cell>
          <cell r="Z153">
            <v>0</v>
          </cell>
          <cell r="AA153">
            <v>0</v>
          </cell>
          <cell r="AB153">
            <v>0</v>
          </cell>
          <cell r="AC153">
            <v>0</v>
          </cell>
          <cell r="AD153">
            <v>0</v>
          </cell>
          <cell r="AI153">
            <v>0</v>
          </cell>
          <cell r="AJ153">
            <v>0</v>
          </cell>
          <cell r="AK153">
            <v>0</v>
          </cell>
          <cell r="AL153">
            <v>0</v>
          </cell>
          <cell r="AM153">
            <v>0</v>
          </cell>
          <cell r="AN153">
            <v>0</v>
          </cell>
          <cell r="AO153">
            <v>0</v>
          </cell>
          <cell r="AP153">
            <v>0</v>
          </cell>
          <cell r="AQ153">
            <v>0</v>
          </cell>
          <cell r="AR153">
            <v>0</v>
          </cell>
          <cell r="AW153">
            <v>0</v>
          </cell>
          <cell r="AX153">
            <v>0</v>
          </cell>
          <cell r="AY153">
            <v>0</v>
          </cell>
          <cell r="AZ153">
            <v>0</v>
          </cell>
          <cell r="BA153">
            <v>0</v>
          </cell>
          <cell r="BB153">
            <v>0</v>
          </cell>
          <cell r="BC153">
            <v>0</v>
          </cell>
          <cell r="BD153">
            <v>0</v>
          </cell>
          <cell r="BE153">
            <v>0</v>
          </cell>
          <cell r="BF153">
            <v>0</v>
          </cell>
          <cell r="BK153">
            <v>0</v>
          </cell>
          <cell r="BL153">
            <v>0</v>
          </cell>
          <cell r="BM153">
            <v>0</v>
          </cell>
          <cell r="BN153">
            <v>0</v>
          </cell>
          <cell r="BO153">
            <v>0</v>
          </cell>
          <cell r="BP153">
            <v>0</v>
          </cell>
          <cell r="BQ153">
            <v>0</v>
          </cell>
          <cell r="BR153">
            <v>0</v>
          </cell>
          <cell r="BS153">
            <v>0</v>
          </cell>
          <cell r="BT153">
            <v>0</v>
          </cell>
          <cell r="BU153">
            <v>0</v>
          </cell>
          <cell r="BV153">
            <v>0</v>
          </cell>
        </row>
        <row r="154">
          <cell r="F154">
            <v>1067408</v>
          </cell>
          <cell r="G154">
            <v>0</v>
          </cell>
          <cell r="H154">
            <v>0</v>
          </cell>
          <cell r="I154">
            <v>0</v>
          </cell>
          <cell r="J154">
            <v>0</v>
          </cell>
          <cell r="K154">
            <v>0</v>
          </cell>
          <cell r="L154">
            <v>0</v>
          </cell>
          <cell r="M154">
            <v>0</v>
          </cell>
          <cell r="N154">
            <v>0</v>
          </cell>
          <cell r="O154">
            <v>388170</v>
          </cell>
          <cell r="P154">
            <v>679238</v>
          </cell>
          <cell r="T154">
            <v>0</v>
          </cell>
          <cell r="U154">
            <v>0</v>
          </cell>
          <cell r="V154">
            <v>0</v>
          </cell>
          <cell r="W154">
            <v>0</v>
          </cell>
          <cell r="X154">
            <v>0</v>
          </cell>
          <cell r="Y154">
            <v>0</v>
          </cell>
          <cell r="Z154">
            <v>0</v>
          </cell>
          <cell r="AA154">
            <v>0</v>
          </cell>
          <cell r="AB154">
            <v>0</v>
          </cell>
          <cell r="AC154">
            <v>0</v>
          </cell>
          <cell r="AD154">
            <v>0</v>
          </cell>
          <cell r="AI154">
            <v>0</v>
          </cell>
          <cell r="AJ154">
            <v>0</v>
          </cell>
          <cell r="AK154">
            <v>0</v>
          </cell>
          <cell r="AL154">
            <v>0</v>
          </cell>
          <cell r="AM154">
            <v>0</v>
          </cell>
          <cell r="AN154">
            <v>0</v>
          </cell>
          <cell r="AO154">
            <v>0</v>
          </cell>
          <cell r="AP154">
            <v>0</v>
          </cell>
          <cell r="AQ154">
            <v>0</v>
          </cell>
          <cell r="AR154">
            <v>0</v>
          </cell>
          <cell r="AW154">
            <v>0</v>
          </cell>
          <cell r="AX154">
            <v>0</v>
          </cell>
          <cell r="AY154">
            <v>0</v>
          </cell>
          <cell r="AZ154">
            <v>0</v>
          </cell>
          <cell r="BA154">
            <v>0</v>
          </cell>
          <cell r="BB154">
            <v>0</v>
          </cell>
          <cell r="BC154">
            <v>0</v>
          </cell>
          <cell r="BD154">
            <v>0</v>
          </cell>
          <cell r="BE154">
            <v>0</v>
          </cell>
          <cell r="BF154">
            <v>0</v>
          </cell>
          <cell r="BK154">
            <v>0</v>
          </cell>
          <cell r="BL154">
            <v>0</v>
          </cell>
          <cell r="BM154">
            <v>0</v>
          </cell>
          <cell r="BN154">
            <v>0</v>
          </cell>
          <cell r="BO154">
            <v>0</v>
          </cell>
          <cell r="BP154">
            <v>0</v>
          </cell>
          <cell r="BQ154">
            <v>0</v>
          </cell>
          <cell r="BR154">
            <v>0</v>
          </cell>
          <cell r="BS154">
            <v>388170</v>
          </cell>
          <cell r="BT154">
            <v>679238</v>
          </cell>
          <cell r="BU154">
            <v>0</v>
          </cell>
          <cell r="BV154">
            <v>0</v>
          </cell>
        </row>
        <row r="155">
          <cell r="F155">
            <v>-1338750</v>
          </cell>
          <cell r="I155">
            <v>-1338750</v>
          </cell>
          <cell r="J155">
            <v>0</v>
          </cell>
          <cell r="K155">
            <v>0</v>
          </cell>
          <cell r="L155">
            <v>0</v>
          </cell>
          <cell r="M155">
            <v>0</v>
          </cell>
          <cell r="N155">
            <v>0</v>
          </cell>
          <cell r="O155">
            <v>0</v>
          </cell>
          <cell r="P155">
            <v>0</v>
          </cell>
          <cell r="T155">
            <v>0</v>
          </cell>
          <cell r="X155">
            <v>0</v>
          </cell>
          <cell r="Y155">
            <v>0</v>
          </cell>
          <cell r="Z155">
            <v>0</v>
          </cell>
          <cell r="AA155">
            <v>0</v>
          </cell>
          <cell r="AB155">
            <v>0</v>
          </cell>
          <cell r="AC155">
            <v>0</v>
          </cell>
          <cell r="AD155">
            <v>0</v>
          </cell>
          <cell r="AL155">
            <v>0</v>
          </cell>
          <cell r="AM155">
            <v>0</v>
          </cell>
          <cell r="AN155">
            <v>0</v>
          </cell>
          <cell r="AO155">
            <v>0</v>
          </cell>
          <cell r="AP155">
            <v>0</v>
          </cell>
          <cell r="AQ155">
            <v>0</v>
          </cell>
          <cell r="AR155">
            <v>0</v>
          </cell>
          <cell r="AZ155">
            <v>0</v>
          </cell>
          <cell r="BA155">
            <v>0</v>
          </cell>
          <cell r="BB155">
            <v>0</v>
          </cell>
          <cell r="BC155">
            <v>0</v>
          </cell>
          <cell r="BD155">
            <v>0</v>
          </cell>
          <cell r="BE155">
            <v>0</v>
          </cell>
          <cell r="BF155">
            <v>0</v>
          </cell>
          <cell r="BM155">
            <v>-1338750</v>
          </cell>
          <cell r="BN155">
            <v>0</v>
          </cell>
          <cell r="BO155">
            <v>0</v>
          </cell>
          <cell r="BP155">
            <v>0</v>
          </cell>
          <cell r="BQ155">
            <v>0</v>
          </cell>
          <cell r="BR155">
            <v>0</v>
          </cell>
          <cell r="BS155">
            <v>0</v>
          </cell>
          <cell r="BT155">
            <v>0</v>
          </cell>
          <cell r="BU155">
            <v>0</v>
          </cell>
          <cell r="BV155">
            <v>0</v>
          </cell>
        </row>
        <row r="156">
          <cell r="F156">
            <v>-2586823</v>
          </cell>
          <cell r="G156">
            <v>-266242</v>
          </cell>
          <cell r="H156">
            <v>-257434</v>
          </cell>
          <cell r="I156">
            <v>-254717</v>
          </cell>
          <cell r="J156">
            <v>-253155</v>
          </cell>
          <cell r="K156">
            <v>-254307</v>
          </cell>
          <cell r="L156">
            <v>-255484</v>
          </cell>
          <cell r="M156">
            <v>-256380</v>
          </cell>
          <cell r="N156">
            <v>-257164</v>
          </cell>
          <cell r="O156">
            <v>-299757</v>
          </cell>
          <cell r="P156">
            <v>-232183</v>
          </cell>
          <cell r="T156">
            <v>0</v>
          </cell>
          <cell r="U156">
            <v>0</v>
          </cell>
          <cell r="V156">
            <v>0</v>
          </cell>
          <cell r="W156">
            <v>0</v>
          </cell>
          <cell r="X156">
            <v>0</v>
          </cell>
          <cell r="Y156">
            <v>0</v>
          </cell>
          <cell r="Z156">
            <v>0</v>
          </cell>
          <cell r="AA156">
            <v>0</v>
          </cell>
          <cell r="AB156">
            <v>0</v>
          </cell>
          <cell r="AC156">
            <v>0</v>
          </cell>
          <cell r="AD156">
            <v>0</v>
          </cell>
          <cell r="AI156">
            <v>0</v>
          </cell>
          <cell r="AJ156">
            <v>0</v>
          </cell>
          <cell r="AK156">
            <v>0</v>
          </cell>
          <cell r="AL156">
            <v>0</v>
          </cell>
          <cell r="AM156">
            <v>0</v>
          </cell>
          <cell r="AN156">
            <v>0</v>
          </cell>
          <cell r="AO156">
            <v>0</v>
          </cell>
          <cell r="AP156">
            <v>0</v>
          </cell>
          <cell r="AQ156">
            <v>0</v>
          </cell>
          <cell r="AR156">
            <v>0</v>
          </cell>
          <cell r="AW156">
            <v>0</v>
          </cell>
          <cell r="AX156">
            <v>0</v>
          </cell>
          <cell r="AY156">
            <v>0</v>
          </cell>
          <cell r="AZ156">
            <v>0</v>
          </cell>
          <cell r="BA156">
            <v>0</v>
          </cell>
          <cell r="BB156">
            <v>0</v>
          </cell>
          <cell r="BC156">
            <v>0</v>
          </cell>
          <cell r="BD156">
            <v>0</v>
          </cell>
          <cell r="BE156">
            <v>0</v>
          </cell>
          <cell r="BF156">
            <v>0</v>
          </cell>
          <cell r="BK156">
            <v>-266242</v>
          </cell>
          <cell r="BL156">
            <v>-257434</v>
          </cell>
          <cell r="BM156">
            <v>-254717</v>
          </cell>
          <cell r="BN156">
            <v>-253155</v>
          </cell>
          <cell r="BO156">
            <v>-254307</v>
          </cell>
          <cell r="BP156">
            <v>-255484</v>
          </cell>
          <cell r="BQ156">
            <v>-256380</v>
          </cell>
          <cell r="BR156">
            <v>-257164</v>
          </cell>
          <cell r="BS156">
            <v>-299757</v>
          </cell>
          <cell r="BT156">
            <v>-232183</v>
          </cell>
          <cell r="BU156">
            <v>0</v>
          </cell>
          <cell r="BV156">
            <v>0</v>
          </cell>
        </row>
        <row r="157">
          <cell r="F157">
            <v>5737500</v>
          </cell>
          <cell r="I157">
            <v>5737500</v>
          </cell>
          <cell r="J157">
            <v>0</v>
          </cell>
          <cell r="K157">
            <v>0</v>
          </cell>
          <cell r="L157">
            <v>0</v>
          </cell>
          <cell r="M157">
            <v>0</v>
          </cell>
          <cell r="N157">
            <v>0</v>
          </cell>
          <cell r="O157">
            <v>0</v>
          </cell>
          <cell r="P157">
            <v>0</v>
          </cell>
          <cell r="T157">
            <v>0</v>
          </cell>
          <cell r="X157">
            <v>0</v>
          </cell>
          <cell r="Y157">
            <v>0</v>
          </cell>
          <cell r="Z157">
            <v>0</v>
          </cell>
          <cell r="AA157">
            <v>0</v>
          </cell>
          <cell r="AB157">
            <v>0</v>
          </cell>
          <cell r="AC157">
            <v>0</v>
          </cell>
          <cell r="AD157">
            <v>0</v>
          </cell>
          <cell r="AL157">
            <v>0</v>
          </cell>
          <cell r="AM157">
            <v>0</v>
          </cell>
          <cell r="AN157">
            <v>0</v>
          </cell>
          <cell r="AO157">
            <v>0</v>
          </cell>
          <cell r="AP157">
            <v>0</v>
          </cell>
          <cell r="AQ157">
            <v>0</v>
          </cell>
          <cell r="AR157">
            <v>0</v>
          </cell>
          <cell r="AZ157">
            <v>0</v>
          </cell>
          <cell r="BA157">
            <v>0</v>
          </cell>
          <cell r="BB157">
            <v>0</v>
          </cell>
          <cell r="BC157">
            <v>0</v>
          </cell>
          <cell r="BD157">
            <v>0</v>
          </cell>
          <cell r="BE157">
            <v>0</v>
          </cell>
          <cell r="BF157">
            <v>0</v>
          </cell>
          <cell r="BM157">
            <v>5737500</v>
          </cell>
          <cell r="BN157">
            <v>0</v>
          </cell>
          <cell r="BO157">
            <v>0</v>
          </cell>
          <cell r="BP157">
            <v>0</v>
          </cell>
          <cell r="BQ157">
            <v>0</v>
          </cell>
          <cell r="BR157">
            <v>0</v>
          </cell>
          <cell r="BS157">
            <v>0</v>
          </cell>
          <cell r="BT157">
            <v>0</v>
          </cell>
          <cell r="BU157">
            <v>0</v>
          </cell>
          <cell r="BV157">
            <v>0</v>
          </cell>
        </row>
        <row r="158">
          <cell r="F158">
            <v>0</v>
          </cell>
          <cell r="G158">
            <v>0</v>
          </cell>
          <cell r="H158">
            <v>0</v>
          </cell>
          <cell r="I158">
            <v>0</v>
          </cell>
          <cell r="J158">
            <v>0</v>
          </cell>
          <cell r="K158">
            <v>0</v>
          </cell>
          <cell r="L158">
            <v>0</v>
          </cell>
          <cell r="M158">
            <v>0</v>
          </cell>
          <cell r="N158">
            <v>0</v>
          </cell>
          <cell r="O158">
            <v>0</v>
          </cell>
          <cell r="P158">
            <v>0</v>
          </cell>
          <cell r="T158">
            <v>0</v>
          </cell>
          <cell r="U158">
            <v>0</v>
          </cell>
          <cell r="V158">
            <v>0</v>
          </cell>
          <cell r="W158">
            <v>0</v>
          </cell>
          <cell r="X158">
            <v>0</v>
          </cell>
          <cell r="Y158">
            <v>0</v>
          </cell>
          <cell r="Z158">
            <v>0</v>
          </cell>
          <cell r="AA158">
            <v>0</v>
          </cell>
          <cell r="AB158">
            <v>0</v>
          </cell>
          <cell r="AC158">
            <v>0</v>
          </cell>
          <cell r="AD158">
            <v>0</v>
          </cell>
          <cell r="AI158">
            <v>0</v>
          </cell>
          <cell r="AJ158">
            <v>0</v>
          </cell>
          <cell r="AK158">
            <v>0</v>
          </cell>
          <cell r="AL158">
            <v>0</v>
          </cell>
          <cell r="AM158">
            <v>0</v>
          </cell>
          <cell r="AN158">
            <v>0</v>
          </cell>
          <cell r="AO158">
            <v>0</v>
          </cell>
          <cell r="AP158">
            <v>0</v>
          </cell>
          <cell r="AQ158">
            <v>0</v>
          </cell>
          <cell r="AR158">
            <v>0</v>
          </cell>
          <cell r="AW158">
            <v>0</v>
          </cell>
          <cell r="AX158">
            <v>0</v>
          </cell>
          <cell r="AY158">
            <v>0</v>
          </cell>
          <cell r="AZ158">
            <v>0</v>
          </cell>
          <cell r="BA158">
            <v>0</v>
          </cell>
          <cell r="BB158">
            <v>0</v>
          </cell>
          <cell r="BC158">
            <v>0</v>
          </cell>
          <cell r="BD158">
            <v>0</v>
          </cell>
          <cell r="BE158">
            <v>0</v>
          </cell>
          <cell r="BF158">
            <v>0</v>
          </cell>
          <cell r="BK158">
            <v>0</v>
          </cell>
          <cell r="BL158">
            <v>0</v>
          </cell>
          <cell r="BM158">
            <v>0</v>
          </cell>
          <cell r="BN158">
            <v>0</v>
          </cell>
          <cell r="BO158">
            <v>0</v>
          </cell>
          <cell r="BP158">
            <v>0</v>
          </cell>
          <cell r="BQ158">
            <v>0</v>
          </cell>
          <cell r="BR158">
            <v>0</v>
          </cell>
          <cell r="BS158">
            <v>0</v>
          </cell>
          <cell r="BT158">
            <v>0</v>
          </cell>
          <cell r="BU158">
            <v>0</v>
          </cell>
          <cell r="BV158">
            <v>0</v>
          </cell>
        </row>
        <row r="159">
          <cell r="F159">
            <v>-4208</v>
          </cell>
          <cell r="G159">
            <v>0</v>
          </cell>
          <cell r="H159">
            <v>0</v>
          </cell>
          <cell r="I159">
            <v>0</v>
          </cell>
          <cell r="J159">
            <v>0</v>
          </cell>
          <cell r="K159">
            <v>0</v>
          </cell>
          <cell r="L159">
            <v>0</v>
          </cell>
          <cell r="M159">
            <v>0</v>
          </cell>
          <cell r="N159">
            <v>0</v>
          </cell>
          <cell r="O159">
            <v>0</v>
          </cell>
          <cell r="P159">
            <v>-4208</v>
          </cell>
          <cell r="T159">
            <v>0</v>
          </cell>
          <cell r="U159">
            <v>0</v>
          </cell>
          <cell r="V159">
            <v>0</v>
          </cell>
          <cell r="W159">
            <v>0</v>
          </cell>
          <cell r="X159">
            <v>0</v>
          </cell>
          <cell r="Y159">
            <v>0</v>
          </cell>
          <cell r="Z159">
            <v>0</v>
          </cell>
          <cell r="AA159">
            <v>0</v>
          </cell>
          <cell r="AB159">
            <v>0</v>
          </cell>
          <cell r="AC159">
            <v>0</v>
          </cell>
          <cell r="AD159">
            <v>0</v>
          </cell>
          <cell r="AI159">
            <v>0</v>
          </cell>
          <cell r="AJ159">
            <v>0</v>
          </cell>
          <cell r="AK159">
            <v>0</v>
          </cell>
          <cell r="AL159">
            <v>0</v>
          </cell>
          <cell r="AM159">
            <v>0</v>
          </cell>
          <cell r="AN159">
            <v>0</v>
          </cell>
          <cell r="AO159">
            <v>0</v>
          </cell>
          <cell r="AP159">
            <v>0</v>
          </cell>
          <cell r="AQ159">
            <v>0</v>
          </cell>
          <cell r="AR159">
            <v>0</v>
          </cell>
          <cell r="AW159">
            <v>0</v>
          </cell>
          <cell r="AX159">
            <v>0</v>
          </cell>
          <cell r="AY159">
            <v>0</v>
          </cell>
          <cell r="AZ159">
            <v>0</v>
          </cell>
          <cell r="BA159">
            <v>0</v>
          </cell>
          <cell r="BB159">
            <v>0</v>
          </cell>
          <cell r="BC159">
            <v>0</v>
          </cell>
          <cell r="BD159">
            <v>0</v>
          </cell>
          <cell r="BE159">
            <v>0</v>
          </cell>
          <cell r="BF159">
            <v>0</v>
          </cell>
          <cell r="BK159">
            <v>0</v>
          </cell>
          <cell r="BL159">
            <v>0</v>
          </cell>
          <cell r="BM159">
            <v>0</v>
          </cell>
          <cell r="BN159">
            <v>0</v>
          </cell>
          <cell r="BO159">
            <v>0</v>
          </cell>
          <cell r="BP159">
            <v>0</v>
          </cell>
          <cell r="BQ159">
            <v>0</v>
          </cell>
          <cell r="BR159">
            <v>0</v>
          </cell>
          <cell r="BS159">
            <v>0</v>
          </cell>
          <cell r="BT159">
            <v>-4208</v>
          </cell>
          <cell r="BU159">
            <v>0</v>
          </cell>
          <cell r="BV159">
            <v>0</v>
          </cell>
        </row>
        <row r="160">
          <cell r="F160">
            <v>2677500</v>
          </cell>
          <cell r="I160">
            <v>2677500</v>
          </cell>
          <cell r="J160">
            <v>0</v>
          </cell>
          <cell r="K160">
            <v>0</v>
          </cell>
          <cell r="L160">
            <v>0</v>
          </cell>
          <cell r="M160">
            <v>0</v>
          </cell>
          <cell r="N160">
            <v>0</v>
          </cell>
          <cell r="O160">
            <v>0</v>
          </cell>
          <cell r="P160">
            <v>0</v>
          </cell>
          <cell r="T160">
            <v>0</v>
          </cell>
          <cell r="X160">
            <v>0</v>
          </cell>
          <cell r="Y160">
            <v>0</v>
          </cell>
          <cell r="Z160">
            <v>0</v>
          </cell>
          <cell r="AA160">
            <v>0</v>
          </cell>
          <cell r="AB160">
            <v>0</v>
          </cell>
          <cell r="AC160">
            <v>0</v>
          </cell>
          <cell r="AD160">
            <v>0</v>
          </cell>
          <cell r="AL160">
            <v>0</v>
          </cell>
          <cell r="AM160">
            <v>0</v>
          </cell>
          <cell r="AN160">
            <v>0</v>
          </cell>
          <cell r="AO160">
            <v>0</v>
          </cell>
          <cell r="AP160">
            <v>0</v>
          </cell>
          <cell r="AQ160">
            <v>0</v>
          </cell>
          <cell r="AR160">
            <v>0</v>
          </cell>
          <cell r="AZ160">
            <v>0</v>
          </cell>
          <cell r="BA160">
            <v>0</v>
          </cell>
          <cell r="BB160">
            <v>0</v>
          </cell>
          <cell r="BC160">
            <v>0</v>
          </cell>
          <cell r="BD160">
            <v>0</v>
          </cell>
          <cell r="BE160">
            <v>0</v>
          </cell>
          <cell r="BF160">
            <v>0</v>
          </cell>
          <cell r="BM160">
            <v>2677500</v>
          </cell>
          <cell r="BN160">
            <v>0</v>
          </cell>
          <cell r="BO160">
            <v>0</v>
          </cell>
          <cell r="BP160">
            <v>0</v>
          </cell>
          <cell r="BQ160">
            <v>0</v>
          </cell>
          <cell r="BR160">
            <v>0</v>
          </cell>
          <cell r="BS160">
            <v>0</v>
          </cell>
          <cell r="BT160">
            <v>0</v>
          </cell>
          <cell r="BU160">
            <v>0</v>
          </cell>
          <cell r="BV160">
            <v>0</v>
          </cell>
        </row>
        <row r="161">
          <cell r="F161">
            <v>0</v>
          </cell>
          <cell r="G161">
            <v>0</v>
          </cell>
          <cell r="H161">
            <v>0</v>
          </cell>
          <cell r="I161">
            <v>0</v>
          </cell>
          <cell r="J161">
            <v>0</v>
          </cell>
          <cell r="K161">
            <v>0</v>
          </cell>
          <cell r="L161">
            <v>0</v>
          </cell>
          <cell r="M161">
            <v>0</v>
          </cell>
          <cell r="N161">
            <v>0</v>
          </cell>
          <cell r="O161">
            <v>0</v>
          </cell>
          <cell r="P161">
            <v>0</v>
          </cell>
          <cell r="T161">
            <v>0</v>
          </cell>
          <cell r="U161">
            <v>0</v>
          </cell>
          <cell r="V161">
            <v>0</v>
          </cell>
          <cell r="W161">
            <v>0</v>
          </cell>
          <cell r="X161">
            <v>0</v>
          </cell>
          <cell r="Y161">
            <v>0</v>
          </cell>
          <cell r="Z161">
            <v>0</v>
          </cell>
          <cell r="AA161">
            <v>0</v>
          </cell>
          <cell r="AB161">
            <v>0</v>
          </cell>
          <cell r="AC161">
            <v>0</v>
          </cell>
          <cell r="AD161">
            <v>0</v>
          </cell>
          <cell r="AI161">
            <v>0</v>
          </cell>
          <cell r="AJ161">
            <v>0</v>
          </cell>
          <cell r="AK161">
            <v>0</v>
          </cell>
          <cell r="AL161">
            <v>0</v>
          </cell>
          <cell r="AM161">
            <v>0</v>
          </cell>
          <cell r="AN161">
            <v>0</v>
          </cell>
          <cell r="AO161">
            <v>0</v>
          </cell>
          <cell r="AP161">
            <v>0</v>
          </cell>
          <cell r="AQ161">
            <v>0</v>
          </cell>
          <cell r="AR161">
            <v>0</v>
          </cell>
          <cell r="AW161">
            <v>115</v>
          </cell>
          <cell r="AX161">
            <v>115</v>
          </cell>
          <cell r="AY161">
            <v>115</v>
          </cell>
          <cell r="AZ161">
            <v>115</v>
          </cell>
          <cell r="BA161">
            <v>115</v>
          </cell>
          <cell r="BB161">
            <v>115</v>
          </cell>
          <cell r="BC161">
            <v>115</v>
          </cell>
          <cell r="BD161">
            <v>115</v>
          </cell>
          <cell r="BE161">
            <v>115</v>
          </cell>
          <cell r="BF161">
            <v>115</v>
          </cell>
          <cell r="BK161">
            <v>115</v>
          </cell>
          <cell r="BL161">
            <v>115</v>
          </cell>
          <cell r="BM161">
            <v>115</v>
          </cell>
          <cell r="BN161">
            <v>115</v>
          </cell>
          <cell r="BO161">
            <v>115</v>
          </cell>
          <cell r="BP161">
            <v>115</v>
          </cell>
          <cell r="BQ161">
            <v>115</v>
          </cell>
          <cell r="BR161">
            <v>115</v>
          </cell>
          <cell r="BS161">
            <v>115</v>
          </cell>
          <cell r="BT161">
            <v>115</v>
          </cell>
          <cell r="BU161">
            <v>0</v>
          </cell>
          <cell r="BV161">
            <v>0</v>
          </cell>
        </row>
        <row r="162">
          <cell r="F162">
            <v>1281180</v>
          </cell>
          <cell r="G162">
            <v>305403</v>
          </cell>
          <cell r="H162">
            <v>1183378</v>
          </cell>
          <cell r="I162">
            <v>707522</v>
          </cell>
          <cell r="J162">
            <v>68497</v>
          </cell>
          <cell r="K162">
            <v>-1143438</v>
          </cell>
          <cell r="L162">
            <v>433756</v>
          </cell>
          <cell r="M162">
            <v>-113034</v>
          </cell>
          <cell r="N162">
            <v>-893987</v>
          </cell>
          <cell r="O162">
            <v>2286951</v>
          </cell>
          <cell r="P162">
            <v>-1553868</v>
          </cell>
          <cell r="T162">
            <v>9331914</v>
          </cell>
          <cell r="U162">
            <v>-4415948</v>
          </cell>
          <cell r="V162">
            <v>6562244</v>
          </cell>
          <cell r="W162">
            <v>-323574</v>
          </cell>
          <cell r="X162">
            <v>4140723</v>
          </cell>
          <cell r="Y162">
            <v>3948129</v>
          </cell>
          <cell r="Z162">
            <v>2124426</v>
          </cell>
          <cell r="AA162">
            <v>-48704</v>
          </cell>
          <cell r="AB162">
            <v>-156061</v>
          </cell>
          <cell r="AC162">
            <v>-402153</v>
          </cell>
          <cell r="AD162">
            <v>-2097168</v>
          </cell>
          <cell r="AI162">
            <v>-6852</v>
          </cell>
          <cell r="AJ162">
            <v>14231</v>
          </cell>
          <cell r="AK162">
            <v>8488</v>
          </cell>
          <cell r="AL162">
            <v>6283</v>
          </cell>
          <cell r="AM162">
            <v>7867</v>
          </cell>
          <cell r="AN162">
            <v>2781</v>
          </cell>
          <cell r="AO162">
            <v>1393</v>
          </cell>
          <cell r="AP162">
            <v>1042</v>
          </cell>
          <cell r="AQ162">
            <v>-4193</v>
          </cell>
          <cell r="AR162">
            <v>-14494</v>
          </cell>
          <cell r="AW162">
            <v>0</v>
          </cell>
          <cell r="AX162">
            <v>0</v>
          </cell>
          <cell r="AY162">
            <v>0</v>
          </cell>
          <cell r="AZ162">
            <v>0</v>
          </cell>
          <cell r="BA162">
            <v>0</v>
          </cell>
          <cell r="BB162">
            <v>0</v>
          </cell>
          <cell r="BC162">
            <v>0</v>
          </cell>
          <cell r="BD162">
            <v>0</v>
          </cell>
          <cell r="BE162">
            <v>0</v>
          </cell>
          <cell r="BF162">
            <v>0</v>
          </cell>
          <cell r="BK162">
            <v>-4117397</v>
          </cell>
          <cell r="BL162">
            <v>7759853</v>
          </cell>
          <cell r="BM162">
            <v>392436</v>
          </cell>
          <cell r="BN162">
            <v>4215503</v>
          </cell>
          <cell r="BO162">
            <v>2812558</v>
          </cell>
          <cell r="BP162">
            <v>2560963</v>
          </cell>
          <cell r="BQ162">
            <v>-160345</v>
          </cell>
          <cell r="BR162">
            <v>-1049006</v>
          </cell>
          <cell r="BS162">
            <v>1880605</v>
          </cell>
          <cell r="BT162">
            <v>-3665530</v>
          </cell>
          <cell r="BU162">
            <v>0</v>
          </cell>
          <cell r="BV162">
            <v>0</v>
          </cell>
        </row>
        <row r="163">
          <cell r="F163">
            <v>68978</v>
          </cell>
          <cell r="G163">
            <v>8754</v>
          </cell>
          <cell r="H163">
            <v>7992</v>
          </cell>
          <cell r="I163">
            <v>8243</v>
          </cell>
          <cell r="J163">
            <v>8132</v>
          </cell>
          <cell r="K163">
            <v>8394</v>
          </cell>
          <cell r="L163">
            <v>8055</v>
          </cell>
          <cell r="M163">
            <v>-2296</v>
          </cell>
          <cell r="N163">
            <v>6799</v>
          </cell>
          <cell r="O163">
            <v>8086</v>
          </cell>
          <cell r="P163">
            <v>6819</v>
          </cell>
          <cell r="T163">
            <v>50634</v>
          </cell>
          <cell r="U163">
            <v>5301</v>
          </cell>
          <cell r="V163">
            <v>4839</v>
          </cell>
          <cell r="W163">
            <v>4992</v>
          </cell>
          <cell r="X163">
            <v>4924</v>
          </cell>
          <cell r="Y163">
            <v>5083</v>
          </cell>
          <cell r="Z163">
            <v>4878</v>
          </cell>
          <cell r="AA163">
            <v>5492</v>
          </cell>
          <cell r="AB163">
            <v>5107</v>
          </cell>
          <cell r="AC163">
            <v>4896</v>
          </cell>
          <cell r="AD163">
            <v>5122</v>
          </cell>
          <cell r="AI163">
            <v>54</v>
          </cell>
          <cell r="AJ163">
            <v>50</v>
          </cell>
          <cell r="AK163">
            <v>51</v>
          </cell>
          <cell r="AL163">
            <v>50</v>
          </cell>
          <cell r="AM163">
            <v>52</v>
          </cell>
          <cell r="AN163">
            <v>50</v>
          </cell>
          <cell r="AO163">
            <v>-308</v>
          </cell>
          <cell r="AP163">
            <v>0</v>
          </cell>
          <cell r="AQ163">
            <v>50</v>
          </cell>
          <cell r="AR163">
            <v>0</v>
          </cell>
          <cell r="AW163">
            <v>0</v>
          </cell>
          <cell r="AX163">
            <v>0</v>
          </cell>
          <cell r="AY163">
            <v>0</v>
          </cell>
          <cell r="AZ163">
            <v>0</v>
          </cell>
          <cell r="BA163">
            <v>0</v>
          </cell>
          <cell r="BB163">
            <v>0</v>
          </cell>
          <cell r="BC163">
            <v>0</v>
          </cell>
          <cell r="BD163">
            <v>0</v>
          </cell>
          <cell r="BE163">
            <v>0</v>
          </cell>
          <cell r="BF163">
            <v>0</v>
          </cell>
          <cell r="BK163">
            <v>14109</v>
          </cell>
          <cell r="BL163">
            <v>12881</v>
          </cell>
          <cell r="BM163">
            <v>13286</v>
          </cell>
          <cell r="BN163">
            <v>13106</v>
          </cell>
          <cell r="BO163">
            <v>13529</v>
          </cell>
          <cell r="BP163">
            <v>12983</v>
          </cell>
          <cell r="BQ163">
            <v>2888</v>
          </cell>
          <cell r="BR163">
            <v>11906</v>
          </cell>
          <cell r="BS163">
            <v>13032</v>
          </cell>
          <cell r="BT163">
            <v>11941</v>
          </cell>
          <cell r="BU163">
            <v>0</v>
          </cell>
          <cell r="BV163">
            <v>0</v>
          </cell>
        </row>
        <row r="164">
          <cell r="F164">
            <v>142077</v>
          </cell>
          <cell r="G164">
            <v>7702</v>
          </cell>
          <cell r="H164">
            <v>3010</v>
          </cell>
          <cell r="I164">
            <v>75192</v>
          </cell>
          <cell r="J164">
            <v>29526</v>
          </cell>
          <cell r="K164">
            <v>17490</v>
          </cell>
          <cell r="L164">
            <v>-5829</v>
          </cell>
          <cell r="M164">
            <v>3174</v>
          </cell>
          <cell r="N164">
            <v>-21080</v>
          </cell>
          <cell r="O164">
            <v>23694</v>
          </cell>
          <cell r="P164">
            <v>9198</v>
          </cell>
          <cell r="T164">
            <v>125036</v>
          </cell>
          <cell r="U164">
            <v>6778</v>
          </cell>
          <cell r="V164">
            <v>2649</v>
          </cell>
          <cell r="W164">
            <v>66173</v>
          </cell>
          <cell r="X164">
            <v>25984</v>
          </cell>
          <cell r="Y164">
            <v>15392</v>
          </cell>
          <cell r="Z164">
            <v>-5130</v>
          </cell>
          <cell r="AA164">
            <v>2793</v>
          </cell>
          <cell r="AB164">
            <v>-18550</v>
          </cell>
          <cell r="AC164">
            <v>20852</v>
          </cell>
          <cell r="AD164">
            <v>8095</v>
          </cell>
          <cell r="AI164">
            <v>0</v>
          </cell>
          <cell r="AJ164">
            <v>0</v>
          </cell>
          <cell r="AK164">
            <v>0</v>
          </cell>
          <cell r="AL164">
            <v>0</v>
          </cell>
          <cell r="AM164">
            <v>0</v>
          </cell>
          <cell r="AN164">
            <v>0</v>
          </cell>
          <cell r="AO164">
            <v>0</v>
          </cell>
          <cell r="AP164">
            <v>0</v>
          </cell>
          <cell r="AQ164">
            <v>0</v>
          </cell>
          <cell r="AR164">
            <v>0</v>
          </cell>
          <cell r="AW164">
            <v>0</v>
          </cell>
          <cell r="AX164">
            <v>0</v>
          </cell>
          <cell r="AY164">
            <v>0</v>
          </cell>
          <cell r="AZ164">
            <v>0</v>
          </cell>
          <cell r="BA164">
            <v>0</v>
          </cell>
          <cell r="BB164">
            <v>0</v>
          </cell>
          <cell r="BC164">
            <v>0</v>
          </cell>
          <cell r="BD164">
            <v>0</v>
          </cell>
          <cell r="BE164">
            <v>0</v>
          </cell>
          <cell r="BF164">
            <v>0</v>
          </cell>
          <cell r="BK164">
            <v>14480</v>
          </cell>
          <cell r="BL164">
            <v>5659</v>
          </cell>
          <cell r="BM164">
            <v>141365</v>
          </cell>
          <cell r="BN164">
            <v>55510</v>
          </cell>
          <cell r="BO164">
            <v>32882</v>
          </cell>
          <cell r="BP164">
            <v>-10959</v>
          </cell>
          <cell r="BQ164">
            <v>5967</v>
          </cell>
          <cell r="BR164">
            <v>-39630</v>
          </cell>
          <cell r="BS164">
            <v>44546</v>
          </cell>
          <cell r="BT164">
            <v>17293</v>
          </cell>
          <cell r="BU164">
            <v>0</v>
          </cell>
          <cell r="BV164">
            <v>0</v>
          </cell>
        </row>
        <row r="165">
          <cell r="F165">
            <v>0</v>
          </cell>
          <cell r="G165">
            <v>0</v>
          </cell>
          <cell r="H165">
            <v>0</v>
          </cell>
          <cell r="I165">
            <v>0</v>
          </cell>
          <cell r="J165">
            <v>0</v>
          </cell>
          <cell r="K165">
            <v>0</v>
          </cell>
          <cell r="L165">
            <v>0</v>
          </cell>
          <cell r="M165">
            <v>0</v>
          </cell>
          <cell r="N165">
            <v>0</v>
          </cell>
          <cell r="O165">
            <v>0</v>
          </cell>
          <cell r="P165">
            <v>0</v>
          </cell>
          <cell r="T165">
            <v>0</v>
          </cell>
          <cell r="U165">
            <v>0</v>
          </cell>
          <cell r="V165">
            <v>0</v>
          </cell>
          <cell r="W165">
            <v>0</v>
          </cell>
          <cell r="X165">
            <v>0</v>
          </cell>
          <cell r="Y165">
            <v>0</v>
          </cell>
          <cell r="Z165">
            <v>0</v>
          </cell>
          <cell r="AA165">
            <v>0</v>
          </cell>
          <cell r="AB165">
            <v>0</v>
          </cell>
          <cell r="AC165">
            <v>0</v>
          </cell>
          <cell r="AD165">
            <v>0</v>
          </cell>
          <cell r="AI165">
            <v>0</v>
          </cell>
          <cell r="AJ165">
            <v>0</v>
          </cell>
          <cell r="AK165">
            <v>0</v>
          </cell>
          <cell r="AL165">
            <v>0</v>
          </cell>
          <cell r="AM165">
            <v>0</v>
          </cell>
          <cell r="AN165">
            <v>0</v>
          </cell>
          <cell r="AO165">
            <v>0</v>
          </cell>
          <cell r="AP165">
            <v>0</v>
          </cell>
          <cell r="AQ165">
            <v>0</v>
          </cell>
          <cell r="AR165">
            <v>0</v>
          </cell>
          <cell r="AW165">
            <v>0</v>
          </cell>
          <cell r="AX165">
            <v>0</v>
          </cell>
          <cell r="AY165">
            <v>0</v>
          </cell>
          <cell r="AZ165">
            <v>0</v>
          </cell>
          <cell r="BA165">
            <v>0</v>
          </cell>
          <cell r="BB165">
            <v>0</v>
          </cell>
          <cell r="BC165">
            <v>0</v>
          </cell>
          <cell r="BD165">
            <v>0</v>
          </cell>
          <cell r="BE165">
            <v>0</v>
          </cell>
          <cell r="BF165">
            <v>0</v>
          </cell>
          <cell r="BK165">
            <v>0</v>
          </cell>
          <cell r="BL165">
            <v>0</v>
          </cell>
          <cell r="BM165">
            <v>0</v>
          </cell>
          <cell r="BN165">
            <v>0</v>
          </cell>
          <cell r="BO165">
            <v>0</v>
          </cell>
          <cell r="BP165">
            <v>0</v>
          </cell>
          <cell r="BQ165">
            <v>0</v>
          </cell>
          <cell r="BR165">
            <v>0</v>
          </cell>
          <cell r="BS165">
            <v>0</v>
          </cell>
          <cell r="BT165">
            <v>0</v>
          </cell>
          <cell r="BU165">
            <v>0</v>
          </cell>
          <cell r="BV165">
            <v>0</v>
          </cell>
        </row>
        <row r="166">
          <cell r="F166">
            <v>-4122</v>
          </cell>
          <cell r="G166">
            <v>283</v>
          </cell>
          <cell r="H166">
            <v>6</v>
          </cell>
          <cell r="I166">
            <v>6029</v>
          </cell>
          <cell r="J166">
            <v>10459</v>
          </cell>
          <cell r="K166">
            <v>-4721</v>
          </cell>
          <cell r="L166">
            <v>-20850</v>
          </cell>
          <cell r="M166">
            <v>2798</v>
          </cell>
          <cell r="N166">
            <v>0</v>
          </cell>
          <cell r="O166">
            <v>1254</v>
          </cell>
          <cell r="P166">
            <v>620</v>
          </cell>
          <cell r="T166">
            <v>-2636</v>
          </cell>
          <cell r="U166">
            <v>0</v>
          </cell>
          <cell r="V166">
            <v>0</v>
          </cell>
          <cell r="W166">
            <v>0</v>
          </cell>
          <cell r="X166">
            <v>0</v>
          </cell>
          <cell r="Y166">
            <v>7708</v>
          </cell>
          <cell r="Z166">
            <v>-13331</v>
          </cell>
          <cell r="AA166">
            <v>1789</v>
          </cell>
          <cell r="AB166">
            <v>0</v>
          </cell>
          <cell r="AC166">
            <v>802</v>
          </cell>
          <cell r="AD166">
            <v>396</v>
          </cell>
          <cell r="AI166">
            <v>0</v>
          </cell>
          <cell r="AJ166">
            <v>0</v>
          </cell>
          <cell r="AK166">
            <v>0</v>
          </cell>
          <cell r="AL166">
            <v>0</v>
          </cell>
          <cell r="AM166">
            <v>0</v>
          </cell>
          <cell r="AN166">
            <v>0</v>
          </cell>
          <cell r="AO166">
            <v>0</v>
          </cell>
          <cell r="AP166">
            <v>0</v>
          </cell>
          <cell r="AQ166">
            <v>0</v>
          </cell>
          <cell r="AR166">
            <v>0</v>
          </cell>
          <cell r="AW166">
            <v>0</v>
          </cell>
          <cell r="AX166">
            <v>0</v>
          </cell>
          <cell r="AY166">
            <v>0</v>
          </cell>
          <cell r="AZ166">
            <v>0</v>
          </cell>
          <cell r="BA166">
            <v>0</v>
          </cell>
          <cell r="BB166">
            <v>0</v>
          </cell>
          <cell r="BC166">
            <v>0</v>
          </cell>
          <cell r="BD166">
            <v>0</v>
          </cell>
          <cell r="BE166">
            <v>0</v>
          </cell>
          <cell r="BF166">
            <v>0</v>
          </cell>
          <cell r="BK166">
            <v>283</v>
          </cell>
          <cell r="BL166">
            <v>6</v>
          </cell>
          <cell r="BM166">
            <v>6029</v>
          </cell>
          <cell r="BN166">
            <v>10459</v>
          </cell>
          <cell r="BO166">
            <v>2987</v>
          </cell>
          <cell r="BP166">
            <v>-34181</v>
          </cell>
          <cell r="BQ166">
            <v>4587</v>
          </cell>
          <cell r="BR166">
            <v>0</v>
          </cell>
          <cell r="BS166">
            <v>2056</v>
          </cell>
          <cell r="BT166">
            <v>1016</v>
          </cell>
          <cell r="BU166">
            <v>0</v>
          </cell>
          <cell r="BV166">
            <v>0</v>
          </cell>
        </row>
        <row r="167">
          <cell r="F167">
            <v>-2843310</v>
          </cell>
          <cell r="G167">
            <v>-284331</v>
          </cell>
          <cell r="H167">
            <v>-284331</v>
          </cell>
          <cell r="I167">
            <v>-284331</v>
          </cell>
          <cell r="J167">
            <v>-284331</v>
          </cell>
          <cell r="K167">
            <v>-284331</v>
          </cell>
          <cell r="L167">
            <v>-284331</v>
          </cell>
          <cell r="M167">
            <v>-284331</v>
          </cell>
          <cell r="N167">
            <v>-284331</v>
          </cell>
          <cell r="O167">
            <v>-284331</v>
          </cell>
          <cell r="P167">
            <v>-284331</v>
          </cell>
          <cell r="T167">
            <v>-1895530</v>
          </cell>
          <cell r="U167">
            <v>-189553</v>
          </cell>
          <cell r="V167">
            <v>-189553</v>
          </cell>
          <cell r="W167">
            <v>-189553</v>
          </cell>
          <cell r="X167">
            <v>-189553</v>
          </cell>
          <cell r="Y167">
            <v>-189553</v>
          </cell>
          <cell r="Z167">
            <v>-189553</v>
          </cell>
          <cell r="AA167">
            <v>-189553</v>
          </cell>
          <cell r="AB167">
            <v>-189553</v>
          </cell>
          <cell r="AC167">
            <v>-189553</v>
          </cell>
          <cell r="AD167">
            <v>-189553</v>
          </cell>
          <cell r="AI167">
            <v>0</v>
          </cell>
          <cell r="AJ167">
            <v>0</v>
          </cell>
          <cell r="AK167">
            <v>0</v>
          </cell>
          <cell r="AL167">
            <v>0</v>
          </cell>
          <cell r="AM167">
            <v>0</v>
          </cell>
          <cell r="AN167">
            <v>0</v>
          </cell>
          <cell r="AO167">
            <v>0</v>
          </cell>
          <cell r="AP167">
            <v>0</v>
          </cell>
          <cell r="AQ167">
            <v>0</v>
          </cell>
          <cell r="AR167">
            <v>0</v>
          </cell>
          <cell r="AW167">
            <v>0</v>
          </cell>
          <cell r="AX167">
            <v>0</v>
          </cell>
          <cell r="AY167">
            <v>0</v>
          </cell>
          <cell r="AZ167">
            <v>0</v>
          </cell>
          <cell r="BA167">
            <v>0</v>
          </cell>
          <cell r="BB167">
            <v>0</v>
          </cell>
          <cell r="BC167">
            <v>0</v>
          </cell>
          <cell r="BD167">
            <v>0</v>
          </cell>
          <cell r="BE167">
            <v>0</v>
          </cell>
          <cell r="BF167">
            <v>0</v>
          </cell>
          <cell r="BK167">
            <v>-473884</v>
          </cell>
          <cell r="BL167">
            <v>-473884</v>
          </cell>
          <cell r="BM167">
            <v>-473884</v>
          </cell>
          <cell r="BN167">
            <v>-473884</v>
          </cell>
          <cell r="BO167">
            <v>-473884</v>
          </cell>
          <cell r="BP167">
            <v>-473884</v>
          </cell>
          <cell r="BQ167">
            <v>-473884</v>
          </cell>
          <cell r="BR167">
            <v>-473884</v>
          </cell>
          <cell r="BS167">
            <v>-473884</v>
          </cell>
          <cell r="BT167">
            <v>-473884</v>
          </cell>
          <cell r="BU167">
            <v>0</v>
          </cell>
          <cell r="BV167">
            <v>0</v>
          </cell>
        </row>
        <row r="168">
          <cell r="F168">
            <v>2415556</v>
          </cell>
          <cell r="G168">
            <v>172496</v>
          </cell>
          <cell r="H168">
            <v>252422</v>
          </cell>
          <cell r="I168">
            <v>313773</v>
          </cell>
          <cell r="J168">
            <v>136812</v>
          </cell>
          <cell r="K168">
            <v>192018</v>
          </cell>
          <cell r="L168">
            <v>203918</v>
          </cell>
          <cell r="M168">
            <v>282642</v>
          </cell>
          <cell r="N168">
            <v>181265</v>
          </cell>
          <cell r="O168">
            <v>182335</v>
          </cell>
          <cell r="P168">
            <v>497875</v>
          </cell>
          <cell r="T168">
            <v>506444</v>
          </cell>
          <cell r="U168">
            <v>35</v>
          </cell>
          <cell r="V168">
            <v>-1504</v>
          </cell>
          <cell r="W168">
            <v>76677</v>
          </cell>
          <cell r="X168">
            <v>50418</v>
          </cell>
          <cell r="Y168">
            <v>32546</v>
          </cell>
          <cell r="Z168">
            <v>49197</v>
          </cell>
          <cell r="AA168">
            <v>44062</v>
          </cell>
          <cell r="AB168">
            <v>60575</v>
          </cell>
          <cell r="AC168">
            <v>59560</v>
          </cell>
          <cell r="AD168">
            <v>134878</v>
          </cell>
          <cell r="AI168">
            <v>0</v>
          </cell>
          <cell r="AJ168">
            <v>0</v>
          </cell>
          <cell r="AK168">
            <v>0</v>
          </cell>
          <cell r="AL168">
            <v>0</v>
          </cell>
          <cell r="AM168">
            <v>0</v>
          </cell>
          <cell r="AN168">
            <v>0</v>
          </cell>
          <cell r="AO168">
            <v>0</v>
          </cell>
          <cell r="AP168">
            <v>0</v>
          </cell>
          <cell r="AQ168">
            <v>0</v>
          </cell>
          <cell r="AR168">
            <v>0</v>
          </cell>
          <cell r="AW168">
            <v>0</v>
          </cell>
          <cell r="AX168">
            <v>0</v>
          </cell>
          <cell r="AY168">
            <v>0</v>
          </cell>
          <cell r="AZ168">
            <v>0</v>
          </cell>
          <cell r="BA168">
            <v>0</v>
          </cell>
          <cell r="BB168">
            <v>0</v>
          </cell>
          <cell r="BC168">
            <v>0</v>
          </cell>
          <cell r="BD168">
            <v>0</v>
          </cell>
          <cell r="BE168">
            <v>0</v>
          </cell>
          <cell r="BF168">
            <v>0</v>
          </cell>
          <cell r="BK168">
            <v>172531</v>
          </cell>
          <cell r="BL168">
            <v>250918</v>
          </cell>
          <cell r="BM168">
            <v>390450</v>
          </cell>
          <cell r="BN168">
            <v>187230</v>
          </cell>
          <cell r="BO168">
            <v>224564</v>
          </cell>
          <cell r="BP168">
            <v>253115</v>
          </cell>
          <cell r="BQ168">
            <v>326704</v>
          </cell>
          <cell r="BR168">
            <v>241840</v>
          </cell>
          <cell r="BS168">
            <v>241895</v>
          </cell>
          <cell r="BT168">
            <v>632753</v>
          </cell>
          <cell r="BU168">
            <v>0</v>
          </cell>
          <cell r="BV168">
            <v>0</v>
          </cell>
        </row>
        <row r="169">
          <cell r="F169">
            <v>-1077082</v>
          </cell>
          <cell r="G169">
            <v>-81667</v>
          </cell>
          <cell r="H169">
            <v>-81667</v>
          </cell>
          <cell r="I169">
            <v>-81667</v>
          </cell>
          <cell r="J169">
            <v>-81667</v>
          </cell>
          <cell r="K169">
            <v>-81667</v>
          </cell>
          <cell r="L169">
            <v>-81667</v>
          </cell>
          <cell r="M169">
            <v>-146770</v>
          </cell>
          <cell r="N169">
            <v>-146770</v>
          </cell>
          <cell r="O169">
            <v>-146770</v>
          </cell>
          <cell r="P169">
            <v>-146770</v>
          </cell>
          <cell r="T169">
            <v>-254726</v>
          </cell>
          <cell r="U169">
            <v>-18863</v>
          </cell>
          <cell r="V169">
            <v>-18863</v>
          </cell>
          <cell r="W169">
            <v>-18863</v>
          </cell>
          <cell r="X169">
            <v>-18863</v>
          </cell>
          <cell r="Y169">
            <v>-18863</v>
          </cell>
          <cell r="Z169">
            <v>-18863</v>
          </cell>
          <cell r="AA169">
            <v>-35387</v>
          </cell>
          <cell r="AB169">
            <v>-35387</v>
          </cell>
          <cell r="AC169">
            <v>-35387</v>
          </cell>
          <cell r="AD169">
            <v>-35387</v>
          </cell>
          <cell r="AI169">
            <v>0</v>
          </cell>
          <cell r="AJ169">
            <v>0</v>
          </cell>
          <cell r="AK169">
            <v>0</v>
          </cell>
          <cell r="AL169">
            <v>0</v>
          </cell>
          <cell r="AM169">
            <v>0</v>
          </cell>
          <cell r="AN169">
            <v>0</v>
          </cell>
          <cell r="AO169">
            <v>0</v>
          </cell>
          <cell r="AP169">
            <v>0</v>
          </cell>
          <cell r="AQ169">
            <v>0</v>
          </cell>
          <cell r="AR169">
            <v>0</v>
          </cell>
          <cell r="AW169">
            <v>0</v>
          </cell>
          <cell r="AX169">
            <v>0</v>
          </cell>
          <cell r="AY169">
            <v>0</v>
          </cell>
          <cell r="AZ169">
            <v>0</v>
          </cell>
          <cell r="BA169">
            <v>0</v>
          </cell>
          <cell r="BB169">
            <v>0</v>
          </cell>
          <cell r="BC169">
            <v>0</v>
          </cell>
          <cell r="BD169">
            <v>0</v>
          </cell>
          <cell r="BE169">
            <v>0</v>
          </cell>
          <cell r="BF169">
            <v>0</v>
          </cell>
          <cell r="BK169">
            <v>-100530</v>
          </cell>
          <cell r="BL169">
            <v>-100530</v>
          </cell>
          <cell r="BM169">
            <v>-100530</v>
          </cell>
          <cell r="BN169">
            <v>-100530</v>
          </cell>
          <cell r="BO169">
            <v>-100530</v>
          </cell>
          <cell r="BP169">
            <v>-100530</v>
          </cell>
          <cell r="BQ169">
            <v>-182157</v>
          </cell>
          <cell r="BR169">
            <v>-182157</v>
          </cell>
          <cell r="BS169">
            <v>-182157</v>
          </cell>
          <cell r="BT169">
            <v>-182157</v>
          </cell>
          <cell r="BU169">
            <v>0</v>
          </cell>
          <cell r="BV169">
            <v>0</v>
          </cell>
        </row>
        <row r="170">
          <cell r="F170">
            <v>-1077588</v>
          </cell>
          <cell r="G170">
            <v>-143882</v>
          </cell>
          <cell r="H170">
            <v>-121298</v>
          </cell>
          <cell r="I170">
            <v>-127450</v>
          </cell>
          <cell r="J170">
            <v>-129307</v>
          </cell>
          <cell r="K170">
            <v>-145098</v>
          </cell>
          <cell r="L170">
            <v>-158661</v>
          </cell>
          <cell r="M170">
            <v>-134715</v>
          </cell>
          <cell r="N170">
            <v>-46257</v>
          </cell>
          <cell r="O170">
            <v>-37241</v>
          </cell>
          <cell r="P170">
            <v>-33679</v>
          </cell>
          <cell r="T170">
            <v>0</v>
          </cell>
          <cell r="U170">
            <v>0</v>
          </cell>
          <cell r="V170">
            <v>0</v>
          </cell>
          <cell r="W170">
            <v>0</v>
          </cell>
          <cell r="X170">
            <v>0</v>
          </cell>
          <cell r="Y170">
            <v>0</v>
          </cell>
          <cell r="Z170">
            <v>0</v>
          </cell>
          <cell r="AA170">
            <v>0</v>
          </cell>
          <cell r="AB170">
            <v>0</v>
          </cell>
          <cell r="AC170">
            <v>0</v>
          </cell>
          <cell r="AD170">
            <v>0</v>
          </cell>
          <cell r="AI170">
            <v>0</v>
          </cell>
          <cell r="AJ170">
            <v>0</v>
          </cell>
          <cell r="AK170">
            <v>0</v>
          </cell>
          <cell r="AL170">
            <v>0</v>
          </cell>
          <cell r="AM170">
            <v>0</v>
          </cell>
          <cell r="AN170">
            <v>0</v>
          </cell>
          <cell r="AO170">
            <v>0</v>
          </cell>
          <cell r="AP170">
            <v>0</v>
          </cell>
          <cell r="AQ170">
            <v>0</v>
          </cell>
          <cell r="AR170">
            <v>0</v>
          </cell>
          <cell r="AW170">
            <v>0</v>
          </cell>
          <cell r="AX170">
            <v>0</v>
          </cell>
          <cell r="AY170">
            <v>0</v>
          </cell>
          <cell r="AZ170">
            <v>0</v>
          </cell>
          <cell r="BA170">
            <v>0</v>
          </cell>
          <cell r="BB170">
            <v>0</v>
          </cell>
          <cell r="BC170">
            <v>0</v>
          </cell>
          <cell r="BD170">
            <v>0</v>
          </cell>
          <cell r="BE170">
            <v>0</v>
          </cell>
          <cell r="BF170">
            <v>0</v>
          </cell>
          <cell r="BK170">
            <v>-143882</v>
          </cell>
          <cell r="BL170">
            <v>-121298</v>
          </cell>
          <cell r="BM170">
            <v>-127450</v>
          </cell>
          <cell r="BN170">
            <v>-129307</v>
          </cell>
          <cell r="BO170">
            <v>-145098</v>
          </cell>
          <cell r="BP170">
            <v>-158661</v>
          </cell>
          <cell r="BQ170">
            <v>-134715</v>
          </cell>
          <cell r="BR170">
            <v>-46257</v>
          </cell>
          <cell r="BS170">
            <v>-37241</v>
          </cell>
          <cell r="BT170">
            <v>-33679</v>
          </cell>
          <cell r="BU170">
            <v>0</v>
          </cell>
          <cell r="BV170">
            <v>0</v>
          </cell>
        </row>
        <row r="171">
          <cell r="F171">
            <v>0</v>
          </cell>
          <cell r="G171">
            <v>0</v>
          </cell>
          <cell r="H171">
            <v>0</v>
          </cell>
          <cell r="I171">
            <v>0</v>
          </cell>
          <cell r="J171">
            <v>0</v>
          </cell>
          <cell r="K171">
            <v>0</v>
          </cell>
          <cell r="L171">
            <v>0</v>
          </cell>
          <cell r="M171">
            <v>0</v>
          </cell>
          <cell r="N171">
            <v>0</v>
          </cell>
          <cell r="O171">
            <v>0</v>
          </cell>
          <cell r="P171">
            <v>0</v>
          </cell>
          <cell r="T171">
            <v>0</v>
          </cell>
          <cell r="U171">
            <v>0</v>
          </cell>
          <cell r="V171">
            <v>0</v>
          </cell>
          <cell r="W171">
            <v>0</v>
          </cell>
          <cell r="X171">
            <v>0</v>
          </cell>
          <cell r="Y171">
            <v>0</v>
          </cell>
          <cell r="Z171">
            <v>0</v>
          </cell>
          <cell r="AA171">
            <v>0</v>
          </cell>
          <cell r="AB171">
            <v>0</v>
          </cell>
          <cell r="AC171">
            <v>0</v>
          </cell>
          <cell r="AD171">
            <v>0</v>
          </cell>
          <cell r="AI171">
            <v>0</v>
          </cell>
          <cell r="AJ171">
            <v>0</v>
          </cell>
          <cell r="AK171">
            <v>0</v>
          </cell>
          <cell r="AL171">
            <v>0</v>
          </cell>
          <cell r="AM171">
            <v>0</v>
          </cell>
          <cell r="AN171">
            <v>0</v>
          </cell>
          <cell r="AO171">
            <v>0</v>
          </cell>
          <cell r="AP171">
            <v>0</v>
          </cell>
          <cell r="AQ171">
            <v>0</v>
          </cell>
          <cell r="AR171">
            <v>0</v>
          </cell>
          <cell r="AW171">
            <v>0</v>
          </cell>
          <cell r="AX171">
            <v>0</v>
          </cell>
          <cell r="AY171">
            <v>0</v>
          </cell>
          <cell r="AZ171">
            <v>0</v>
          </cell>
          <cell r="BA171">
            <v>0</v>
          </cell>
          <cell r="BB171">
            <v>0</v>
          </cell>
          <cell r="BC171">
            <v>0</v>
          </cell>
          <cell r="BD171">
            <v>0</v>
          </cell>
          <cell r="BE171">
            <v>0</v>
          </cell>
          <cell r="BF171">
            <v>0</v>
          </cell>
          <cell r="BK171">
            <v>0</v>
          </cell>
          <cell r="BL171">
            <v>0</v>
          </cell>
          <cell r="BM171">
            <v>0</v>
          </cell>
          <cell r="BN171">
            <v>0</v>
          </cell>
          <cell r="BO171">
            <v>0</v>
          </cell>
          <cell r="BP171">
            <v>0</v>
          </cell>
          <cell r="BQ171">
            <v>0</v>
          </cell>
          <cell r="BR171">
            <v>0</v>
          </cell>
          <cell r="BS171">
            <v>0</v>
          </cell>
          <cell r="BT171">
            <v>0</v>
          </cell>
          <cell r="BU171">
            <v>0</v>
          </cell>
          <cell r="BV171">
            <v>0</v>
          </cell>
        </row>
        <row r="172">
          <cell r="F172">
            <v>-2686641</v>
          </cell>
          <cell r="G172">
            <v>-211755</v>
          </cell>
          <cell r="H172">
            <v>-695396</v>
          </cell>
          <cell r="I172">
            <v>-354530</v>
          </cell>
          <cell r="J172">
            <v>-566544</v>
          </cell>
          <cell r="K172">
            <v>629557</v>
          </cell>
          <cell r="L172">
            <v>-793635</v>
          </cell>
          <cell r="M172">
            <v>-860002</v>
          </cell>
          <cell r="N172">
            <v>2284822</v>
          </cell>
          <cell r="O172">
            <v>-896042</v>
          </cell>
          <cell r="P172">
            <v>-1223116</v>
          </cell>
          <cell r="T172">
            <v>-7329293</v>
          </cell>
          <cell r="U172">
            <v>536466</v>
          </cell>
          <cell r="V172">
            <v>-6541106</v>
          </cell>
          <cell r="W172">
            <v>-3400074</v>
          </cell>
          <cell r="X172">
            <v>-3821878</v>
          </cell>
          <cell r="Y172">
            <v>-1396182</v>
          </cell>
          <cell r="Z172">
            <v>-858406</v>
          </cell>
          <cell r="AA172">
            <v>1030680</v>
          </cell>
          <cell r="AB172">
            <v>1612530</v>
          </cell>
          <cell r="AC172">
            <v>1935829</v>
          </cell>
          <cell r="AD172">
            <v>3572848</v>
          </cell>
          <cell r="AI172">
            <v>77667</v>
          </cell>
          <cell r="AJ172">
            <v>-37176</v>
          </cell>
          <cell r="AK172">
            <v>16820</v>
          </cell>
          <cell r="AL172">
            <v>-13453</v>
          </cell>
          <cell r="AM172">
            <v>24976</v>
          </cell>
          <cell r="AN172">
            <v>-7173</v>
          </cell>
          <cell r="AO172">
            <v>-23343</v>
          </cell>
          <cell r="AP172">
            <v>8823</v>
          </cell>
          <cell r="AQ172">
            <v>40114</v>
          </cell>
          <cell r="AR172">
            <v>37298</v>
          </cell>
          <cell r="AW172">
            <v>0</v>
          </cell>
          <cell r="AX172">
            <v>0</v>
          </cell>
          <cell r="AY172">
            <v>0</v>
          </cell>
          <cell r="AZ172">
            <v>0</v>
          </cell>
          <cell r="BA172">
            <v>0</v>
          </cell>
          <cell r="BB172">
            <v>0</v>
          </cell>
          <cell r="BC172">
            <v>0</v>
          </cell>
          <cell r="BD172">
            <v>0</v>
          </cell>
          <cell r="BE172">
            <v>0</v>
          </cell>
          <cell r="BF172">
            <v>0</v>
          </cell>
          <cell r="BK172">
            <v>402378</v>
          </cell>
          <cell r="BL172">
            <v>-7273678</v>
          </cell>
          <cell r="BM172">
            <v>-3737784</v>
          </cell>
          <cell r="BN172">
            <v>-4401875</v>
          </cell>
          <cell r="BO172">
            <v>-741649</v>
          </cell>
          <cell r="BP172">
            <v>-1659214</v>
          </cell>
          <cell r="BQ172">
            <v>147335</v>
          </cell>
          <cell r="BR172">
            <v>3906175</v>
          </cell>
          <cell r="BS172">
            <v>1079901</v>
          </cell>
          <cell r="BT172">
            <v>2387030</v>
          </cell>
          <cell r="BU172">
            <v>0</v>
          </cell>
          <cell r="BV172">
            <v>0</v>
          </cell>
        </row>
        <row r="173">
          <cell r="F173">
            <v>0</v>
          </cell>
          <cell r="G173">
            <v>0</v>
          </cell>
          <cell r="H173">
            <v>0</v>
          </cell>
          <cell r="I173">
            <v>0</v>
          </cell>
          <cell r="J173">
            <v>0</v>
          </cell>
          <cell r="K173">
            <v>0</v>
          </cell>
          <cell r="L173">
            <v>0</v>
          </cell>
          <cell r="M173">
            <v>0</v>
          </cell>
          <cell r="N173">
            <v>0</v>
          </cell>
          <cell r="O173">
            <v>0</v>
          </cell>
          <cell r="P173">
            <v>0</v>
          </cell>
          <cell r="T173">
            <v>0</v>
          </cell>
          <cell r="U173">
            <v>0</v>
          </cell>
          <cell r="V173">
            <v>0</v>
          </cell>
          <cell r="W173">
            <v>0</v>
          </cell>
          <cell r="X173">
            <v>0</v>
          </cell>
          <cell r="Y173">
            <v>0</v>
          </cell>
          <cell r="Z173">
            <v>0</v>
          </cell>
          <cell r="AA173">
            <v>0</v>
          </cell>
          <cell r="AB173">
            <v>0</v>
          </cell>
          <cell r="AC173">
            <v>0</v>
          </cell>
          <cell r="AD173">
            <v>0</v>
          </cell>
          <cell r="AI173">
            <v>0</v>
          </cell>
          <cell r="AJ173">
            <v>0</v>
          </cell>
          <cell r="AK173">
            <v>0</v>
          </cell>
          <cell r="AL173">
            <v>0</v>
          </cell>
          <cell r="AM173">
            <v>0</v>
          </cell>
          <cell r="AN173">
            <v>0</v>
          </cell>
          <cell r="AO173">
            <v>0</v>
          </cell>
          <cell r="AP173">
            <v>0</v>
          </cell>
          <cell r="AQ173">
            <v>0</v>
          </cell>
          <cell r="AR173">
            <v>0</v>
          </cell>
          <cell r="AW173">
            <v>0</v>
          </cell>
          <cell r="AX173">
            <v>0</v>
          </cell>
          <cell r="AY173">
            <v>0</v>
          </cell>
          <cell r="AZ173">
            <v>0</v>
          </cell>
          <cell r="BA173">
            <v>0</v>
          </cell>
          <cell r="BB173">
            <v>0</v>
          </cell>
          <cell r="BC173">
            <v>0</v>
          </cell>
          <cell r="BD173">
            <v>0</v>
          </cell>
          <cell r="BE173">
            <v>0</v>
          </cell>
          <cell r="BF173">
            <v>0</v>
          </cell>
          <cell r="BK173">
            <v>0</v>
          </cell>
          <cell r="BL173">
            <v>0</v>
          </cell>
          <cell r="BM173">
            <v>0</v>
          </cell>
          <cell r="BN173">
            <v>0</v>
          </cell>
          <cell r="BO173">
            <v>0</v>
          </cell>
          <cell r="BP173">
            <v>0</v>
          </cell>
          <cell r="BQ173">
            <v>0</v>
          </cell>
          <cell r="BR173">
            <v>0</v>
          </cell>
          <cell r="BS173">
            <v>0</v>
          </cell>
          <cell r="BT173">
            <v>0</v>
          </cell>
          <cell r="BU173">
            <v>0</v>
          </cell>
          <cell r="BV173">
            <v>0</v>
          </cell>
        </row>
        <row r="174">
          <cell r="F174">
            <v>-1561130</v>
          </cell>
          <cell r="G174">
            <v>-148848</v>
          </cell>
          <cell r="H174">
            <v>-163378</v>
          </cell>
          <cell r="I174">
            <v>-156113</v>
          </cell>
          <cell r="J174">
            <v>-156113</v>
          </cell>
          <cell r="K174">
            <v>-156113</v>
          </cell>
          <cell r="L174">
            <v>-156113</v>
          </cell>
          <cell r="M174">
            <v>-156113</v>
          </cell>
          <cell r="N174">
            <v>-156113</v>
          </cell>
          <cell r="O174">
            <v>-156113</v>
          </cell>
          <cell r="P174">
            <v>-156113</v>
          </cell>
          <cell r="T174">
            <v>-577410</v>
          </cell>
          <cell r="U174">
            <v>-55054</v>
          </cell>
          <cell r="V174">
            <v>-60428</v>
          </cell>
          <cell r="W174">
            <v>-57741</v>
          </cell>
          <cell r="X174">
            <v>-57741</v>
          </cell>
          <cell r="Y174">
            <v>-57741</v>
          </cell>
          <cell r="Z174">
            <v>-57741</v>
          </cell>
          <cell r="AA174">
            <v>-57741</v>
          </cell>
          <cell r="AB174">
            <v>-57741</v>
          </cell>
          <cell r="AC174">
            <v>-57741</v>
          </cell>
          <cell r="AD174">
            <v>-57741</v>
          </cell>
          <cell r="AI174">
            <v>0</v>
          </cell>
          <cell r="AJ174">
            <v>0</v>
          </cell>
          <cell r="AK174">
            <v>0</v>
          </cell>
          <cell r="AL174">
            <v>0</v>
          </cell>
          <cell r="AM174">
            <v>0</v>
          </cell>
          <cell r="AN174">
            <v>0</v>
          </cell>
          <cell r="AO174">
            <v>0</v>
          </cell>
          <cell r="AP174">
            <v>0</v>
          </cell>
          <cell r="AQ174">
            <v>0</v>
          </cell>
          <cell r="AR174">
            <v>0</v>
          </cell>
          <cell r="AW174">
            <v>0</v>
          </cell>
          <cell r="AX174">
            <v>0</v>
          </cell>
          <cell r="AY174">
            <v>0</v>
          </cell>
          <cell r="AZ174">
            <v>0</v>
          </cell>
          <cell r="BA174">
            <v>0</v>
          </cell>
          <cell r="BB174">
            <v>0</v>
          </cell>
          <cell r="BC174">
            <v>0</v>
          </cell>
          <cell r="BD174">
            <v>0</v>
          </cell>
          <cell r="BE174">
            <v>0</v>
          </cell>
          <cell r="BF174">
            <v>0</v>
          </cell>
          <cell r="BK174">
            <v>-203902</v>
          </cell>
          <cell r="BL174">
            <v>-223806</v>
          </cell>
          <cell r="BM174">
            <v>-213854</v>
          </cell>
          <cell r="BN174">
            <v>-213854</v>
          </cell>
          <cell r="BO174">
            <v>-213854</v>
          </cell>
          <cell r="BP174">
            <v>-213854</v>
          </cell>
          <cell r="BQ174">
            <v>-213854</v>
          </cell>
          <cell r="BR174">
            <v>-213854</v>
          </cell>
          <cell r="BS174">
            <v>-213854</v>
          </cell>
          <cell r="BT174">
            <v>-213854</v>
          </cell>
          <cell r="BU174">
            <v>0</v>
          </cell>
          <cell r="BV174">
            <v>0</v>
          </cell>
        </row>
        <row r="175">
          <cell r="F175">
            <v>3006450</v>
          </cell>
          <cell r="G175">
            <v>300645</v>
          </cell>
          <cell r="H175">
            <v>300645</v>
          </cell>
          <cell r="I175">
            <v>300645</v>
          </cell>
          <cell r="J175">
            <v>300645</v>
          </cell>
          <cell r="K175">
            <v>300645</v>
          </cell>
          <cell r="L175">
            <v>300645</v>
          </cell>
          <cell r="M175">
            <v>300645</v>
          </cell>
          <cell r="N175">
            <v>300645</v>
          </cell>
          <cell r="O175">
            <v>300645</v>
          </cell>
          <cell r="P175">
            <v>300645</v>
          </cell>
          <cell r="T175">
            <v>1002150</v>
          </cell>
          <cell r="U175">
            <v>100215</v>
          </cell>
          <cell r="V175">
            <v>100215</v>
          </cell>
          <cell r="W175">
            <v>100215</v>
          </cell>
          <cell r="X175">
            <v>100215</v>
          </cell>
          <cell r="Y175">
            <v>100215</v>
          </cell>
          <cell r="Z175">
            <v>100215</v>
          </cell>
          <cell r="AA175">
            <v>100215</v>
          </cell>
          <cell r="AB175">
            <v>100215</v>
          </cell>
          <cell r="AC175">
            <v>100215</v>
          </cell>
          <cell r="AD175">
            <v>100215</v>
          </cell>
          <cell r="AI175">
            <v>0</v>
          </cell>
          <cell r="AJ175">
            <v>0</v>
          </cell>
          <cell r="AK175">
            <v>0</v>
          </cell>
          <cell r="AL175">
            <v>0</v>
          </cell>
          <cell r="AM175">
            <v>0</v>
          </cell>
          <cell r="AN175">
            <v>0</v>
          </cell>
          <cell r="AO175">
            <v>0</v>
          </cell>
          <cell r="AP175">
            <v>0</v>
          </cell>
          <cell r="AQ175">
            <v>0</v>
          </cell>
          <cell r="AR175">
            <v>0</v>
          </cell>
          <cell r="AW175">
            <v>0</v>
          </cell>
          <cell r="AX175">
            <v>0</v>
          </cell>
          <cell r="AY175">
            <v>0</v>
          </cell>
          <cell r="AZ175">
            <v>0</v>
          </cell>
          <cell r="BA175">
            <v>0</v>
          </cell>
          <cell r="BB175">
            <v>0</v>
          </cell>
          <cell r="BC175">
            <v>0</v>
          </cell>
          <cell r="BD175">
            <v>0</v>
          </cell>
          <cell r="BE175">
            <v>0</v>
          </cell>
          <cell r="BF175">
            <v>0</v>
          </cell>
          <cell r="BK175">
            <v>400860</v>
          </cell>
          <cell r="BL175">
            <v>400860</v>
          </cell>
          <cell r="BM175">
            <v>400860</v>
          </cell>
          <cell r="BN175">
            <v>400860</v>
          </cell>
          <cell r="BO175">
            <v>400860</v>
          </cell>
          <cell r="BP175">
            <v>400860</v>
          </cell>
          <cell r="BQ175">
            <v>400860</v>
          </cell>
          <cell r="BR175">
            <v>400860</v>
          </cell>
          <cell r="BS175">
            <v>400860</v>
          </cell>
          <cell r="BT175">
            <v>400860</v>
          </cell>
          <cell r="BU175">
            <v>0</v>
          </cell>
          <cell r="BV175">
            <v>0</v>
          </cell>
        </row>
        <row r="176">
          <cell r="F176">
            <v>-262635</v>
          </cell>
          <cell r="G176">
            <v>-15778</v>
          </cell>
          <cell r="H176">
            <v>-15778</v>
          </cell>
          <cell r="I176">
            <v>-46943</v>
          </cell>
          <cell r="J176">
            <v>-26180</v>
          </cell>
          <cell r="K176">
            <v>-26618</v>
          </cell>
          <cell r="L176">
            <v>-26180</v>
          </cell>
          <cell r="M176">
            <v>-26618</v>
          </cell>
          <cell r="N176">
            <v>-26180</v>
          </cell>
          <cell r="O176">
            <v>-26180</v>
          </cell>
          <cell r="P176">
            <v>-26180</v>
          </cell>
          <cell r="T176">
            <v>-167913</v>
          </cell>
          <cell r="U176">
            <v>-5259</v>
          </cell>
          <cell r="V176">
            <v>-5259</v>
          </cell>
          <cell r="W176">
            <v>-39669</v>
          </cell>
          <cell r="X176">
            <v>-16738</v>
          </cell>
          <cell r="Y176">
            <v>-17018</v>
          </cell>
          <cell r="Z176">
            <v>-16738</v>
          </cell>
          <cell r="AA176">
            <v>-17018</v>
          </cell>
          <cell r="AB176">
            <v>-16738</v>
          </cell>
          <cell r="AC176">
            <v>-16738</v>
          </cell>
          <cell r="AD176">
            <v>-16738</v>
          </cell>
          <cell r="AI176">
            <v>0</v>
          </cell>
          <cell r="AJ176">
            <v>0</v>
          </cell>
          <cell r="AK176">
            <v>0</v>
          </cell>
          <cell r="AL176">
            <v>0</v>
          </cell>
          <cell r="AM176">
            <v>0</v>
          </cell>
          <cell r="AN176">
            <v>0</v>
          </cell>
          <cell r="AO176">
            <v>0</v>
          </cell>
          <cell r="AP176">
            <v>0</v>
          </cell>
          <cell r="AQ176">
            <v>0</v>
          </cell>
          <cell r="AR176">
            <v>0</v>
          </cell>
          <cell r="AW176">
            <v>0</v>
          </cell>
          <cell r="AX176">
            <v>0</v>
          </cell>
          <cell r="AY176">
            <v>0</v>
          </cell>
          <cell r="AZ176">
            <v>0</v>
          </cell>
          <cell r="BA176">
            <v>0</v>
          </cell>
          <cell r="BB176">
            <v>0</v>
          </cell>
          <cell r="BC176">
            <v>0</v>
          </cell>
          <cell r="BD176">
            <v>0</v>
          </cell>
          <cell r="BE176">
            <v>0</v>
          </cell>
          <cell r="BF176">
            <v>0</v>
          </cell>
          <cell r="BK176">
            <v>-21037</v>
          </cell>
          <cell r="BL176">
            <v>-21037</v>
          </cell>
          <cell r="BM176">
            <v>-86612</v>
          </cell>
          <cell r="BN176">
            <v>-42918</v>
          </cell>
          <cell r="BO176">
            <v>-43636</v>
          </cell>
          <cell r="BP176">
            <v>-42918</v>
          </cell>
          <cell r="BQ176">
            <v>-43636</v>
          </cell>
          <cell r="BR176">
            <v>-42918</v>
          </cell>
          <cell r="BS176">
            <v>-42918</v>
          </cell>
          <cell r="BT176">
            <v>-42918</v>
          </cell>
          <cell r="BU176">
            <v>0</v>
          </cell>
          <cell r="BV176">
            <v>0</v>
          </cell>
        </row>
        <row r="177">
          <cell r="F177">
            <v>121099</v>
          </cell>
          <cell r="I177">
            <v>36329</v>
          </cell>
          <cell r="J177">
            <v>12110</v>
          </cell>
          <cell r="K177">
            <v>12110</v>
          </cell>
          <cell r="L177">
            <v>12110</v>
          </cell>
          <cell r="M177">
            <v>12110</v>
          </cell>
          <cell r="N177">
            <v>12110</v>
          </cell>
          <cell r="O177">
            <v>12110</v>
          </cell>
          <cell r="P177">
            <v>12110</v>
          </cell>
          <cell r="T177">
            <v>77421</v>
          </cell>
          <cell r="W177">
            <v>23227</v>
          </cell>
          <cell r="X177">
            <v>7742</v>
          </cell>
          <cell r="Y177">
            <v>7742</v>
          </cell>
          <cell r="Z177">
            <v>7742</v>
          </cell>
          <cell r="AA177">
            <v>7742</v>
          </cell>
          <cell r="AB177">
            <v>7742</v>
          </cell>
          <cell r="AC177">
            <v>7742</v>
          </cell>
          <cell r="AD177">
            <v>7742</v>
          </cell>
          <cell r="AK177">
            <v>0</v>
          </cell>
          <cell r="AL177">
            <v>0</v>
          </cell>
          <cell r="AM177">
            <v>0</v>
          </cell>
          <cell r="AN177">
            <v>0</v>
          </cell>
          <cell r="AO177">
            <v>0</v>
          </cell>
          <cell r="AP177">
            <v>0</v>
          </cell>
          <cell r="AQ177">
            <v>0</v>
          </cell>
          <cell r="AR177">
            <v>0</v>
          </cell>
          <cell r="AY177">
            <v>0</v>
          </cell>
          <cell r="AZ177">
            <v>0</v>
          </cell>
          <cell r="BA177">
            <v>0</v>
          </cell>
          <cell r="BB177">
            <v>0</v>
          </cell>
          <cell r="BC177">
            <v>0</v>
          </cell>
          <cell r="BD177">
            <v>0</v>
          </cell>
          <cell r="BE177">
            <v>0</v>
          </cell>
          <cell r="BF177">
            <v>0</v>
          </cell>
          <cell r="BM177">
            <v>59556</v>
          </cell>
          <cell r="BN177">
            <v>19852</v>
          </cell>
          <cell r="BO177">
            <v>19852</v>
          </cell>
          <cell r="BP177">
            <v>19852</v>
          </cell>
          <cell r="BQ177">
            <v>19852</v>
          </cell>
          <cell r="BR177">
            <v>19852</v>
          </cell>
          <cell r="BS177">
            <v>19852</v>
          </cell>
          <cell r="BT177">
            <v>19852</v>
          </cell>
          <cell r="BU177">
            <v>0</v>
          </cell>
          <cell r="BV177">
            <v>0</v>
          </cell>
        </row>
        <row r="178">
          <cell r="F178">
            <v>-514340</v>
          </cell>
          <cell r="G178">
            <v>-51434</v>
          </cell>
          <cell r="H178">
            <v>-51434</v>
          </cell>
          <cell r="I178">
            <v>-51434</v>
          </cell>
          <cell r="J178">
            <v>-51434</v>
          </cell>
          <cell r="K178">
            <v>-51434</v>
          </cell>
          <cell r="L178">
            <v>-51434</v>
          </cell>
          <cell r="M178">
            <v>-51434</v>
          </cell>
          <cell r="N178">
            <v>-51434</v>
          </cell>
          <cell r="O178">
            <v>-51434</v>
          </cell>
          <cell r="P178">
            <v>-51434</v>
          </cell>
          <cell r="T178">
            <v>-127430</v>
          </cell>
          <cell r="U178">
            <v>-12743</v>
          </cell>
          <cell r="V178">
            <v>-12743</v>
          </cell>
          <cell r="W178">
            <v>-12743</v>
          </cell>
          <cell r="X178">
            <v>-12743</v>
          </cell>
          <cell r="Y178">
            <v>-12743</v>
          </cell>
          <cell r="Z178">
            <v>-12743</v>
          </cell>
          <cell r="AA178">
            <v>-12743</v>
          </cell>
          <cell r="AB178">
            <v>-12743</v>
          </cell>
          <cell r="AC178">
            <v>-12743</v>
          </cell>
          <cell r="AD178">
            <v>-12743</v>
          </cell>
          <cell r="AI178">
            <v>-277</v>
          </cell>
          <cell r="AJ178">
            <v>-277</v>
          </cell>
          <cell r="AK178">
            <v>-277</v>
          </cell>
          <cell r="AL178">
            <v>-277</v>
          </cell>
          <cell r="AM178">
            <v>-277</v>
          </cell>
          <cell r="AN178">
            <v>-277</v>
          </cell>
          <cell r="AO178">
            <v>-277</v>
          </cell>
          <cell r="AP178">
            <v>-277</v>
          </cell>
          <cell r="AQ178">
            <v>-277</v>
          </cell>
          <cell r="AR178">
            <v>-277</v>
          </cell>
          <cell r="AW178">
            <v>0</v>
          </cell>
          <cell r="AX178">
            <v>0</v>
          </cell>
          <cell r="AY178">
            <v>0</v>
          </cell>
          <cell r="AZ178">
            <v>0</v>
          </cell>
          <cell r="BA178">
            <v>0</v>
          </cell>
          <cell r="BB178">
            <v>0</v>
          </cell>
          <cell r="BC178">
            <v>0</v>
          </cell>
          <cell r="BD178">
            <v>0</v>
          </cell>
          <cell r="BE178">
            <v>0</v>
          </cell>
          <cell r="BF178">
            <v>0</v>
          </cell>
          <cell r="BK178">
            <v>-64454</v>
          </cell>
          <cell r="BL178">
            <v>-64454</v>
          </cell>
          <cell r="BM178">
            <v>-64454</v>
          </cell>
          <cell r="BN178">
            <v>-64454</v>
          </cell>
          <cell r="BO178">
            <v>-64454</v>
          </cell>
          <cell r="BP178">
            <v>-64454</v>
          </cell>
          <cell r="BQ178">
            <v>-64454</v>
          </cell>
          <cell r="BR178">
            <v>-64454</v>
          </cell>
          <cell r="BS178">
            <v>-64454</v>
          </cell>
          <cell r="BT178">
            <v>-64454</v>
          </cell>
          <cell r="BU178">
            <v>0</v>
          </cell>
          <cell r="BV178">
            <v>0</v>
          </cell>
        </row>
        <row r="179">
          <cell r="F179">
            <v>-12456</v>
          </cell>
          <cell r="G179">
            <v>185</v>
          </cell>
          <cell r="H179">
            <v>-185</v>
          </cell>
          <cell r="I179">
            <v>-12456</v>
          </cell>
          <cell r="J179">
            <v>0</v>
          </cell>
          <cell r="K179">
            <v>0</v>
          </cell>
          <cell r="L179">
            <v>0</v>
          </cell>
          <cell r="M179">
            <v>0</v>
          </cell>
          <cell r="N179">
            <v>0</v>
          </cell>
          <cell r="O179">
            <v>0</v>
          </cell>
          <cell r="P179">
            <v>0</v>
          </cell>
          <cell r="T179">
            <v>0</v>
          </cell>
          <cell r="U179">
            <v>0</v>
          </cell>
          <cell r="V179">
            <v>0</v>
          </cell>
          <cell r="W179">
            <v>0</v>
          </cell>
          <cell r="X179">
            <v>0</v>
          </cell>
          <cell r="Y179">
            <v>0</v>
          </cell>
          <cell r="Z179">
            <v>0</v>
          </cell>
          <cell r="AA179">
            <v>0</v>
          </cell>
          <cell r="AB179">
            <v>0</v>
          </cell>
          <cell r="AC179">
            <v>0</v>
          </cell>
          <cell r="AD179">
            <v>0</v>
          </cell>
          <cell r="AI179">
            <v>0</v>
          </cell>
          <cell r="AJ179">
            <v>0</v>
          </cell>
          <cell r="AK179">
            <v>0</v>
          </cell>
          <cell r="AL179">
            <v>0</v>
          </cell>
          <cell r="AM179">
            <v>0</v>
          </cell>
          <cell r="AN179">
            <v>0</v>
          </cell>
          <cell r="AO179">
            <v>0</v>
          </cell>
          <cell r="AP179">
            <v>0</v>
          </cell>
          <cell r="AQ179">
            <v>0</v>
          </cell>
          <cell r="AR179">
            <v>0</v>
          </cell>
          <cell r="AW179">
            <v>0</v>
          </cell>
          <cell r="AX179">
            <v>0</v>
          </cell>
          <cell r="AY179">
            <v>0</v>
          </cell>
          <cell r="AZ179">
            <v>0</v>
          </cell>
          <cell r="BA179">
            <v>0</v>
          </cell>
          <cell r="BB179">
            <v>0</v>
          </cell>
          <cell r="BC179">
            <v>0</v>
          </cell>
          <cell r="BD179">
            <v>0</v>
          </cell>
          <cell r="BE179">
            <v>0</v>
          </cell>
          <cell r="BF179">
            <v>0</v>
          </cell>
          <cell r="BK179">
            <v>185</v>
          </cell>
          <cell r="BL179">
            <v>-185</v>
          </cell>
          <cell r="BM179">
            <v>-12456</v>
          </cell>
          <cell r="BN179">
            <v>0</v>
          </cell>
          <cell r="BO179">
            <v>0</v>
          </cell>
          <cell r="BP179">
            <v>0</v>
          </cell>
          <cell r="BQ179">
            <v>0</v>
          </cell>
          <cell r="BR179">
            <v>0</v>
          </cell>
          <cell r="BS179">
            <v>0</v>
          </cell>
          <cell r="BT179">
            <v>0</v>
          </cell>
          <cell r="BU179">
            <v>0</v>
          </cell>
          <cell r="BV179">
            <v>0</v>
          </cell>
        </row>
        <row r="180">
          <cell r="F180">
            <v>-353703</v>
          </cell>
          <cell r="O180">
            <v>-358816</v>
          </cell>
          <cell r="P180">
            <v>5113</v>
          </cell>
          <cell r="T180">
            <v>0</v>
          </cell>
          <cell r="AC180">
            <v>0</v>
          </cell>
          <cell r="AD180">
            <v>0</v>
          </cell>
          <cell r="AQ180">
            <v>0</v>
          </cell>
          <cell r="AR180">
            <v>0</v>
          </cell>
          <cell r="BE180">
            <v>0</v>
          </cell>
          <cell r="BF180">
            <v>0</v>
          </cell>
          <cell r="BS180">
            <v>-358816</v>
          </cell>
          <cell r="BT180">
            <v>5113</v>
          </cell>
        </row>
        <row r="181">
          <cell r="F181">
            <v>0</v>
          </cell>
          <cell r="O181">
            <v>0</v>
          </cell>
          <cell r="P181">
            <v>0</v>
          </cell>
          <cell r="T181">
            <v>0</v>
          </cell>
          <cell r="AC181">
            <v>0</v>
          </cell>
          <cell r="AD181">
            <v>0</v>
          </cell>
          <cell r="AQ181">
            <v>0</v>
          </cell>
          <cell r="AR181">
            <v>0</v>
          </cell>
          <cell r="BE181">
            <v>-392063</v>
          </cell>
          <cell r="BF181">
            <v>0</v>
          </cell>
          <cell r="BS181">
            <v>-392063</v>
          </cell>
          <cell r="BT181">
            <v>0</v>
          </cell>
        </row>
        <row r="182">
          <cell r="F182">
            <v>244800</v>
          </cell>
          <cell r="G182">
            <v>24480</v>
          </cell>
          <cell r="H182">
            <v>24480</v>
          </cell>
          <cell r="I182">
            <v>24480</v>
          </cell>
          <cell r="J182">
            <v>24480</v>
          </cell>
          <cell r="K182">
            <v>24480</v>
          </cell>
          <cell r="L182">
            <v>24480</v>
          </cell>
          <cell r="M182">
            <v>24480</v>
          </cell>
          <cell r="N182">
            <v>24480</v>
          </cell>
          <cell r="O182">
            <v>24480</v>
          </cell>
          <cell r="P182">
            <v>24480</v>
          </cell>
          <cell r="T182">
            <v>61200</v>
          </cell>
          <cell r="U182">
            <v>6120</v>
          </cell>
          <cell r="V182">
            <v>6120</v>
          </cell>
          <cell r="W182">
            <v>6120</v>
          </cell>
          <cell r="X182">
            <v>6120</v>
          </cell>
          <cell r="Y182">
            <v>6120</v>
          </cell>
          <cell r="Z182">
            <v>6120</v>
          </cell>
          <cell r="AA182">
            <v>6120</v>
          </cell>
          <cell r="AB182">
            <v>6120</v>
          </cell>
          <cell r="AC182">
            <v>6120</v>
          </cell>
          <cell r="AD182">
            <v>6120</v>
          </cell>
          <cell r="AI182">
            <v>115</v>
          </cell>
          <cell r="AJ182">
            <v>115</v>
          </cell>
          <cell r="AK182">
            <v>115</v>
          </cell>
          <cell r="AL182">
            <v>115</v>
          </cell>
          <cell r="AM182">
            <v>115</v>
          </cell>
          <cell r="AN182">
            <v>115</v>
          </cell>
          <cell r="AO182">
            <v>115</v>
          </cell>
          <cell r="AP182">
            <v>115</v>
          </cell>
          <cell r="AQ182">
            <v>115</v>
          </cell>
          <cell r="AR182">
            <v>115</v>
          </cell>
          <cell r="AW182">
            <v>0</v>
          </cell>
          <cell r="AX182">
            <v>0</v>
          </cell>
          <cell r="AY182">
            <v>0</v>
          </cell>
          <cell r="AZ182">
            <v>0</v>
          </cell>
          <cell r="BA182">
            <v>0</v>
          </cell>
          <cell r="BB182">
            <v>0</v>
          </cell>
          <cell r="BC182">
            <v>0</v>
          </cell>
          <cell r="BD182">
            <v>0</v>
          </cell>
          <cell r="BE182">
            <v>0</v>
          </cell>
          <cell r="BF182">
            <v>0</v>
          </cell>
          <cell r="BK182">
            <v>30715</v>
          </cell>
          <cell r="BL182">
            <v>30715</v>
          </cell>
          <cell r="BM182">
            <v>30715</v>
          </cell>
          <cell r="BN182">
            <v>30715</v>
          </cell>
          <cell r="BO182">
            <v>30715</v>
          </cell>
          <cell r="BP182">
            <v>30715</v>
          </cell>
          <cell r="BQ182">
            <v>30715</v>
          </cell>
          <cell r="BR182">
            <v>30715</v>
          </cell>
          <cell r="BS182">
            <v>30715</v>
          </cell>
          <cell r="BT182">
            <v>30715</v>
          </cell>
          <cell r="BU182">
            <v>0</v>
          </cell>
          <cell r="BV182">
            <v>0</v>
          </cell>
        </row>
        <row r="183">
          <cell r="F183">
            <v>849150</v>
          </cell>
          <cell r="I183">
            <v>254745</v>
          </cell>
          <cell r="J183">
            <v>84915</v>
          </cell>
          <cell r="K183">
            <v>84915</v>
          </cell>
          <cell r="L183">
            <v>84915</v>
          </cell>
          <cell r="M183">
            <v>84915</v>
          </cell>
          <cell r="N183">
            <v>84915</v>
          </cell>
          <cell r="O183">
            <v>84915</v>
          </cell>
          <cell r="P183">
            <v>84915</v>
          </cell>
          <cell r="T183">
            <v>818550</v>
          </cell>
          <cell r="W183">
            <v>245565</v>
          </cell>
          <cell r="X183">
            <v>81855</v>
          </cell>
          <cell r="Y183">
            <v>81855</v>
          </cell>
          <cell r="Z183">
            <v>81855</v>
          </cell>
          <cell r="AA183">
            <v>81855</v>
          </cell>
          <cell r="AB183">
            <v>81855</v>
          </cell>
          <cell r="AC183">
            <v>81855</v>
          </cell>
          <cell r="AD183">
            <v>81855</v>
          </cell>
          <cell r="AK183">
            <v>0</v>
          </cell>
          <cell r="AL183">
            <v>0</v>
          </cell>
          <cell r="AM183">
            <v>0</v>
          </cell>
          <cell r="AN183">
            <v>0</v>
          </cell>
          <cell r="AO183">
            <v>0</v>
          </cell>
          <cell r="AP183">
            <v>0</v>
          </cell>
          <cell r="AQ183">
            <v>0</v>
          </cell>
          <cell r="AR183">
            <v>0</v>
          </cell>
          <cell r="AY183">
            <v>0</v>
          </cell>
          <cell r="AZ183">
            <v>0</v>
          </cell>
          <cell r="BA183">
            <v>0</v>
          </cell>
          <cell r="BB183">
            <v>0</v>
          </cell>
          <cell r="BC183">
            <v>0</v>
          </cell>
          <cell r="BD183">
            <v>0</v>
          </cell>
          <cell r="BE183">
            <v>0</v>
          </cell>
          <cell r="BF183">
            <v>0</v>
          </cell>
          <cell r="BM183">
            <v>500310</v>
          </cell>
          <cell r="BN183">
            <v>166770</v>
          </cell>
          <cell r="BO183">
            <v>166770</v>
          </cell>
          <cell r="BP183">
            <v>166770</v>
          </cell>
          <cell r="BQ183">
            <v>166770</v>
          </cell>
          <cell r="BR183">
            <v>166770</v>
          </cell>
          <cell r="BS183">
            <v>166770</v>
          </cell>
          <cell r="BT183">
            <v>166770</v>
          </cell>
          <cell r="BU183">
            <v>0</v>
          </cell>
          <cell r="BV183">
            <v>0</v>
          </cell>
        </row>
        <row r="184">
          <cell r="F184">
            <v>-574012</v>
          </cell>
          <cell r="I184">
            <v>-140657</v>
          </cell>
          <cell r="J184">
            <v>-47295</v>
          </cell>
          <cell r="K184">
            <v>-47297</v>
          </cell>
          <cell r="L184">
            <v>-41786</v>
          </cell>
          <cell r="M184">
            <v>-41786</v>
          </cell>
          <cell r="N184">
            <v>-41786</v>
          </cell>
          <cell r="O184">
            <v>-57641</v>
          </cell>
          <cell r="P184">
            <v>-155764</v>
          </cell>
          <cell r="T184">
            <v>-669540</v>
          </cell>
          <cell r="W184">
            <v>-135123</v>
          </cell>
          <cell r="X184">
            <v>-45376</v>
          </cell>
          <cell r="Y184">
            <v>-45378</v>
          </cell>
          <cell r="Z184">
            <v>-40322</v>
          </cell>
          <cell r="AA184">
            <v>-40322</v>
          </cell>
          <cell r="AB184">
            <v>-40322</v>
          </cell>
          <cell r="AC184">
            <v>-121207</v>
          </cell>
          <cell r="AD184">
            <v>-201490</v>
          </cell>
          <cell r="AK184">
            <v>0</v>
          </cell>
          <cell r="AL184">
            <v>0</v>
          </cell>
          <cell r="AM184">
            <v>0</v>
          </cell>
          <cell r="AN184">
            <v>0</v>
          </cell>
          <cell r="AO184">
            <v>0</v>
          </cell>
          <cell r="AP184">
            <v>0</v>
          </cell>
          <cell r="AQ184">
            <v>0</v>
          </cell>
          <cell r="AR184">
            <v>0</v>
          </cell>
          <cell r="AY184">
            <v>0</v>
          </cell>
          <cell r="AZ184">
            <v>0</v>
          </cell>
          <cell r="BA184">
            <v>0</v>
          </cell>
          <cell r="BB184">
            <v>0</v>
          </cell>
          <cell r="BC184">
            <v>0</v>
          </cell>
          <cell r="BD184">
            <v>0</v>
          </cell>
          <cell r="BE184">
            <v>0</v>
          </cell>
          <cell r="BF184">
            <v>0</v>
          </cell>
          <cell r="BM184">
            <v>-275780</v>
          </cell>
          <cell r="BN184">
            <v>-92671</v>
          </cell>
          <cell r="BO184">
            <v>-92675</v>
          </cell>
          <cell r="BP184">
            <v>-82108</v>
          </cell>
          <cell r="BQ184">
            <v>-82108</v>
          </cell>
          <cell r="BR184">
            <v>-82108</v>
          </cell>
          <cell r="BS184">
            <v>-178848</v>
          </cell>
          <cell r="BT184">
            <v>-357254</v>
          </cell>
          <cell r="BU184">
            <v>0</v>
          </cell>
          <cell r="BV184">
            <v>0</v>
          </cell>
        </row>
        <row r="185">
          <cell r="F185">
            <v>-1220564</v>
          </cell>
          <cell r="G185">
            <v>-111806</v>
          </cell>
          <cell r="H185">
            <v>-111806</v>
          </cell>
          <cell r="I185">
            <v>-111806</v>
          </cell>
          <cell r="J185">
            <v>-111806</v>
          </cell>
          <cell r="K185">
            <v>-111806</v>
          </cell>
          <cell r="L185">
            <v>-111806</v>
          </cell>
          <cell r="M185">
            <v>-111806</v>
          </cell>
          <cell r="N185">
            <v>-111806</v>
          </cell>
          <cell r="O185">
            <v>-239927</v>
          </cell>
          <cell r="P185">
            <v>-86189</v>
          </cell>
          <cell r="T185">
            <v>-1000036</v>
          </cell>
          <cell r="U185">
            <v>-91617</v>
          </cell>
          <cell r="V185">
            <v>-91617</v>
          </cell>
          <cell r="W185">
            <v>-91617</v>
          </cell>
          <cell r="X185">
            <v>-91617</v>
          </cell>
          <cell r="Y185">
            <v>-91617</v>
          </cell>
          <cell r="Z185">
            <v>-91617</v>
          </cell>
          <cell r="AA185">
            <v>-91617</v>
          </cell>
          <cell r="AB185">
            <v>-91617</v>
          </cell>
          <cell r="AC185">
            <v>-196443</v>
          </cell>
          <cell r="AD185">
            <v>-70657</v>
          </cell>
          <cell r="AI185">
            <v>0</v>
          </cell>
          <cell r="AJ185">
            <v>0</v>
          </cell>
          <cell r="AK185">
            <v>0</v>
          </cell>
          <cell r="AL185">
            <v>0</v>
          </cell>
          <cell r="AM185">
            <v>0</v>
          </cell>
          <cell r="AN185">
            <v>0</v>
          </cell>
          <cell r="AO185">
            <v>0</v>
          </cell>
          <cell r="AP185">
            <v>0</v>
          </cell>
          <cell r="AQ185">
            <v>0</v>
          </cell>
          <cell r="AR185">
            <v>0</v>
          </cell>
          <cell r="AW185">
            <v>0</v>
          </cell>
          <cell r="AX185">
            <v>0</v>
          </cell>
          <cell r="AY185">
            <v>0</v>
          </cell>
          <cell r="AZ185">
            <v>0</v>
          </cell>
          <cell r="BA185">
            <v>0</v>
          </cell>
          <cell r="BB185">
            <v>0</v>
          </cell>
          <cell r="BC185">
            <v>0</v>
          </cell>
          <cell r="BD185">
            <v>0</v>
          </cell>
          <cell r="BE185">
            <v>0</v>
          </cell>
          <cell r="BF185">
            <v>0</v>
          </cell>
          <cell r="BK185">
            <v>-203423</v>
          </cell>
          <cell r="BL185">
            <v>-203423</v>
          </cell>
          <cell r="BM185">
            <v>-203423</v>
          </cell>
          <cell r="BN185">
            <v>-203423</v>
          </cell>
          <cell r="BO185">
            <v>-203423</v>
          </cell>
          <cell r="BP185">
            <v>-203423</v>
          </cell>
          <cell r="BQ185">
            <v>-203423</v>
          </cell>
          <cell r="BR185">
            <v>-203423</v>
          </cell>
          <cell r="BS185">
            <v>-436370</v>
          </cell>
          <cell r="BT185">
            <v>-156846</v>
          </cell>
          <cell r="BU185">
            <v>0</v>
          </cell>
          <cell r="BV185">
            <v>0</v>
          </cell>
        </row>
        <row r="186">
          <cell r="F186">
            <v>-64164</v>
          </cell>
          <cell r="G186">
            <v>-51493</v>
          </cell>
          <cell r="H186">
            <v>-21662</v>
          </cell>
          <cell r="I186">
            <v>-21663</v>
          </cell>
          <cell r="J186">
            <v>-21558</v>
          </cell>
          <cell r="K186">
            <v>8702</v>
          </cell>
          <cell r="L186">
            <v>8702</v>
          </cell>
          <cell r="M186">
            <v>8702</v>
          </cell>
          <cell r="N186">
            <v>8702</v>
          </cell>
          <cell r="O186">
            <v>8702</v>
          </cell>
          <cell r="P186">
            <v>8702</v>
          </cell>
          <cell r="T186">
            <v>-21392</v>
          </cell>
          <cell r="U186">
            <v>-12873</v>
          </cell>
          <cell r="V186">
            <v>-11512</v>
          </cell>
          <cell r="W186">
            <v>-7221</v>
          </cell>
          <cell r="X186">
            <v>-7186</v>
          </cell>
          <cell r="Y186">
            <v>2900</v>
          </cell>
          <cell r="Z186">
            <v>2900</v>
          </cell>
          <cell r="AA186">
            <v>2900</v>
          </cell>
          <cell r="AB186">
            <v>2900</v>
          </cell>
          <cell r="AC186">
            <v>2900</v>
          </cell>
          <cell r="AD186">
            <v>2900</v>
          </cell>
          <cell r="AI186">
            <v>0</v>
          </cell>
          <cell r="AJ186">
            <v>0</v>
          </cell>
          <cell r="AK186">
            <v>0</v>
          </cell>
          <cell r="AL186">
            <v>0</v>
          </cell>
          <cell r="AM186">
            <v>0</v>
          </cell>
          <cell r="AN186">
            <v>0</v>
          </cell>
          <cell r="AO186">
            <v>0</v>
          </cell>
          <cell r="AP186">
            <v>0</v>
          </cell>
          <cell r="AQ186">
            <v>0</v>
          </cell>
          <cell r="AR186">
            <v>0</v>
          </cell>
          <cell r="AW186">
            <v>0</v>
          </cell>
          <cell r="AX186">
            <v>0</v>
          </cell>
          <cell r="AY186">
            <v>0</v>
          </cell>
          <cell r="AZ186">
            <v>0</v>
          </cell>
          <cell r="BA186">
            <v>0</v>
          </cell>
          <cell r="BB186">
            <v>0</v>
          </cell>
          <cell r="BC186">
            <v>0</v>
          </cell>
          <cell r="BD186">
            <v>0</v>
          </cell>
          <cell r="BE186">
            <v>0</v>
          </cell>
          <cell r="BF186">
            <v>0</v>
          </cell>
          <cell r="BK186">
            <v>-64366</v>
          </cell>
          <cell r="BL186">
            <v>-33174</v>
          </cell>
          <cell r="BM186">
            <v>-28884</v>
          </cell>
          <cell r="BN186">
            <v>-28744</v>
          </cell>
          <cell r="BO186">
            <v>11602</v>
          </cell>
          <cell r="BP186">
            <v>11602</v>
          </cell>
          <cell r="BQ186">
            <v>11602</v>
          </cell>
          <cell r="BR186">
            <v>11602</v>
          </cell>
          <cell r="BS186">
            <v>11602</v>
          </cell>
          <cell r="BT186">
            <v>11602</v>
          </cell>
          <cell r="BU186">
            <v>0</v>
          </cell>
          <cell r="BV186">
            <v>0</v>
          </cell>
        </row>
        <row r="187">
          <cell r="F187">
            <v>-116835</v>
          </cell>
          <cell r="G187">
            <v>-15466</v>
          </cell>
          <cell r="H187">
            <v>-15466</v>
          </cell>
          <cell r="I187">
            <v>-15466</v>
          </cell>
          <cell r="J187">
            <v>-15466</v>
          </cell>
          <cell r="K187">
            <v>-15466</v>
          </cell>
          <cell r="L187">
            <v>-7901</v>
          </cell>
          <cell r="M187">
            <v>-7901</v>
          </cell>
          <cell r="N187">
            <v>-7901</v>
          </cell>
          <cell r="O187">
            <v>-7901</v>
          </cell>
          <cell r="P187">
            <v>-7901</v>
          </cell>
          <cell r="T187">
            <v>-74695</v>
          </cell>
          <cell r="U187">
            <v>-9888</v>
          </cell>
          <cell r="V187">
            <v>-9888</v>
          </cell>
          <cell r="W187">
            <v>-9888</v>
          </cell>
          <cell r="X187">
            <v>-9888</v>
          </cell>
          <cell r="Y187">
            <v>-9888</v>
          </cell>
          <cell r="Z187">
            <v>-5051</v>
          </cell>
          <cell r="AA187">
            <v>-5051</v>
          </cell>
          <cell r="AB187">
            <v>-5051</v>
          </cell>
          <cell r="AC187">
            <v>-5051</v>
          </cell>
          <cell r="AD187">
            <v>-5051</v>
          </cell>
          <cell r="AI187">
            <v>0</v>
          </cell>
          <cell r="AJ187">
            <v>0</v>
          </cell>
          <cell r="AK187">
            <v>0</v>
          </cell>
          <cell r="AL187">
            <v>0</v>
          </cell>
          <cell r="AM187">
            <v>0</v>
          </cell>
          <cell r="AN187">
            <v>0</v>
          </cell>
          <cell r="AO187">
            <v>0</v>
          </cell>
          <cell r="AP187">
            <v>0</v>
          </cell>
          <cell r="AQ187">
            <v>0</v>
          </cell>
          <cell r="AR187">
            <v>0</v>
          </cell>
          <cell r="AW187">
            <v>0</v>
          </cell>
          <cell r="AX187">
            <v>0</v>
          </cell>
          <cell r="AY187">
            <v>0</v>
          </cell>
          <cell r="AZ187">
            <v>0</v>
          </cell>
          <cell r="BA187">
            <v>0</v>
          </cell>
          <cell r="BB187">
            <v>0</v>
          </cell>
          <cell r="BC187">
            <v>0</v>
          </cell>
          <cell r="BD187">
            <v>0</v>
          </cell>
          <cell r="BE187">
            <v>0</v>
          </cell>
          <cell r="BF187">
            <v>0</v>
          </cell>
          <cell r="BK187">
            <v>-25354</v>
          </cell>
          <cell r="BL187">
            <v>-25354</v>
          </cell>
          <cell r="BM187">
            <v>-25354</v>
          </cell>
          <cell r="BN187">
            <v>-25354</v>
          </cell>
          <cell r="BO187">
            <v>-25354</v>
          </cell>
          <cell r="BP187">
            <v>-12952</v>
          </cell>
          <cell r="BQ187">
            <v>-12952</v>
          </cell>
          <cell r="BR187">
            <v>-12952</v>
          </cell>
          <cell r="BS187">
            <v>-12952</v>
          </cell>
          <cell r="BT187">
            <v>-12952</v>
          </cell>
          <cell r="BU187">
            <v>0</v>
          </cell>
          <cell r="BV187">
            <v>0</v>
          </cell>
        </row>
        <row r="188">
          <cell r="F188">
            <v>-1682230</v>
          </cell>
          <cell r="G188">
            <v>-168252</v>
          </cell>
          <cell r="H188">
            <v>-168252</v>
          </cell>
          <cell r="I188">
            <v>-168252</v>
          </cell>
          <cell r="J188">
            <v>-168252</v>
          </cell>
          <cell r="K188">
            <v>-167962</v>
          </cell>
          <cell r="L188">
            <v>-168252</v>
          </cell>
          <cell r="M188">
            <v>-168252</v>
          </cell>
          <cell r="N188">
            <v>-168252</v>
          </cell>
          <cell r="O188">
            <v>-168252</v>
          </cell>
          <cell r="P188">
            <v>-168252</v>
          </cell>
          <cell r="T188">
            <v>-1075525</v>
          </cell>
          <cell r="U188">
            <v>-107571</v>
          </cell>
          <cell r="V188">
            <v>-107571</v>
          </cell>
          <cell r="W188">
            <v>-107571</v>
          </cell>
          <cell r="X188">
            <v>-107571</v>
          </cell>
          <cell r="Y188">
            <v>-107386</v>
          </cell>
          <cell r="Z188">
            <v>-107571</v>
          </cell>
          <cell r="AA188">
            <v>-107571</v>
          </cell>
          <cell r="AB188">
            <v>-107571</v>
          </cell>
          <cell r="AC188">
            <v>-107571</v>
          </cell>
          <cell r="AD188">
            <v>-107571</v>
          </cell>
          <cell r="AI188">
            <v>0</v>
          </cell>
          <cell r="AJ188">
            <v>0</v>
          </cell>
          <cell r="AK188">
            <v>0</v>
          </cell>
          <cell r="AL188">
            <v>0</v>
          </cell>
          <cell r="AM188">
            <v>0</v>
          </cell>
          <cell r="AN188">
            <v>0</v>
          </cell>
          <cell r="AO188">
            <v>0</v>
          </cell>
          <cell r="AP188">
            <v>0</v>
          </cell>
          <cell r="AQ188">
            <v>0</v>
          </cell>
          <cell r="AR188">
            <v>0</v>
          </cell>
          <cell r="AW188">
            <v>0</v>
          </cell>
          <cell r="AX188">
            <v>0</v>
          </cell>
          <cell r="AY188">
            <v>0</v>
          </cell>
          <cell r="AZ188">
            <v>0</v>
          </cell>
          <cell r="BA188">
            <v>0</v>
          </cell>
          <cell r="BB188">
            <v>0</v>
          </cell>
          <cell r="BC188">
            <v>0</v>
          </cell>
          <cell r="BD188">
            <v>0</v>
          </cell>
          <cell r="BE188">
            <v>0</v>
          </cell>
          <cell r="BF188">
            <v>0</v>
          </cell>
          <cell r="BK188">
            <v>-275823</v>
          </cell>
          <cell r="BL188">
            <v>-275823</v>
          </cell>
          <cell r="BM188">
            <v>-275823</v>
          </cell>
          <cell r="BN188">
            <v>-275823</v>
          </cell>
          <cell r="BO188">
            <v>-275348</v>
          </cell>
          <cell r="BP188">
            <v>-275823</v>
          </cell>
          <cell r="BQ188">
            <v>-275823</v>
          </cell>
          <cell r="BR188">
            <v>-275823</v>
          </cell>
          <cell r="BS188">
            <v>-275823</v>
          </cell>
          <cell r="BT188">
            <v>-275823</v>
          </cell>
          <cell r="BU188">
            <v>0</v>
          </cell>
          <cell r="BV188">
            <v>0</v>
          </cell>
        </row>
        <row r="189">
          <cell r="F189">
            <v>20694</v>
          </cell>
          <cell r="G189">
            <v>0</v>
          </cell>
          <cell r="H189">
            <v>1586</v>
          </cell>
          <cell r="I189">
            <v>982</v>
          </cell>
          <cell r="J189">
            <v>1029</v>
          </cell>
          <cell r="K189">
            <v>1980</v>
          </cell>
          <cell r="L189">
            <v>2150</v>
          </cell>
          <cell r="M189">
            <v>1898</v>
          </cell>
          <cell r="N189">
            <v>3900</v>
          </cell>
          <cell r="O189">
            <v>3674</v>
          </cell>
          <cell r="P189">
            <v>3495</v>
          </cell>
          <cell r="T189">
            <v>0</v>
          </cell>
          <cell r="U189">
            <v>0</v>
          </cell>
          <cell r="V189">
            <v>0</v>
          </cell>
          <cell r="W189">
            <v>0</v>
          </cell>
          <cell r="X189">
            <v>0</v>
          </cell>
          <cell r="Y189">
            <v>0</v>
          </cell>
          <cell r="Z189">
            <v>0</v>
          </cell>
          <cell r="AA189">
            <v>0</v>
          </cell>
          <cell r="AB189">
            <v>0</v>
          </cell>
          <cell r="AC189">
            <v>0</v>
          </cell>
          <cell r="AD189">
            <v>0</v>
          </cell>
          <cell r="AI189">
            <v>0</v>
          </cell>
          <cell r="AJ189">
            <v>0</v>
          </cell>
          <cell r="AK189">
            <v>0</v>
          </cell>
          <cell r="AL189">
            <v>0</v>
          </cell>
          <cell r="AM189">
            <v>0</v>
          </cell>
          <cell r="AN189">
            <v>0</v>
          </cell>
          <cell r="AO189">
            <v>0</v>
          </cell>
          <cell r="AP189">
            <v>0</v>
          </cell>
          <cell r="AQ189">
            <v>0</v>
          </cell>
          <cell r="AR189">
            <v>0</v>
          </cell>
          <cell r="AW189">
            <v>0</v>
          </cell>
          <cell r="AX189">
            <v>0</v>
          </cell>
          <cell r="AY189">
            <v>0</v>
          </cell>
          <cell r="AZ189">
            <v>0</v>
          </cell>
          <cell r="BA189">
            <v>0</v>
          </cell>
          <cell r="BB189">
            <v>0</v>
          </cell>
          <cell r="BC189">
            <v>0</v>
          </cell>
          <cell r="BD189">
            <v>0</v>
          </cell>
          <cell r="BE189">
            <v>0</v>
          </cell>
          <cell r="BF189">
            <v>0</v>
          </cell>
          <cell r="BK189">
            <v>0</v>
          </cell>
          <cell r="BL189">
            <v>1586</v>
          </cell>
          <cell r="BM189">
            <v>982</v>
          </cell>
          <cell r="BN189">
            <v>1029</v>
          </cell>
          <cell r="BO189">
            <v>1980</v>
          </cell>
          <cell r="BP189">
            <v>2150</v>
          </cell>
          <cell r="BQ189">
            <v>1898</v>
          </cell>
          <cell r="BR189">
            <v>3900</v>
          </cell>
          <cell r="BS189">
            <v>3674</v>
          </cell>
          <cell r="BT189">
            <v>3495</v>
          </cell>
          <cell r="BU189">
            <v>0</v>
          </cell>
          <cell r="BV189">
            <v>0</v>
          </cell>
        </row>
        <row r="190">
          <cell r="F190">
            <v>-144888</v>
          </cell>
          <cell r="G190">
            <v>-14347</v>
          </cell>
          <cell r="H190">
            <v>-14347</v>
          </cell>
          <cell r="I190">
            <v>-14347</v>
          </cell>
          <cell r="J190">
            <v>-14347</v>
          </cell>
          <cell r="K190">
            <v>-14347</v>
          </cell>
          <cell r="L190">
            <v>-14347</v>
          </cell>
          <cell r="M190">
            <v>-14347</v>
          </cell>
          <cell r="N190">
            <v>-14347</v>
          </cell>
          <cell r="O190">
            <v>-14347</v>
          </cell>
          <cell r="P190">
            <v>-15765</v>
          </cell>
          <cell r="T190">
            <v>0</v>
          </cell>
          <cell r="U190">
            <v>0</v>
          </cell>
          <cell r="V190">
            <v>0</v>
          </cell>
          <cell r="W190">
            <v>0</v>
          </cell>
          <cell r="X190">
            <v>0</v>
          </cell>
          <cell r="Y190">
            <v>0</v>
          </cell>
          <cell r="Z190">
            <v>0</v>
          </cell>
          <cell r="AA190">
            <v>0</v>
          </cell>
          <cell r="AB190">
            <v>0</v>
          </cell>
          <cell r="AC190">
            <v>0</v>
          </cell>
          <cell r="AD190">
            <v>0</v>
          </cell>
          <cell r="AI190">
            <v>0</v>
          </cell>
          <cell r="AJ190">
            <v>0</v>
          </cell>
          <cell r="AK190">
            <v>0</v>
          </cell>
          <cell r="AL190">
            <v>0</v>
          </cell>
          <cell r="AM190">
            <v>0</v>
          </cell>
          <cell r="AN190">
            <v>0</v>
          </cell>
          <cell r="AO190">
            <v>0</v>
          </cell>
          <cell r="AP190">
            <v>0</v>
          </cell>
          <cell r="AQ190">
            <v>0</v>
          </cell>
          <cell r="AR190">
            <v>0</v>
          </cell>
          <cell r="AW190">
            <v>0</v>
          </cell>
          <cell r="AX190">
            <v>0</v>
          </cell>
          <cell r="AY190">
            <v>0</v>
          </cell>
          <cell r="AZ190">
            <v>0</v>
          </cell>
          <cell r="BA190">
            <v>0</v>
          </cell>
          <cell r="BB190">
            <v>0</v>
          </cell>
          <cell r="BC190">
            <v>0</v>
          </cell>
          <cell r="BD190">
            <v>0</v>
          </cell>
          <cell r="BE190">
            <v>0</v>
          </cell>
          <cell r="BF190">
            <v>0</v>
          </cell>
          <cell r="BK190">
            <v>-14347</v>
          </cell>
          <cell r="BL190">
            <v>-14347</v>
          </cell>
          <cell r="BM190">
            <v>-14347</v>
          </cell>
          <cell r="BN190">
            <v>-14347</v>
          </cell>
          <cell r="BO190">
            <v>-14347</v>
          </cell>
          <cell r="BP190">
            <v>-14347</v>
          </cell>
          <cell r="BQ190">
            <v>-14347</v>
          </cell>
          <cell r="BR190">
            <v>-14347</v>
          </cell>
          <cell r="BS190">
            <v>-14347</v>
          </cell>
          <cell r="BT190">
            <v>-15765</v>
          </cell>
          <cell r="BU190">
            <v>0</v>
          </cell>
          <cell r="BV190">
            <v>0</v>
          </cell>
        </row>
        <row r="191">
          <cell r="F191">
            <v>0</v>
          </cell>
          <cell r="G191">
            <v>0</v>
          </cell>
          <cell r="H191">
            <v>0</v>
          </cell>
          <cell r="I191">
            <v>0</v>
          </cell>
          <cell r="J191">
            <v>0</v>
          </cell>
          <cell r="K191">
            <v>0</v>
          </cell>
          <cell r="L191">
            <v>0</v>
          </cell>
          <cell r="M191">
            <v>0</v>
          </cell>
          <cell r="N191">
            <v>0</v>
          </cell>
          <cell r="O191">
            <v>0</v>
          </cell>
          <cell r="P191">
            <v>0</v>
          </cell>
          <cell r="T191">
            <v>0</v>
          </cell>
          <cell r="U191">
            <v>0</v>
          </cell>
          <cell r="V191">
            <v>0</v>
          </cell>
          <cell r="W191">
            <v>0</v>
          </cell>
          <cell r="X191">
            <v>0</v>
          </cell>
          <cell r="Y191">
            <v>0</v>
          </cell>
          <cell r="Z191">
            <v>0</v>
          </cell>
          <cell r="AA191">
            <v>0</v>
          </cell>
          <cell r="AB191">
            <v>0</v>
          </cell>
          <cell r="AC191">
            <v>0</v>
          </cell>
          <cell r="AD191">
            <v>0</v>
          </cell>
          <cell r="AI191">
            <v>0</v>
          </cell>
          <cell r="AJ191">
            <v>0</v>
          </cell>
          <cell r="AK191">
            <v>0</v>
          </cell>
          <cell r="AL191">
            <v>0</v>
          </cell>
          <cell r="AM191">
            <v>0</v>
          </cell>
          <cell r="AN191">
            <v>0</v>
          </cell>
          <cell r="AO191">
            <v>0</v>
          </cell>
          <cell r="AP191">
            <v>0</v>
          </cell>
          <cell r="AQ191">
            <v>0</v>
          </cell>
          <cell r="AR191">
            <v>0</v>
          </cell>
          <cell r="AW191">
            <v>0</v>
          </cell>
          <cell r="AX191">
            <v>0</v>
          </cell>
          <cell r="AY191">
            <v>0</v>
          </cell>
          <cell r="AZ191">
            <v>0</v>
          </cell>
          <cell r="BA191">
            <v>0</v>
          </cell>
          <cell r="BB191">
            <v>0</v>
          </cell>
          <cell r="BC191">
            <v>0</v>
          </cell>
          <cell r="BD191">
            <v>0</v>
          </cell>
          <cell r="BE191">
            <v>0</v>
          </cell>
          <cell r="BF191">
            <v>0</v>
          </cell>
          <cell r="BK191">
            <v>0</v>
          </cell>
          <cell r="BL191">
            <v>0</v>
          </cell>
          <cell r="BM191">
            <v>0</v>
          </cell>
          <cell r="BN191">
            <v>0</v>
          </cell>
          <cell r="BO191">
            <v>0</v>
          </cell>
          <cell r="BP191">
            <v>0</v>
          </cell>
          <cell r="BQ191">
            <v>0</v>
          </cell>
          <cell r="BR191">
            <v>0</v>
          </cell>
          <cell r="BS191">
            <v>0</v>
          </cell>
          <cell r="BT191">
            <v>0</v>
          </cell>
          <cell r="BU191">
            <v>0</v>
          </cell>
          <cell r="BV191">
            <v>0</v>
          </cell>
        </row>
        <row r="192">
          <cell r="F192">
            <v>0</v>
          </cell>
          <cell r="G192">
            <v>0</v>
          </cell>
          <cell r="H192">
            <v>0</v>
          </cell>
          <cell r="I192">
            <v>0</v>
          </cell>
          <cell r="J192">
            <v>0</v>
          </cell>
          <cell r="K192">
            <v>0</v>
          </cell>
          <cell r="L192">
            <v>0</v>
          </cell>
          <cell r="M192">
            <v>0</v>
          </cell>
          <cell r="N192">
            <v>0</v>
          </cell>
          <cell r="O192">
            <v>0</v>
          </cell>
          <cell r="P192">
            <v>0</v>
          </cell>
          <cell r="T192">
            <v>0</v>
          </cell>
          <cell r="U192">
            <v>0</v>
          </cell>
          <cell r="V192">
            <v>0</v>
          </cell>
          <cell r="W192">
            <v>0</v>
          </cell>
          <cell r="X192">
            <v>0</v>
          </cell>
          <cell r="Y192">
            <v>0</v>
          </cell>
          <cell r="Z192">
            <v>0</v>
          </cell>
          <cell r="AA192">
            <v>0</v>
          </cell>
          <cell r="AB192">
            <v>0</v>
          </cell>
          <cell r="AC192">
            <v>0</v>
          </cell>
          <cell r="AD192">
            <v>0</v>
          </cell>
          <cell r="AI192">
            <v>0</v>
          </cell>
          <cell r="AJ192">
            <v>0</v>
          </cell>
          <cell r="AK192">
            <v>0</v>
          </cell>
          <cell r="AL192">
            <v>0</v>
          </cell>
          <cell r="AM192">
            <v>0</v>
          </cell>
          <cell r="AN192">
            <v>0</v>
          </cell>
          <cell r="AO192">
            <v>0</v>
          </cell>
          <cell r="AP192">
            <v>0</v>
          </cell>
          <cell r="AQ192">
            <v>0</v>
          </cell>
          <cell r="AR192">
            <v>0</v>
          </cell>
          <cell r="AW192">
            <v>0</v>
          </cell>
          <cell r="AX192">
            <v>0</v>
          </cell>
          <cell r="AY192">
            <v>0</v>
          </cell>
          <cell r="AZ192">
            <v>0</v>
          </cell>
          <cell r="BA192">
            <v>0</v>
          </cell>
          <cell r="BB192">
            <v>0</v>
          </cell>
          <cell r="BC192">
            <v>0</v>
          </cell>
          <cell r="BD192">
            <v>0</v>
          </cell>
          <cell r="BE192">
            <v>0</v>
          </cell>
          <cell r="BF192">
            <v>0</v>
          </cell>
          <cell r="BK192">
            <v>0</v>
          </cell>
          <cell r="BL192">
            <v>0</v>
          </cell>
          <cell r="BM192">
            <v>0</v>
          </cell>
          <cell r="BN192">
            <v>0</v>
          </cell>
          <cell r="BO192">
            <v>0</v>
          </cell>
          <cell r="BP192">
            <v>0</v>
          </cell>
          <cell r="BQ192">
            <v>0</v>
          </cell>
          <cell r="BR192">
            <v>0</v>
          </cell>
          <cell r="BS192">
            <v>0</v>
          </cell>
          <cell r="BT192">
            <v>0</v>
          </cell>
          <cell r="BU192">
            <v>0</v>
          </cell>
          <cell r="BV192">
            <v>0</v>
          </cell>
        </row>
        <row r="193">
          <cell r="F193">
            <v>0</v>
          </cell>
          <cell r="G193">
            <v>0</v>
          </cell>
          <cell r="H193">
            <v>0</v>
          </cell>
          <cell r="I193">
            <v>0</v>
          </cell>
          <cell r="J193">
            <v>0</v>
          </cell>
          <cell r="K193">
            <v>0</v>
          </cell>
          <cell r="L193">
            <v>0</v>
          </cell>
          <cell r="M193">
            <v>0</v>
          </cell>
          <cell r="N193">
            <v>0</v>
          </cell>
          <cell r="O193">
            <v>0</v>
          </cell>
          <cell r="P193">
            <v>0</v>
          </cell>
          <cell r="T193">
            <v>0</v>
          </cell>
          <cell r="U193">
            <v>0</v>
          </cell>
          <cell r="V193">
            <v>0</v>
          </cell>
          <cell r="W193">
            <v>0</v>
          </cell>
          <cell r="X193">
            <v>0</v>
          </cell>
          <cell r="Y193">
            <v>0</v>
          </cell>
          <cell r="Z193">
            <v>0</v>
          </cell>
          <cell r="AA193">
            <v>0</v>
          </cell>
          <cell r="AB193">
            <v>0</v>
          </cell>
          <cell r="AC193">
            <v>0</v>
          </cell>
          <cell r="AD193">
            <v>0</v>
          </cell>
          <cell r="AI193">
            <v>0</v>
          </cell>
          <cell r="AJ193">
            <v>0</v>
          </cell>
          <cell r="AK193">
            <v>0</v>
          </cell>
          <cell r="AL193">
            <v>0</v>
          </cell>
          <cell r="AM193">
            <v>0</v>
          </cell>
          <cell r="AN193">
            <v>0</v>
          </cell>
          <cell r="AO193">
            <v>0</v>
          </cell>
          <cell r="AP193">
            <v>0</v>
          </cell>
          <cell r="AQ193">
            <v>0</v>
          </cell>
          <cell r="AR193">
            <v>0</v>
          </cell>
          <cell r="AW193">
            <v>0</v>
          </cell>
          <cell r="AX193">
            <v>0</v>
          </cell>
          <cell r="AY193">
            <v>0</v>
          </cell>
          <cell r="AZ193">
            <v>0</v>
          </cell>
          <cell r="BA193">
            <v>0</v>
          </cell>
          <cell r="BB193">
            <v>0</v>
          </cell>
          <cell r="BC193">
            <v>0</v>
          </cell>
          <cell r="BD193">
            <v>0</v>
          </cell>
          <cell r="BE193">
            <v>0</v>
          </cell>
          <cell r="BF193">
            <v>0</v>
          </cell>
          <cell r="BK193">
            <v>0</v>
          </cell>
          <cell r="BL193">
            <v>0</v>
          </cell>
          <cell r="BM193">
            <v>0</v>
          </cell>
          <cell r="BN193">
            <v>0</v>
          </cell>
          <cell r="BO193">
            <v>0</v>
          </cell>
          <cell r="BP193">
            <v>0</v>
          </cell>
          <cell r="BQ193">
            <v>0</v>
          </cell>
          <cell r="BR193">
            <v>0</v>
          </cell>
          <cell r="BS193">
            <v>0</v>
          </cell>
          <cell r="BT193">
            <v>0</v>
          </cell>
          <cell r="BU193">
            <v>0</v>
          </cell>
          <cell r="BV193">
            <v>0</v>
          </cell>
        </row>
        <row r="194">
          <cell r="F194">
            <v>0</v>
          </cell>
          <cell r="G194">
            <v>0</v>
          </cell>
          <cell r="H194">
            <v>0</v>
          </cell>
          <cell r="I194">
            <v>0</v>
          </cell>
          <cell r="J194">
            <v>0</v>
          </cell>
          <cell r="K194">
            <v>0</v>
          </cell>
          <cell r="L194">
            <v>0</v>
          </cell>
          <cell r="M194">
            <v>0</v>
          </cell>
          <cell r="N194">
            <v>0</v>
          </cell>
          <cell r="O194">
            <v>0</v>
          </cell>
          <cell r="P194">
            <v>0</v>
          </cell>
          <cell r="T194">
            <v>0</v>
          </cell>
          <cell r="U194">
            <v>0</v>
          </cell>
          <cell r="V194">
            <v>0</v>
          </cell>
          <cell r="W194">
            <v>0</v>
          </cell>
          <cell r="X194">
            <v>0</v>
          </cell>
          <cell r="Y194">
            <v>0</v>
          </cell>
          <cell r="Z194">
            <v>0</v>
          </cell>
          <cell r="AA194">
            <v>0</v>
          </cell>
          <cell r="AB194">
            <v>0</v>
          </cell>
          <cell r="AC194">
            <v>0</v>
          </cell>
          <cell r="AD194">
            <v>0</v>
          </cell>
          <cell r="AI194">
            <v>0</v>
          </cell>
          <cell r="AJ194">
            <v>0</v>
          </cell>
          <cell r="AK194">
            <v>0</v>
          </cell>
          <cell r="AL194">
            <v>0</v>
          </cell>
          <cell r="AM194">
            <v>0</v>
          </cell>
          <cell r="AN194">
            <v>0</v>
          </cell>
          <cell r="AO194">
            <v>0</v>
          </cell>
          <cell r="AP194">
            <v>0</v>
          </cell>
          <cell r="AQ194">
            <v>0</v>
          </cell>
          <cell r="AR194">
            <v>0</v>
          </cell>
          <cell r="AW194">
            <v>0</v>
          </cell>
          <cell r="AX194">
            <v>0</v>
          </cell>
          <cell r="AY194">
            <v>0</v>
          </cell>
          <cell r="AZ194">
            <v>0</v>
          </cell>
          <cell r="BA194">
            <v>0</v>
          </cell>
          <cell r="BB194">
            <v>0</v>
          </cell>
          <cell r="BC194">
            <v>0</v>
          </cell>
          <cell r="BD194">
            <v>0</v>
          </cell>
          <cell r="BE194">
            <v>0</v>
          </cell>
          <cell r="BF194">
            <v>0</v>
          </cell>
          <cell r="BK194">
            <v>0</v>
          </cell>
          <cell r="BL194">
            <v>0</v>
          </cell>
          <cell r="BM194">
            <v>0</v>
          </cell>
          <cell r="BN194">
            <v>0</v>
          </cell>
          <cell r="BO194">
            <v>0</v>
          </cell>
          <cell r="BP194">
            <v>0</v>
          </cell>
          <cell r="BQ194">
            <v>0</v>
          </cell>
          <cell r="BR194">
            <v>0</v>
          </cell>
          <cell r="BS194">
            <v>0</v>
          </cell>
          <cell r="BT194">
            <v>0</v>
          </cell>
          <cell r="BU194">
            <v>0</v>
          </cell>
          <cell r="BV194">
            <v>0</v>
          </cell>
        </row>
        <row r="195">
          <cell r="F195">
            <v>78100</v>
          </cell>
          <cell r="G195">
            <v>7810</v>
          </cell>
          <cell r="H195">
            <v>7810</v>
          </cell>
          <cell r="I195">
            <v>7810</v>
          </cell>
          <cell r="J195">
            <v>7810</v>
          </cell>
          <cell r="K195">
            <v>7810</v>
          </cell>
          <cell r="L195">
            <v>7810</v>
          </cell>
          <cell r="M195">
            <v>7810</v>
          </cell>
          <cell r="N195">
            <v>7810</v>
          </cell>
          <cell r="O195">
            <v>7810</v>
          </cell>
          <cell r="P195">
            <v>7810</v>
          </cell>
          <cell r="T195">
            <v>63900</v>
          </cell>
          <cell r="U195">
            <v>6390</v>
          </cell>
          <cell r="V195">
            <v>6390</v>
          </cell>
          <cell r="W195">
            <v>6390</v>
          </cell>
          <cell r="X195">
            <v>6390</v>
          </cell>
          <cell r="Y195">
            <v>6390</v>
          </cell>
          <cell r="Z195">
            <v>6390</v>
          </cell>
          <cell r="AA195">
            <v>6390</v>
          </cell>
          <cell r="AB195">
            <v>6390</v>
          </cell>
          <cell r="AC195">
            <v>6390</v>
          </cell>
          <cell r="AD195">
            <v>6390</v>
          </cell>
          <cell r="AI195">
            <v>0</v>
          </cell>
          <cell r="AJ195">
            <v>0</v>
          </cell>
          <cell r="AK195">
            <v>0</v>
          </cell>
          <cell r="AL195">
            <v>0</v>
          </cell>
          <cell r="AM195">
            <v>0</v>
          </cell>
          <cell r="AN195">
            <v>0</v>
          </cell>
          <cell r="AO195">
            <v>0</v>
          </cell>
          <cell r="AP195">
            <v>0</v>
          </cell>
          <cell r="AQ195">
            <v>0</v>
          </cell>
          <cell r="AR195">
            <v>0</v>
          </cell>
          <cell r="AW195">
            <v>0</v>
          </cell>
          <cell r="AX195">
            <v>0</v>
          </cell>
          <cell r="AY195">
            <v>0</v>
          </cell>
          <cell r="AZ195">
            <v>0</v>
          </cell>
          <cell r="BA195">
            <v>0</v>
          </cell>
          <cell r="BB195">
            <v>0</v>
          </cell>
          <cell r="BC195">
            <v>0</v>
          </cell>
          <cell r="BD195">
            <v>0</v>
          </cell>
          <cell r="BE195">
            <v>0</v>
          </cell>
          <cell r="BF195">
            <v>0</v>
          </cell>
          <cell r="BK195">
            <v>14200</v>
          </cell>
          <cell r="BL195">
            <v>14200</v>
          </cell>
          <cell r="BM195">
            <v>14200</v>
          </cell>
          <cell r="BN195">
            <v>14200</v>
          </cell>
          <cell r="BO195">
            <v>14200</v>
          </cell>
          <cell r="BP195">
            <v>14200</v>
          </cell>
          <cell r="BQ195">
            <v>14200</v>
          </cell>
          <cell r="BR195">
            <v>14200</v>
          </cell>
          <cell r="BS195">
            <v>14200</v>
          </cell>
          <cell r="BT195">
            <v>14200</v>
          </cell>
          <cell r="BU195">
            <v>0</v>
          </cell>
          <cell r="BV195">
            <v>0</v>
          </cell>
        </row>
        <row r="196">
          <cell r="F196">
            <v>0</v>
          </cell>
          <cell r="G196">
            <v>0</v>
          </cell>
          <cell r="H196">
            <v>0</v>
          </cell>
          <cell r="I196">
            <v>0</v>
          </cell>
          <cell r="J196">
            <v>0</v>
          </cell>
          <cell r="K196">
            <v>0</v>
          </cell>
          <cell r="L196">
            <v>0</v>
          </cell>
          <cell r="M196">
            <v>0</v>
          </cell>
          <cell r="N196">
            <v>0</v>
          </cell>
          <cell r="O196">
            <v>0</v>
          </cell>
          <cell r="P196">
            <v>0</v>
          </cell>
          <cell r="T196">
            <v>0</v>
          </cell>
          <cell r="U196">
            <v>0</v>
          </cell>
          <cell r="V196">
            <v>0</v>
          </cell>
          <cell r="W196">
            <v>0</v>
          </cell>
          <cell r="X196">
            <v>0</v>
          </cell>
          <cell r="Y196">
            <v>0</v>
          </cell>
          <cell r="Z196">
            <v>0</v>
          </cell>
          <cell r="AA196">
            <v>0</v>
          </cell>
          <cell r="AB196">
            <v>0</v>
          </cell>
          <cell r="AC196">
            <v>0</v>
          </cell>
          <cell r="AD196">
            <v>0</v>
          </cell>
          <cell r="AI196">
            <v>0</v>
          </cell>
          <cell r="AJ196">
            <v>0</v>
          </cell>
          <cell r="AK196">
            <v>0</v>
          </cell>
          <cell r="AL196">
            <v>0</v>
          </cell>
          <cell r="AM196">
            <v>0</v>
          </cell>
          <cell r="AN196">
            <v>0</v>
          </cell>
          <cell r="AO196">
            <v>0</v>
          </cell>
          <cell r="AP196">
            <v>0</v>
          </cell>
          <cell r="AQ196">
            <v>0</v>
          </cell>
          <cell r="AR196">
            <v>0</v>
          </cell>
          <cell r="AW196">
            <v>0</v>
          </cell>
          <cell r="AX196">
            <v>0</v>
          </cell>
          <cell r="AY196">
            <v>-382500</v>
          </cell>
          <cell r="AZ196">
            <v>0</v>
          </cell>
          <cell r="BA196">
            <v>0</v>
          </cell>
          <cell r="BB196">
            <v>0</v>
          </cell>
          <cell r="BC196">
            <v>0</v>
          </cell>
          <cell r="BD196">
            <v>0</v>
          </cell>
          <cell r="BE196">
            <v>-525938</v>
          </cell>
          <cell r="BF196">
            <v>0</v>
          </cell>
          <cell r="BK196">
            <v>0</v>
          </cell>
          <cell r="BL196">
            <v>0</v>
          </cell>
          <cell r="BM196">
            <v>-382500</v>
          </cell>
          <cell r="BN196">
            <v>0</v>
          </cell>
          <cell r="BO196">
            <v>0</v>
          </cell>
          <cell r="BP196">
            <v>0</v>
          </cell>
          <cell r="BQ196">
            <v>0</v>
          </cell>
          <cell r="BR196">
            <v>0</v>
          </cell>
          <cell r="BS196">
            <v>-525938</v>
          </cell>
          <cell r="BT196">
            <v>0</v>
          </cell>
          <cell r="BU196">
            <v>0</v>
          </cell>
          <cell r="BV196">
            <v>0</v>
          </cell>
        </row>
        <row r="197">
          <cell r="F197">
            <v>-7328320</v>
          </cell>
          <cell r="G197">
            <v>-732832</v>
          </cell>
          <cell r="H197">
            <v>-732832</v>
          </cell>
          <cell r="I197">
            <v>-732832</v>
          </cell>
          <cell r="J197">
            <v>-732832</v>
          </cell>
          <cell r="K197">
            <v>-732832</v>
          </cell>
          <cell r="L197">
            <v>-732832</v>
          </cell>
          <cell r="M197">
            <v>-732832</v>
          </cell>
          <cell r="N197">
            <v>-732832</v>
          </cell>
          <cell r="O197">
            <v>-732832</v>
          </cell>
          <cell r="P197">
            <v>-732832</v>
          </cell>
          <cell r="T197">
            <v>-2442770</v>
          </cell>
          <cell r="U197">
            <v>-244277</v>
          </cell>
          <cell r="V197">
            <v>-244277</v>
          </cell>
          <cell r="W197">
            <v>-244277</v>
          </cell>
          <cell r="X197">
            <v>-244277</v>
          </cell>
          <cell r="Y197">
            <v>-244277</v>
          </cell>
          <cell r="Z197">
            <v>-244277</v>
          </cell>
          <cell r="AA197">
            <v>-244277</v>
          </cell>
          <cell r="AB197">
            <v>-244277</v>
          </cell>
          <cell r="AC197">
            <v>-244277</v>
          </cell>
          <cell r="AD197">
            <v>-244277</v>
          </cell>
          <cell r="AI197">
            <v>0</v>
          </cell>
          <cell r="AJ197">
            <v>0</v>
          </cell>
          <cell r="AK197">
            <v>0</v>
          </cell>
          <cell r="AL197">
            <v>0</v>
          </cell>
          <cell r="AM197">
            <v>0</v>
          </cell>
          <cell r="AN197">
            <v>0</v>
          </cell>
          <cell r="AO197">
            <v>0</v>
          </cell>
          <cell r="AP197">
            <v>0</v>
          </cell>
          <cell r="AQ197">
            <v>0</v>
          </cell>
          <cell r="AR197">
            <v>0</v>
          </cell>
          <cell r="AW197">
            <v>0</v>
          </cell>
          <cell r="AX197">
            <v>0</v>
          </cell>
          <cell r="AY197">
            <v>0</v>
          </cell>
          <cell r="AZ197">
            <v>0</v>
          </cell>
          <cell r="BA197">
            <v>0</v>
          </cell>
          <cell r="BB197">
            <v>0</v>
          </cell>
          <cell r="BC197">
            <v>0</v>
          </cell>
          <cell r="BD197">
            <v>0</v>
          </cell>
          <cell r="BE197">
            <v>0</v>
          </cell>
          <cell r="BF197">
            <v>0</v>
          </cell>
          <cell r="BK197">
            <v>-977109</v>
          </cell>
          <cell r="BL197">
            <v>-977109</v>
          </cell>
          <cell r="BM197">
            <v>-977109</v>
          </cell>
          <cell r="BN197">
            <v>-977109</v>
          </cell>
          <cell r="BO197">
            <v>-977109</v>
          </cell>
          <cell r="BP197">
            <v>-977109</v>
          </cell>
          <cell r="BQ197">
            <v>-977109</v>
          </cell>
          <cell r="BR197">
            <v>-977109</v>
          </cell>
          <cell r="BS197">
            <v>-977109</v>
          </cell>
          <cell r="BT197">
            <v>-977109</v>
          </cell>
          <cell r="BU197">
            <v>0</v>
          </cell>
          <cell r="BV197">
            <v>0</v>
          </cell>
        </row>
        <row r="198">
          <cell r="F198">
            <v>12090580</v>
          </cell>
          <cell r="G198">
            <v>1209058</v>
          </cell>
          <cell r="H198">
            <v>1209058</v>
          </cell>
          <cell r="I198">
            <v>1209058</v>
          </cell>
          <cell r="J198">
            <v>1209058</v>
          </cell>
          <cell r="K198">
            <v>1209058</v>
          </cell>
          <cell r="L198">
            <v>1209058</v>
          </cell>
          <cell r="M198">
            <v>1209058</v>
          </cell>
          <cell r="N198">
            <v>1209058</v>
          </cell>
          <cell r="O198">
            <v>1209058</v>
          </cell>
          <cell r="P198">
            <v>1209058</v>
          </cell>
          <cell r="T198">
            <v>4030200</v>
          </cell>
          <cell r="U198">
            <v>403020</v>
          </cell>
          <cell r="V198">
            <v>403020</v>
          </cell>
          <cell r="W198">
            <v>403020</v>
          </cell>
          <cell r="X198">
            <v>403020</v>
          </cell>
          <cell r="Y198">
            <v>403020</v>
          </cell>
          <cell r="Z198">
            <v>403020</v>
          </cell>
          <cell r="AA198">
            <v>403020</v>
          </cell>
          <cell r="AB198">
            <v>403020</v>
          </cell>
          <cell r="AC198">
            <v>403020</v>
          </cell>
          <cell r="AD198">
            <v>403020</v>
          </cell>
          <cell r="AI198">
            <v>0</v>
          </cell>
          <cell r="AJ198">
            <v>0</v>
          </cell>
          <cell r="AK198">
            <v>0</v>
          </cell>
          <cell r="AL198">
            <v>0</v>
          </cell>
          <cell r="AM198">
            <v>0</v>
          </cell>
          <cell r="AN198">
            <v>0</v>
          </cell>
          <cell r="AO198">
            <v>0</v>
          </cell>
          <cell r="AP198">
            <v>0</v>
          </cell>
          <cell r="AQ198">
            <v>0</v>
          </cell>
          <cell r="AR198">
            <v>0</v>
          </cell>
          <cell r="AW198">
            <v>0</v>
          </cell>
          <cell r="AX198">
            <v>0</v>
          </cell>
          <cell r="AY198">
            <v>0</v>
          </cell>
          <cell r="AZ198">
            <v>0</v>
          </cell>
          <cell r="BA198">
            <v>0</v>
          </cell>
          <cell r="BB198">
            <v>0</v>
          </cell>
          <cell r="BC198">
            <v>0</v>
          </cell>
          <cell r="BD198">
            <v>0</v>
          </cell>
          <cell r="BE198">
            <v>0</v>
          </cell>
          <cell r="BF198">
            <v>0</v>
          </cell>
          <cell r="BK198">
            <v>1612078</v>
          </cell>
          <cell r="BL198">
            <v>1612078</v>
          </cell>
          <cell r="BM198">
            <v>1612078</v>
          </cell>
          <cell r="BN198">
            <v>1612078</v>
          </cell>
          <cell r="BO198">
            <v>1612078</v>
          </cell>
          <cell r="BP198">
            <v>1612078</v>
          </cell>
          <cell r="BQ198">
            <v>1612078</v>
          </cell>
          <cell r="BR198">
            <v>1612078</v>
          </cell>
          <cell r="BS198">
            <v>1612078</v>
          </cell>
          <cell r="BT198">
            <v>1612078</v>
          </cell>
          <cell r="BU198">
            <v>0</v>
          </cell>
          <cell r="BV198">
            <v>0</v>
          </cell>
        </row>
        <row r="199">
          <cell r="F199">
            <v>-187520</v>
          </cell>
          <cell r="G199">
            <v>-18752</v>
          </cell>
          <cell r="H199">
            <v>-18752</v>
          </cell>
          <cell r="I199">
            <v>-18752</v>
          </cell>
          <cell r="J199">
            <v>-18752</v>
          </cell>
          <cell r="K199">
            <v>-18752</v>
          </cell>
          <cell r="L199">
            <v>-18752</v>
          </cell>
          <cell r="M199">
            <v>-18752</v>
          </cell>
          <cell r="N199">
            <v>-18752</v>
          </cell>
          <cell r="O199">
            <v>-18752</v>
          </cell>
          <cell r="P199">
            <v>-18752</v>
          </cell>
          <cell r="T199">
            <v>-67460</v>
          </cell>
          <cell r="U199">
            <v>-6746</v>
          </cell>
          <cell r="V199">
            <v>-6746</v>
          </cell>
          <cell r="W199">
            <v>-6746</v>
          </cell>
          <cell r="X199">
            <v>-6746</v>
          </cell>
          <cell r="Y199">
            <v>-6746</v>
          </cell>
          <cell r="Z199">
            <v>-6746</v>
          </cell>
          <cell r="AA199">
            <v>-6746</v>
          </cell>
          <cell r="AB199">
            <v>-6746</v>
          </cell>
          <cell r="AC199">
            <v>-6746</v>
          </cell>
          <cell r="AD199">
            <v>-6746</v>
          </cell>
          <cell r="AI199">
            <v>0</v>
          </cell>
          <cell r="AJ199">
            <v>0</v>
          </cell>
          <cell r="AK199">
            <v>0</v>
          </cell>
          <cell r="AL199">
            <v>0</v>
          </cell>
          <cell r="AM199">
            <v>0</v>
          </cell>
          <cell r="AN199">
            <v>0</v>
          </cell>
          <cell r="AO199">
            <v>0</v>
          </cell>
          <cell r="AP199">
            <v>0</v>
          </cell>
          <cell r="AQ199">
            <v>0</v>
          </cell>
          <cell r="AR199">
            <v>0</v>
          </cell>
          <cell r="AW199">
            <v>0</v>
          </cell>
          <cell r="AX199">
            <v>0</v>
          </cell>
          <cell r="AY199">
            <v>0</v>
          </cell>
          <cell r="AZ199">
            <v>0</v>
          </cell>
          <cell r="BA199">
            <v>0</v>
          </cell>
          <cell r="BB199">
            <v>0</v>
          </cell>
          <cell r="BC199">
            <v>0</v>
          </cell>
          <cell r="BD199">
            <v>0</v>
          </cell>
          <cell r="BE199">
            <v>0</v>
          </cell>
          <cell r="BF199">
            <v>0</v>
          </cell>
          <cell r="BK199">
            <v>-25498</v>
          </cell>
          <cell r="BL199">
            <v>-25498</v>
          </cell>
          <cell r="BM199">
            <v>-25498</v>
          </cell>
          <cell r="BN199">
            <v>-25498</v>
          </cell>
          <cell r="BO199">
            <v>-25498</v>
          </cell>
          <cell r="BP199">
            <v>-25498</v>
          </cell>
          <cell r="BQ199">
            <v>-25498</v>
          </cell>
          <cell r="BR199">
            <v>-25498</v>
          </cell>
          <cell r="BS199">
            <v>-25498</v>
          </cell>
          <cell r="BT199">
            <v>-25498</v>
          </cell>
          <cell r="BU199">
            <v>0</v>
          </cell>
          <cell r="BV199">
            <v>0</v>
          </cell>
        </row>
        <row r="200">
          <cell r="F200">
            <v>0</v>
          </cell>
          <cell r="G200">
            <v>0</v>
          </cell>
          <cell r="H200">
            <v>0</v>
          </cell>
          <cell r="I200">
            <v>0</v>
          </cell>
          <cell r="J200">
            <v>0</v>
          </cell>
          <cell r="K200">
            <v>0</v>
          </cell>
          <cell r="L200">
            <v>0</v>
          </cell>
          <cell r="M200">
            <v>0</v>
          </cell>
          <cell r="N200">
            <v>0</v>
          </cell>
          <cell r="O200">
            <v>0</v>
          </cell>
          <cell r="P200">
            <v>0</v>
          </cell>
          <cell r="T200">
            <v>0</v>
          </cell>
          <cell r="U200">
            <v>0</v>
          </cell>
          <cell r="V200">
            <v>0</v>
          </cell>
          <cell r="W200">
            <v>0</v>
          </cell>
          <cell r="X200">
            <v>0</v>
          </cell>
          <cell r="Y200">
            <v>0</v>
          </cell>
          <cell r="Z200">
            <v>0</v>
          </cell>
          <cell r="AA200">
            <v>0</v>
          </cell>
          <cell r="AB200">
            <v>0</v>
          </cell>
          <cell r="AC200">
            <v>0</v>
          </cell>
          <cell r="AD200">
            <v>0</v>
          </cell>
          <cell r="AI200">
            <v>0</v>
          </cell>
          <cell r="AJ200">
            <v>0</v>
          </cell>
          <cell r="AK200">
            <v>0</v>
          </cell>
          <cell r="AL200">
            <v>0</v>
          </cell>
          <cell r="AM200">
            <v>0</v>
          </cell>
          <cell r="AN200">
            <v>0</v>
          </cell>
          <cell r="AO200">
            <v>0</v>
          </cell>
          <cell r="AP200">
            <v>0</v>
          </cell>
          <cell r="AQ200">
            <v>0</v>
          </cell>
          <cell r="AR200">
            <v>0</v>
          </cell>
          <cell r="AW200">
            <v>0</v>
          </cell>
          <cell r="AX200">
            <v>0</v>
          </cell>
          <cell r="AY200">
            <v>0</v>
          </cell>
          <cell r="AZ200">
            <v>0</v>
          </cell>
          <cell r="BA200">
            <v>0</v>
          </cell>
          <cell r="BB200">
            <v>0</v>
          </cell>
          <cell r="BC200">
            <v>0</v>
          </cell>
          <cell r="BD200">
            <v>0</v>
          </cell>
          <cell r="BE200">
            <v>0</v>
          </cell>
          <cell r="BF200">
            <v>0</v>
          </cell>
          <cell r="BK200">
            <v>0</v>
          </cell>
          <cell r="BL200">
            <v>0</v>
          </cell>
          <cell r="BM200">
            <v>0</v>
          </cell>
          <cell r="BN200">
            <v>0</v>
          </cell>
          <cell r="BO200">
            <v>0</v>
          </cell>
          <cell r="BP200">
            <v>0</v>
          </cell>
          <cell r="BQ200">
            <v>0</v>
          </cell>
          <cell r="BR200">
            <v>0</v>
          </cell>
          <cell r="BS200">
            <v>0</v>
          </cell>
          <cell r="BT200">
            <v>0</v>
          </cell>
          <cell r="BU200">
            <v>0</v>
          </cell>
          <cell r="BV200">
            <v>0</v>
          </cell>
        </row>
        <row r="201">
          <cell r="F201">
            <v>0</v>
          </cell>
          <cell r="G201">
            <v>0</v>
          </cell>
          <cell r="H201">
            <v>0</v>
          </cell>
          <cell r="I201">
            <v>0</v>
          </cell>
          <cell r="J201">
            <v>0</v>
          </cell>
          <cell r="K201">
            <v>0</v>
          </cell>
          <cell r="L201">
            <v>0</v>
          </cell>
          <cell r="M201">
            <v>0</v>
          </cell>
          <cell r="N201">
            <v>0</v>
          </cell>
          <cell r="O201">
            <v>0</v>
          </cell>
          <cell r="P201">
            <v>0</v>
          </cell>
          <cell r="T201">
            <v>13986</v>
          </cell>
          <cell r="U201">
            <v>12738</v>
          </cell>
          <cell r="V201">
            <v>835</v>
          </cell>
          <cell r="W201">
            <v>413</v>
          </cell>
          <cell r="X201">
            <v>0</v>
          </cell>
          <cell r="Y201">
            <v>0</v>
          </cell>
          <cell r="Z201">
            <v>0</v>
          </cell>
          <cell r="AA201">
            <v>0</v>
          </cell>
          <cell r="AB201">
            <v>0</v>
          </cell>
          <cell r="AC201">
            <v>0</v>
          </cell>
          <cell r="AD201">
            <v>0</v>
          </cell>
          <cell r="AI201">
            <v>0</v>
          </cell>
          <cell r="AJ201">
            <v>0</v>
          </cell>
          <cell r="AK201">
            <v>0</v>
          </cell>
          <cell r="AL201">
            <v>0</v>
          </cell>
          <cell r="AM201">
            <v>0</v>
          </cell>
          <cell r="AN201">
            <v>0</v>
          </cell>
          <cell r="AO201">
            <v>0</v>
          </cell>
          <cell r="AP201">
            <v>0</v>
          </cell>
          <cell r="AQ201">
            <v>0</v>
          </cell>
          <cell r="AR201">
            <v>0</v>
          </cell>
          <cell r="AW201">
            <v>0</v>
          </cell>
          <cell r="AX201">
            <v>0</v>
          </cell>
          <cell r="AY201">
            <v>0</v>
          </cell>
          <cell r="AZ201">
            <v>0</v>
          </cell>
          <cell r="BA201">
            <v>0</v>
          </cell>
          <cell r="BB201">
            <v>0</v>
          </cell>
          <cell r="BC201">
            <v>0</v>
          </cell>
          <cell r="BD201">
            <v>0</v>
          </cell>
          <cell r="BE201">
            <v>0</v>
          </cell>
          <cell r="BF201">
            <v>0</v>
          </cell>
          <cell r="BK201">
            <v>12738</v>
          </cell>
          <cell r="BL201">
            <v>835</v>
          </cell>
          <cell r="BM201">
            <v>413</v>
          </cell>
          <cell r="BN201">
            <v>0</v>
          </cell>
          <cell r="BO201">
            <v>0</v>
          </cell>
          <cell r="BP201">
            <v>0</v>
          </cell>
          <cell r="BQ201">
            <v>0</v>
          </cell>
          <cell r="BR201">
            <v>0</v>
          </cell>
          <cell r="BS201">
            <v>0</v>
          </cell>
          <cell r="BT201">
            <v>0</v>
          </cell>
          <cell r="BU201">
            <v>0</v>
          </cell>
          <cell r="BV201">
            <v>0</v>
          </cell>
        </row>
        <row r="202">
          <cell r="F202">
            <v>0</v>
          </cell>
          <cell r="G202">
            <v>0</v>
          </cell>
          <cell r="H202">
            <v>0</v>
          </cell>
          <cell r="I202">
            <v>0</v>
          </cell>
          <cell r="J202">
            <v>0</v>
          </cell>
          <cell r="K202">
            <v>0</v>
          </cell>
          <cell r="L202">
            <v>0</v>
          </cell>
          <cell r="M202">
            <v>0</v>
          </cell>
          <cell r="N202">
            <v>0</v>
          </cell>
          <cell r="O202">
            <v>0</v>
          </cell>
          <cell r="P202">
            <v>0</v>
          </cell>
          <cell r="T202">
            <v>0</v>
          </cell>
          <cell r="U202">
            <v>0</v>
          </cell>
          <cell r="V202">
            <v>0</v>
          </cell>
          <cell r="W202">
            <v>0</v>
          </cell>
          <cell r="X202">
            <v>0</v>
          </cell>
          <cell r="Y202">
            <v>0</v>
          </cell>
          <cell r="Z202">
            <v>0</v>
          </cell>
          <cell r="AA202">
            <v>0</v>
          </cell>
          <cell r="AB202">
            <v>0</v>
          </cell>
          <cell r="AC202">
            <v>0</v>
          </cell>
          <cell r="AD202">
            <v>0</v>
          </cell>
          <cell r="AI202">
            <v>0</v>
          </cell>
          <cell r="AJ202">
            <v>0</v>
          </cell>
          <cell r="AK202">
            <v>0</v>
          </cell>
          <cell r="AL202">
            <v>0</v>
          </cell>
          <cell r="AM202">
            <v>0</v>
          </cell>
          <cell r="AN202">
            <v>0</v>
          </cell>
          <cell r="AO202">
            <v>0</v>
          </cell>
          <cell r="AP202">
            <v>0</v>
          </cell>
          <cell r="AQ202">
            <v>0</v>
          </cell>
          <cell r="AR202">
            <v>0</v>
          </cell>
          <cell r="AW202">
            <v>2851</v>
          </cell>
          <cell r="AX202">
            <v>2851</v>
          </cell>
          <cell r="AY202">
            <v>2851</v>
          </cell>
          <cell r="AZ202">
            <v>2851</v>
          </cell>
          <cell r="BA202">
            <v>2851</v>
          </cell>
          <cell r="BB202">
            <v>2851</v>
          </cell>
          <cell r="BC202">
            <v>2851</v>
          </cell>
          <cell r="BD202">
            <v>-19958</v>
          </cell>
          <cell r="BE202">
            <v>0</v>
          </cell>
          <cell r="BF202">
            <v>0</v>
          </cell>
          <cell r="BK202">
            <v>2851</v>
          </cell>
          <cell r="BL202">
            <v>2851</v>
          </cell>
          <cell r="BM202">
            <v>2851</v>
          </cell>
          <cell r="BN202">
            <v>2851</v>
          </cell>
          <cell r="BO202">
            <v>2851</v>
          </cell>
          <cell r="BP202">
            <v>2851</v>
          </cell>
          <cell r="BQ202">
            <v>2851</v>
          </cell>
          <cell r="BR202">
            <v>-19958</v>
          </cell>
          <cell r="BS202">
            <v>0</v>
          </cell>
          <cell r="BT202">
            <v>0</v>
          </cell>
          <cell r="BU202">
            <v>0</v>
          </cell>
          <cell r="BV202">
            <v>0</v>
          </cell>
        </row>
        <row r="203">
          <cell r="F203">
            <v>0</v>
          </cell>
          <cell r="I203">
            <v>0</v>
          </cell>
          <cell r="J203">
            <v>0</v>
          </cell>
          <cell r="K203">
            <v>0</v>
          </cell>
          <cell r="L203">
            <v>0</v>
          </cell>
          <cell r="M203">
            <v>0</v>
          </cell>
          <cell r="N203">
            <v>0</v>
          </cell>
          <cell r="O203">
            <v>0</v>
          </cell>
          <cell r="P203">
            <v>0</v>
          </cell>
          <cell r="T203">
            <v>0</v>
          </cell>
          <cell r="W203">
            <v>0</v>
          </cell>
          <cell r="X203">
            <v>0</v>
          </cell>
          <cell r="Y203">
            <v>0</v>
          </cell>
          <cell r="Z203">
            <v>0</v>
          </cell>
          <cell r="AA203">
            <v>0</v>
          </cell>
          <cell r="AB203">
            <v>0</v>
          </cell>
          <cell r="AC203">
            <v>0</v>
          </cell>
          <cell r="AD203">
            <v>0</v>
          </cell>
          <cell r="AK203">
            <v>0</v>
          </cell>
          <cell r="AL203">
            <v>0</v>
          </cell>
          <cell r="AM203">
            <v>0</v>
          </cell>
          <cell r="AN203">
            <v>0</v>
          </cell>
          <cell r="AO203">
            <v>0</v>
          </cell>
          <cell r="AP203">
            <v>0</v>
          </cell>
          <cell r="AQ203">
            <v>0</v>
          </cell>
          <cell r="AR203">
            <v>0</v>
          </cell>
          <cell r="AY203">
            <v>0</v>
          </cell>
          <cell r="AZ203">
            <v>0</v>
          </cell>
          <cell r="BA203">
            <v>0</v>
          </cell>
          <cell r="BB203">
            <v>0</v>
          </cell>
          <cell r="BC203">
            <v>0</v>
          </cell>
          <cell r="BD203">
            <v>0</v>
          </cell>
          <cell r="BE203">
            <v>0</v>
          </cell>
          <cell r="BF203">
            <v>0</v>
          </cell>
          <cell r="BM203">
            <v>0</v>
          </cell>
          <cell r="BN203">
            <v>0</v>
          </cell>
          <cell r="BO203">
            <v>0</v>
          </cell>
          <cell r="BP203">
            <v>0</v>
          </cell>
          <cell r="BQ203">
            <v>0</v>
          </cell>
          <cell r="BR203">
            <v>0</v>
          </cell>
          <cell r="BS203">
            <v>0</v>
          </cell>
          <cell r="BT203">
            <v>0</v>
          </cell>
          <cell r="BU203">
            <v>0</v>
          </cell>
          <cell r="BV203">
            <v>0</v>
          </cell>
        </row>
        <row r="204">
          <cell r="F204">
            <v>-382500</v>
          </cell>
          <cell r="O204">
            <v>-382500</v>
          </cell>
          <cell r="P204">
            <v>0</v>
          </cell>
          <cell r="T204">
            <v>0</v>
          </cell>
          <cell r="AC204">
            <v>0</v>
          </cell>
          <cell r="AD204">
            <v>0</v>
          </cell>
          <cell r="AQ204">
            <v>0</v>
          </cell>
          <cell r="AR204">
            <v>0</v>
          </cell>
          <cell r="BE204">
            <v>0</v>
          </cell>
          <cell r="BF204">
            <v>0</v>
          </cell>
          <cell r="BS204">
            <v>-382500</v>
          </cell>
          <cell r="BT204">
            <v>0</v>
          </cell>
        </row>
        <row r="205">
          <cell r="F205">
            <v>250000</v>
          </cell>
          <cell r="G205">
            <v>25000</v>
          </cell>
          <cell r="H205">
            <v>25000</v>
          </cell>
          <cell r="I205">
            <v>25000</v>
          </cell>
          <cell r="J205">
            <v>25000</v>
          </cell>
          <cell r="K205">
            <v>25000</v>
          </cell>
          <cell r="L205">
            <v>25000</v>
          </cell>
          <cell r="M205">
            <v>25000</v>
          </cell>
          <cell r="N205">
            <v>25000</v>
          </cell>
          <cell r="O205">
            <v>25000</v>
          </cell>
          <cell r="P205">
            <v>25000</v>
          </cell>
          <cell r="T205">
            <v>0</v>
          </cell>
          <cell r="U205">
            <v>0</v>
          </cell>
          <cell r="V205">
            <v>0</v>
          </cell>
          <cell r="W205">
            <v>0</v>
          </cell>
          <cell r="X205">
            <v>0</v>
          </cell>
          <cell r="Y205">
            <v>0</v>
          </cell>
          <cell r="Z205">
            <v>0</v>
          </cell>
          <cell r="AA205">
            <v>0</v>
          </cell>
          <cell r="AB205">
            <v>0</v>
          </cell>
          <cell r="AC205">
            <v>0</v>
          </cell>
          <cell r="AD205">
            <v>0</v>
          </cell>
          <cell r="AI205">
            <v>0</v>
          </cell>
          <cell r="AJ205">
            <v>0</v>
          </cell>
          <cell r="AK205">
            <v>0</v>
          </cell>
          <cell r="AL205">
            <v>0</v>
          </cell>
          <cell r="AM205">
            <v>0</v>
          </cell>
          <cell r="AN205">
            <v>0</v>
          </cell>
          <cell r="AO205">
            <v>0</v>
          </cell>
          <cell r="AP205">
            <v>0</v>
          </cell>
          <cell r="AQ205">
            <v>0</v>
          </cell>
          <cell r="AR205">
            <v>0</v>
          </cell>
          <cell r="AW205">
            <v>0</v>
          </cell>
          <cell r="AX205">
            <v>0</v>
          </cell>
          <cell r="AY205">
            <v>0</v>
          </cell>
          <cell r="AZ205">
            <v>0</v>
          </cell>
          <cell r="BA205">
            <v>0</v>
          </cell>
          <cell r="BB205">
            <v>0</v>
          </cell>
          <cell r="BC205">
            <v>0</v>
          </cell>
          <cell r="BD205">
            <v>0</v>
          </cell>
          <cell r="BE205">
            <v>0</v>
          </cell>
          <cell r="BF205">
            <v>0</v>
          </cell>
          <cell r="BK205">
            <v>25000</v>
          </cell>
          <cell r="BL205">
            <v>25000</v>
          </cell>
          <cell r="BM205">
            <v>25000</v>
          </cell>
          <cell r="BN205">
            <v>25000</v>
          </cell>
          <cell r="BO205">
            <v>25000</v>
          </cell>
          <cell r="BP205">
            <v>25000</v>
          </cell>
          <cell r="BQ205">
            <v>25000</v>
          </cell>
          <cell r="BR205">
            <v>25000</v>
          </cell>
          <cell r="BS205">
            <v>25000</v>
          </cell>
          <cell r="BT205">
            <v>25000</v>
          </cell>
          <cell r="BU205">
            <v>0</v>
          </cell>
          <cell r="BV205">
            <v>0</v>
          </cell>
        </row>
        <row r="206">
          <cell r="F206">
            <v>5945000</v>
          </cell>
          <cell r="G206">
            <v>590000</v>
          </cell>
          <cell r="H206">
            <v>595000</v>
          </cell>
          <cell r="I206">
            <v>595000</v>
          </cell>
          <cell r="J206">
            <v>595000</v>
          </cell>
          <cell r="K206">
            <v>595000</v>
          </cell>
          <cell r="L206">
            <v>595000</v>
          </cell>
          <cell r="M206">
            <v>595000</v>
          </cell>
          <cell r="N206">
            <v>595000</v>
          </cell>
          <cell r="O206">
            <v>595000</v>
          </cell>
          <cell r="P206">
            <v>595000</v>
          </cell>
          <cell r="T206">
            <v>456000</v>
          </cell>
          <cell r="U206">
            <v>42000</v>
          </cell>
          <cell r="V206">
            <v>46000</v>
          </cell>
          <cell r="W206">
            <v>46000</v>
          </cell>
          <cell r="X206">
            <v>46000</v>
          </cell>
          <cell r="Y206">
            <v>46000</v>
          </cell>
          <cell r="Z206">
            <v>46000</v>
          </cell>
          <cell r="AA206">
            <v>46000</v>
          </cell>
          <cell r="AB206">
            <v>46000</v>
          </cell>
          <cell r="AC206">
            <v>46000</v>
          </cell>
          <cell r="AD206">
            <v>46000</v>
          </cell>
          <cell r="AI206">
            <v>6000</v>
          </cell>
          <cell r="AJ206">
            <v>3000</v>
          </cell>
          <cell r="AK206">
            <v>3000</v>
          </cell>
          <cell r="AL206">
            <v>3000</v>
          </cell>
          <cell r="AM206">
            <v>3000</v>
          </cell>
          <cell r="AN206">
            <v>3000</v>
          </cell>
          <cell r="AO206">
            <v>3000</v>
          </cell>
          <cell r="AP206">
            <v>3000</v>
          </cell>
          <cell r="AQ206">
            <v>3000</v>
          </cell>
          <cell r="AR206">
            <v>3000</v>
          </cell>
          <cell r="AW206">
            <v>0</v>
          </cell>
          <cell r="AX206">
            <v>0</v>
          </cell>
          <cell r="AY206">
            <v>0</v>
          </cell>
          <cell r="AZ206">
            <v>0</v>
          </cell>
          <cell r="BA206">
            <v>0</v>
          </cell>
          <cell r="BB206">
            <v>0</v>
          </cell>
          <cell r="BC206">
            <v>0</v>
          </cell>
          <cell r="BD206">
            <v>0</v>
          </cell>
          <cell r="BE206">
            <v>0</v>
          </cell>
          <cell r="BF206">
            <v>0</v>
          </cell>
          <cell r="BK206">
            <v>638000</v>
          </cell>
          <cell r="BL206">
            <v>644000</v>
          </cell>
          <cell r="BM206">
            <v>644000</v>
          </cell>
          <cell r="BN206">
            <v>644000</v>
          </cell>
          <cell r="BO206">
            <v>644000</v>
          </cell>
          <cell r="BP206">
            <v>644000</v>
          </cell>
          <cell r="BQ206">
            <v>644000</v>
          </cell>
          <cell r="BR206">
            <v>644000</v>
          </cell>
          <cell r="BS206">
            <v>644000</v>
          </cell>
          <cell r="BT206">
            <v>644000</v>
          </cell>
          <cell r="BU206">
            <v>0</v>
          </cell>
          <cell r="BV206">
            <v>0</v>
          </cell>
        </row>
        <row r="207">
          <cell r="F207">
            <v>2097000</v>
          </cell>
          <cell r="G207">
            <v>207000</v>
          </cell>
          <cell r="H207">
            <v>210000</v>
          </cell>
          <cell r="I207">
            <v>210000</v>
          </cell>
          <cell r="J207">
            <v>210000</v>
          </cell>
          <cell r="K207">
            <v>210000</v>
          </cell>
          <cell r="L207">
            <v>210000</v>
          </cell>
          <cell r="M207">
            <v>210000</v>
          </cell>
          <cell r="N207">
            <v>210000</v>
          </cell>
          <cell r="O207">
            <v>210000</v>
          </cell>
          <cell r="P207">
            <v>210000</v>
          </cell>
          <cell r="T207">
            <v>161000</v>
          </cell>
          <cell r="U207">
            <v>17000</v>
          </cell>
          <cell r="V207">
            <v>16000</v>
          </cell>
          <cell r="W207">
            <v>16000</v>
          </cell>
          <cell r="X207">
            <v>16000</v>
          </cell>
          <cell r="Y207">
            <v>16000</v>
          </cell>
          <cell r="Z207">
            <v>16000</v>
          </cell>
          <cell r="AA207">
            <v>16000</v>
          </cell>
          <cell r="AB207">
            <v>16000</v>
          </cell>
          <cell r="AC207">
            <v>16000</v>
          </cell>
          <cell r="AD207">
            <v>16000</v>
          </cell>
          <cell r="AI207">
            <v>3000</v>
          </cell>
          <cell r="AJ207">
            <v>1000</v>
          </cell>
          <cell r="AK207">
            <v>1000</v>
          </cell>
          <cell r="AL207">
            <v>1000</v>
          </cell>
          <cell r="AM207">
            <v>1000</v>
          </cell>
          <cell r="AN207">
            <v>1000</v>
          </cell>
          <cell r="AO207">
            <v>1000</v>
          </cell>
          <cell r="AP207">
            <v>1000</v>
          </cell>
          <cell r="AQ207">
            <v>1000</v>
          </cell>
          <cell r="AR207">
            <v>1000</v>
          </cell>
          <cell r="AW207">
            <v>0</v>
          </cell>
          <cell r="AX207">
            <v>0</v>
          </cell>
          <cell r="AY207">
            <v>0</v>
          </cell>
          <cell r="AZ207">
            <v>0</v>
          </cell>
          <cell r="BA207">
            <v>0</v>
          </cell>
          <cell r="BB207">
            <v>0</v>
          </cell>
          <cell r="BC207">
            <v>0</v>
          </cell>
          <cell r="BD207">
            <v>0</v>
          </cell>
          <cell r="BE207">
            <v>0</v>
          </cell>
          <cell r="BF207">
            <v>0</v>
          </cell>
          <cell r="BK207">
            <v>227000</v>
          </cell>
          <cell r="BL207">
            <v>227000</v>
          </cell>
          <cell r="BM207">
            <v>227000</v>
          </cell>
          <cell r="BN207">
            <v>227000</v>
          </cell>
          <cell r="BO207">
            <v>227000</v>
          </cell>
          <cell r="BP207">
            <v>227000</v>
          </cell>
          <cell r="BQ207">
            <v>227000</v>
          </cell>
          <cell r="BR207">
            <v>227000</v>
          </cell>
          <cell r="BS207">
            <v>227000</v>
          </cell>
          <cell r="BT207">
            <v>227000</v>
          </cell>
          <cell r="BU207">
            <v>0</v>
          </cell>
          <cell r="BV207">
            <v>0</v>
          </cell>
        </row>
        <row r="208">
          <cell r="F208">
            <v>120000</v>
          </cell>
          <cell r="T208">
            <v>0</v>
          </cell>
        </row>
        <row r="212">
          <cell r="F212">
            <v>1713016</v>
          </cell>
          <cell r="H212">
            <v>0</v>
          </cell>
          <cell r="T212">
            <v>888840</v>
          </cell>
          <cell r="AI212">
            <v>0</v>
          </cell>
          <cell r="AJ212">
            <v>0</v>
          </cell>
          <cell r="AL212">
            <v>0</v>
          </cell>
          <cell r="AM212">
            <v>0</v>
          </cell>
          <cell r="AO212">
            <v>2300</v>
          </cell>
          <cell r="AP212">
            <v>0</v>
          </cell>
          <cell r="AQ212">
            <v>2300</v>
          </cell>
          <cell r="AR212">
            <v>67019</v>
          </cell>
          <cell r="BM212">
            <v>575250</v>
          </cell>
        </row>
        <row r="213">
          <cell r="F213">
            <v>3671901</v>
          </cell>
          <cell r="G213">
            <v>0</v>
          </cell>
          <cell r="H213">
            <v>0</v>
          </cell>
          <cell r="I213">
            <v>-295676</v>
          </cell>
          <cell r="J213">
            <v>683463</v>
          </cell>
          <cell r="K213">
            <v>0</v>
          </cell>
          <cell r="L213">
            <v>683463</v>
          </cell>
          <cell r="M213">
            <v>1407606</v>
          </cell>
          <cell r="N213">
            <v>0</v>
          </cell>
          <cell r="O213">
            <v>1193045</v>
          </cell>
          <cell r="P213">
            <v>0</v>
          </cell>
          <cell r="T213">
            <v>977896</v>
          </cell>
          <cell r="U213">
            <v>0</v>
          </cell>
          <cell r="V213">
            <v>0</v>
          </cell>
          <cell r="W213">
            <v>-78744</v>
          </cell>
          <cell r="X213">
            <v>182019</v>
          </cell>
          <cell r="Y213">
            <v>0</v>
          </cell>
          <cell r="Z213">
            <v>182019</v>
          </cell>
          <cell r="AA213">
            <v>374872</v>
          </cell>
          <cell r="AB213">
            <v>0</v>
          </cell>
          <cell r="AC213">
            <v>317730</v>
          </cell>
          <cell r="AD213">
            <v>0</v>
          </cell>
          <cell r="AI213">
            <v>0</v>
          </cell>
          <cell r="AJ213">
            <v>0</v>
          </cell>
          <cell r="AK213">
            <v>-1544</v>
          </cell>
          <cell r="AL213">
            <v>3569</v>
          </cell>
          <cell r="AM213">
            <v>0</v>
          </cell>
          <cell r="AN213">
            <v>3569</v>
          </cell>
          <cell r="AO213">
            <v>7350</v>
          </cell>
          <cell r="AP213">
            <v>0</v>
          </cell>
          <cell r="AQ213">
            <v>6230</v>
          </cell>
          <cell r="AR213">
            <v>0</v>
          </cell>
          <cell r="AW213">
            <v>0</v>
          </cell>
          <cell r="AX213">
            <v>0</v>
          </cell>
          <cell r="AY213">
            <v>-10036</v>
          </cell>
          <cell r="AZ213">
            <v>23199</v>
          </cell>
          <cell r="BA213">
            <v>0</v>
          </cell>
          <cell r="BB213">
            <v>23199</v>
          </cell>
          <cell r="BC213">
            <v>47778</v>
          </cell>
          <cell r="BD213">
            <v>0</v>
          </cell>
          <cell r="BE213">
            <v>40495</v>
          </cell>
          <cell r="BF213">
            <v>0</v>
          </cell>
          <cell r="BK213">
            <v>0</v>
          </cell>
          <cell r="BL213">
            <v>0</v>
          </cell>
          <cell r="BM213">
            <v>-386000</v>
          </cell>
          <cell r="BN213">
            <v>892250</v>
          </cell>
          <cell r="BO213">
            <v>0</v>
          </cell>
          <cell r="BP213">
            <v>892250</v>
          </cell>
          <cell r="BQ213">
            <v>1837606</v>
          </cell>
          <cell r="BR213">
            <v>0</v>
          </cell>
          <cell r="BS213">
            <v>1557500</v>
          </cell>
          <cell r="BT213">
            <v>0</v>
          </cell>
          <cell r="BU213">
            <v>0</v>
          </cell>
          <cell r="BV213">
            <v>0</v>
          </cell>
        </row>
        <row r="216">
          <cell r="F216">
            <v>-280000</v>
          </cell>
          <cell r="T216">
            <v>-72000</v>
          </cell>
          <cell r="AI216">
            <v>0</v>
          </cell>
          <cell r="AJ216">
            <v>0</v>
          </cell>
          <cell r="AL216">
            <v>0</v>
          </cell>
          <cell r="AM216">
            <v>0</v>
          </cell>
          <cell r="AN216">
            <v>0</v>
          </cell>
          <cell r="AO216">
            <v>0</v>
          </cell>
          <cell r="AP216">
            <v>0</v>
          </cell>
          <cell r="AQ216">
            <v>0</v>
          </cell>
          <cell r="AR216">
            <v>0</v>
          </cell>
          <cell r="BM216">
            <v>-28000</v>
          </cell>
        </row>
        <row r="217">
          <cell r="F217">
            <v>-2820000</v>
          </cell>
          <cell r="G217">
            <v>-282000</v>
          </cell>
          <cell r="H217">
            <v>-282000</v>
          </cell>
          <cell r="I217">
            <v>-282000</v>
          </cell>
          <cell r="J217">
            <v>-282000</v>
          </cell>
          <cell r="K217">
            <v>-282000</v>
          </cell>
          <cell r="L217">
            <v>-282000</v>
          </cell>
          <cell r="M217">
            <v>-282000</v>
          </cell>
          <cell r="N217">
            <v>-282000</v>
          </cell>
          <cell r="O217">
            <v>-282000</v>
          </cell>
          <cell r="P217">
            <v>-282000</v>
          </cell>
          <cell r="T217">
            <v>-747000</v>
          </cell>
          <cell r="U217">
            <v>-83000</v>
          </cell>
          <cell r="V217">
            <v>-83000</v>
          </cell>
          <cell r="X217">
            <v>-83000</v>
          </cell>
          <cell r="Y217">
            <v>-83000</v>
          </cell>
          <cell r="Z217">
            <v>-83000</v>
          </cell>
          <cell r="AA217">
            <v>-83000</v>
          </cell>
          <cell r="AB217">
            <v>-83000</v>
          </cell>
          <cell r="AC217">
            <v>-83000</v>
          </cell>
          <cell r="AD217">
            <v>-83000</v>
          </cell>
          <cell r="AI217">
            <v>-1000</v>
          </cell>
          <cell r="AJ217">
            <v>-1000</v>
          </cell>
          <cell r="AL217">
            <v>-1000</v>
          </cell>
          <cell r="AM217">
            <v>-1000</v>
          </cell>
          <cell r="AN217">
            <v>-1000</v>
          </cell>
          <cell r="AO217">
            <v>-1000</v>
          </cell>
          <cell r="AP217">
            <v>-1000</v>
          </cell>
          <cell r="AQ217">
            <v>-1000</v>
          </cell>
          <cell r="AR217">
            <v>-1000</v>
          </cell>
          <cell r="AW217">
            <v>0</v>
          </cell>
          <cell r="AX217">
            <v>0</v>
          </cell>
          <cell r="AZ217">
            <v>0</v>
          </cell>
          <cell r="BA217">
            <v>0</v>
          </cell>
          <cell r="BB217">
            <v>0</v>
          </cell>
          <cell r="BC217">
            <v>0</v>
          </cell>
          <cell r="BD217">
            <v>0</v>
          </cell>
          <cell r="BE217">
            <v>0</v>
          </cell>
          <cell r="BF217">
            <v>-2084944</v>
          </cell>
          <cell r="BK217">
            <v>-366000</v>
          </cell>
          <cell r="BL217">
            <v>-366000</v>
          </cell>
          <cell r="BM217">
            <v>-282000</v>
          </cell>
          <cell r="BN217">
            <v>-366000</v>
          </cell>
          <cell r="BO217">
            <v>-366000</v>
          </cell>
          <cell r="BP217">
            <v>-366000</v>
          </cell>
          <cell r="BQ217">
            <v>-366000</v>
          </cell>
          <cell r="BR217">
            <v>-366000</v>
          </cell>
          <cell r="BS217">
            <v>-366000</v>
          </cell>
          <cell r="BT217">
            <v>-2450944</v>
          </cell>
          <cell r="BU217">
            <v>0</v>
          </cell>
          <cell r="BV217">
            <v>0</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ef Tax Summary (2)"/>
      <sheetName val="MEMO"/>
      <sheetName val="Def Tax Summary"/>
      <sheetName val="Tax Basis Additions"/>
      <sheetName val="Non-Statutory Deferred Taxes"/>
      <sheetName val="Bk Depr on AFUDC Equity"/>
      <sheetName val="Bk Depr on ITC Basis Adjustment"/>
    </sheetNames>
    <sheetDataSet>
      <sheetData sheetId="0"/>
      <sheetData sheetId="1"/>
      <sheetData sheetId="2"/>
      <sheetData sheetId="3"/>
      <sheetData sheetId="4"/>
      <sheetData sheetId="5"/>
      <sheetData sheetId="6"/>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Electric"/>
      <sheetName val="Gas"/>
      <sheetName val="Thermal"/>
      <sheetName val="CWC"/>
      <sheetName val="Capital Structures"/>
      <sheetName val="Riders"/>
    </sheetNames>
    <sheetDataSet>
      <sheetData sheetId="0">
        <row r="20">
          <cell r="I20">
            <v>3.5499999999999997E-2</v>
          </cell>
        </row>
      </sheetData>
      <sheetData sheetId="1" refreshError="1"/>
      <sheetData sheetId="2" refreshError="1"/>
      <sheetData sheetId="3" refreshError="1"/>
      <sheetData sheetId="4">
        <row r="20">
          <cell r="I20">
            <v>3.5499999999999997E-2</v>
          </cell>
        </row>
        <row r="22">
          <cell r="I22">
            <v>5.5300000000000002E-2</v>
          </cell>
        </row>
        <row r="24">
          <cell r="I24">
            <v>9.0799999999999992E-2</v>
          </cell>
        </row>
      </sheetData>
      <sheetData sheetId="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or"/>
      <sheetName val="coc"/>
      <sheetName val="cwc"/>
      <sheetName val="Fuel and O&amp;M"/>
      <sheetName val="precwc"/>
      <sheetName val="Lost Time"/>
      <sheetName val="erb"/>
      <sheetName val="grb"/>
      <sheetName val="trb"/>
      <sheetName val="cocsup"/>
      <sheetName val="fsv"/>
      <sheetName val="Check Figures"/>
      <sheetName val="deftax"/>
      <sheetName val="ITC Amortization"/>
      <sheetName val="FAS109 &amp; OCI Allocations"/>
      <sheetName val="data entry"/>
      <sheetName val="Non-Utility Property Recon."/>
      <sheetName val="MACROS"/>
    </sheetNames>
    <sheetDataSet>
      <sheetData sheetId="0" refreshError="1"/>
      <sheetData sheetId="1" refreshError="1"/>
      <sheetData sheetId="2" refreshError="1"/>
      <sheetData sheetId="3" refreshError="1"/>
      <sheetData sheetId="4" refreshError="1"/>
      <sheetData sheetId="5" refreshError="1"/>
      <sheetData sheetId="6" refreshError="1">
        <row r="25">
          <cell r="G25" t="str">
            <v>COMMON UTIL</v>
          </cell>
        </row>
        <row r="26">
          <cell r="G26" t="str">
            <v>PLANT IN</v>
          </cell>
          <cell r="K26" t="str">
            <v>FUEL</v>
          </cell>
          <cell r="M26" t="str">
            <v>CUSTOMER</v>
          </cell>
        </row>
        <row r="27">
          <cell r="E27" t="str">
            <v>FSV CWIP</v>
          </cell>
          <cell r="G27" t="str">
            <v>SERV ALLOC</v>
          </cell>
          <cell r="I27" t="str">
            <v>QF DEPOSITS</v>
          </cell>
          <cell r="K27" t="str">
            <v>STOCK</v>
          </cell>
          <cell r="M27" t="str">
            <v>DEPOSITS</v>
          </cell>
        </row>
        <row r="29">
          <cell r="E29">
            <v>0</v>
          </cell>
          <cell r="G29">
            <v>250094270</v>
          </cell>
          <cell r="I29">
            <v>-3752626.99</v>
          </cell>
          <cell r="K29">
            <v>30200520.399999999</v>
          </cell>
          <cell r="M29">
            <v>-15979638</v>
          </cell>
        </row>
        <row r="30">
          <cell r="E30">
            <v>0</v>
          </cell>
          <cell r="G30">
            <v>250326630</v>
          </cell>
          <cell r="I30">
            <v>-3752626.99</v>
          </cell>
          <cell r="K30">
            <v>29913063.329999998</v>
          </cell>
          <cell r="M30">
            <v>-16000829</v>
          </cell>
        </row>
        <row r="31">
          <cell r="E31">
            <v>0</v>
          </cell>
          <cell r="G31">
            <v>248810021</v>
          </cell>
          <cell r="I31">
            <v>-3765489.51</v>
          </cell>
          <cell r="K31">
            <v>25140843</v>
          </cell>
          <cell r="M31">
            <v>-15899455</v>
          </cell>
        </row>
        <row r="32">
          <cell r="E32">
            <v>0</v>
          </cell>
          <cell r="G32">
            <v>249665443</v>
          </cell>
          <cell r="I32">
            <v>-3778780.76</v>
          </cell>
          <cell r="K32">
            <v>25228219.829999998</v>
          </cell>
          <cell r="M32">
            <v>-15986312</v>
          </cell>
        </row>
        <row r="33">
          <cell r="E33">
            <v>0</v>
          </cell>
          <cell r="G33">
            <v>246693291</v>
          </cell>
          <cell r="I33">
            <v>-3792645.26</v>
          </cell>
          <cell r="K33">
            <v>25127243.460000001</v>
          </cell>
          <cell r="M33">
            <v>-16184237</v>
          </cell>
        </row>
        <row r="34">
          <cell r="E34">
            <v>0</v>
          </cell>
          <cell r="G34">
            <v>247250121</v>
          </cell>
          <cell r="I34">
            <v>-3798964.63</v>
          </cell>
          <cell r="K34">
            <v>24235945.950000003</v>
          </cell>
          <cell r="M34">
            <v>-16423657</v>
          </cell>
        </row>
        <row r="35">
          <cell r="E35">
            <v>0</v>
          </cell>
          <cell r="G35">
            <v>247291998</v>
          </cell>
          <cell r="I35">
            <v>-3805961.07</v>
          </cell>
          <cell r="K35">
            <v>23067294.400000002</v>
          </cell>
          <cell r="M35">
            <v>-16570173</v>
          </cell>
        </row>
        <row r="36">
          <cell r="E36">
            <v>0</v>
          </cell>
          <cell r="G36">
            <v>247400540</v>
          </cell>
          <cell r="I36">
            <v>-3812731.81</v>
          </cell>
          <cell r="K36">
            <v>25107335.829999998</v>
          </cell>
          <cell r="M36">
            <v>-16486689</v>
          </cell>
        </row>
        <row r="37">
          <cell r="E37">
            <v>0</v>
          </cell>
          <cell r="G37">
            <v>248787488</v>
          </cell>
          <cell r="I37">
            <v>-3819728.25</v>
          </cell>
          <cell r="K37">
            <v>24425781.559999999</v>
          </cell>
          <cell r="M37">
            <v>-16232132</v>
          </cell>
        </row>
        <row r="38">
          <cell r="E38">
            <v>0</v>
          </cell>
          <cell r="G38">
            <v>251439029</v>
          </cell>
          <cell r="I38">
            <v>-3826498.99</v>
          </cell>
          <cell r="K38">
            <v>25625009.039999999</v>
          </cell>
          <cell r="M38">
            <v>-16082714</v>
          </cell>
        </row>
        <row r="39">
          <cell r="E39">
            <v>0</v>
          </cell>
          <cell r="G39">
            <v>355101172</v>
          </cell>
          <cell r="I39">
            <v>-3833495.43</v>
          </cell>
          <cell r="K39">
            <v>22797994.609999999</v>
          </cell>
          <cell r="M39">
            <v>-14148950</v>
          </cell>
        </row>
        <row r="40">
          <cell r="E40">
            <v>0</v>
          </cell>
          <cell r="G40">
            <v>357434261</v>
          </cell>
          <cell r="I40">
            <v>0</v>
          </cell>
          <cell r="K40">
            <v>21696544.510000002</v>
          </cell>
          <cell r="M40" t="e">
            <v>#NAME?</v>
          </cell>
        </row>
        <row r="42">
          <cell r="E42">
            <v>0</v>
          </cell>
          <cell r="G42">
            <v>266691189</v>
          </cell>
          <cell r="I42">
            <v>-3478296</v>
          </cell>
          <cell r="K42">
            <v>25213816</v>
          </cell>
          <cell r="M42" t="e">
            <v>#NAME?</v>
          </cell>
        </row>
        <row r="45">
          <cell r="E45" t="str">
            <v>FSV</v>
          </cell>
          <cell r="G45" t="str">
            <v>CASH</v>
          </cell>
          <cell r="I45" t="str">
            <v>CUSTOMER</v>
          </cell>
          <cell r="M45" t="str">
            <v>JOINT OPER.</v>
          </cell>
        </row>
        <row r="46">
          <cell r="E46" t="str">
            <v>MATERIALS</v>
          </cell>
          <cell r="G46" t="str">
            <v>WORKING</v>
          </cell>
          <cell r="I46" t="str">
            <v>ADV FOR</v>
          </cell>
          <cell r="K46" t="str">
            <v>DEPREC &amp;</v>
          </cell>
          <cell r="M46" t="str">
            <v>AGREEMENT</v>
          </cell>
        </row>
        <row r="47">
          <cell r="E47" t="str">
            <v>&amp; SUPPLIES</v>
          </cell>
          <cell r="G47" t="str">
            <v>CAPITAL</v>
          </cell>
          <cell r="I47" t="str">
            <v>CONSTRUCTION</v>
          </cell>
          <cell r="K47" t="str">
            <v>AMORT</v>
          </cell>
          <cell r="M47" t="str">
            <v>MARGIN TRANSFER</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22">
          <cell r="A22" t="str">
            <v>12 MONTHS ENDED August 31, 2003</v>
          </cell>
        </row>
      </sheetData>
      <sheetData sheetId="16" refreshError="1"/>
      <sheetData sheetId="17"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07 BK - Funct Model"/>
      <sheetName val="meter check"/>
      <sheetName val="Constants"/>
    </sheetNames>
    <sheetDataSet>
      <sheetData sheetId="0">
        <row r="793">
          <cell r="P793" t="str">
            <v>PRODd</v>
          </cell>
          <cell r="R793">
            <v>1</v>
          </cell>
          <cell r="T793">
            <v>0</v>
          </cell>
          <cell r="V793">
            <v>0</v>
          </cell>
          <cell r="X793">
            <v>0</v>
          </cell>
          <cell r="Z793">
            <v>0</v>
          </cell>
          <cell r="AB793">
            <v>0</v>
          </cell>
          <cell r="AD793">
            <v>0</v>
          </cell>
          <cell r="AF793">
            <v>0</v>
          </cell>
          <cell r="AH793">
            <v>0</v>
          </cell>
          <cell r="AJ793">
            <v>1</v>
          </cell>
        </row>
        <row r="794">
          <cell r="P794" t="str">
            <v>PRODd</v>
          </cell>
          <cell r="R794">
            <v>1</v>
          </cell>
          <cell r="T794">
            <v>0</v>
          </cell>
          <cell r="V794">
            <v>0</v>
          </cell>
          <cell r="X794">
            <v>0</v>
          </cell>
          <cell r="Z794">
            <v>0</v>
          </cell>
          <cell r="AB794">
            <v>0</v>
          </cell>
          <cell r="AD794">
            <v>0</v>
          </cell>
          <cell r="AF794">
            <v>0</v>
          </cell>
          <cell r="AH794">
            <v>0</v>
          </cell>
          <cell r="AJ794">
            <v>1</v>
          </cell>
        </row>
        <row r="795">
          <cell r="R795">
            <v>1</v>
          </cell>
          <cell r="T795">
            <v>0</v>
          </cell>
          <cell r="V795">
            <v>0</v>
          </cell>
          <cell r="X795">
            <v>0</v>
          </cell>
          <cell r="Z795">
            <v>0</v>
          </cell>
          <cell r="AB795">
            <v>0</v>
          </cell>
          <cell r="AD795">
            <v>0</v>
          </cell>
          <cell r="AF795">
            <v>0</v>
          </cell>
          <cell r="AH795">
            <v>0</v>
          </cell>
          <cell r="AJ795">
            <v>1</v>
          </cell>
        </row>
        <row r="796">
          <cell r="P796" t="str">
            <v>TRAN IN</v>
          </cell>
          <cell r="R796">
            <v>0</v>
          </cell>
          <cell r="T796">
            <v>1</v>
          </cell>
          <cell r="V796">
            <v>0</v>
          </cell>
          <cell r="X796">
            <v>0</v>
          </cell>
          <cell r="Z796">
            <v>0</v>
          </cell>
          <cell r="AB796">
            <v>0</v>
          </cell>
          <cell r="AD796">
            <v>0</v>
          </cell>
          <cell r="AF796">
            <v>0</v>
          </cell>
          <cell r="AH796">
            <v>0</v>
          </cell>
          <cell r="AJ796">
            <v>1</v>
          </cell>
        </row>
        <row r="797">
          <cell r="P797" t="str">
            <v>TRAN IN</v>
          </cell>
          <cell r="R797">
            <v>0</v>
          </cell>
          <cell r="T797">
            <v>1</v>
          </cell>
          <cell r="V797">
            <v>0</v>
          </cell>
          <cell r="X797">
            <v>0</v>
          </cell>
          <cell r="Z797">
            <v>0</v>
          </cell>
          <cell r="AB797">
            <v>0</v>
          </cell>
          <cell r="AD797">
            <v>0</v>
          </cell>
          <cell r="AF797">
            <v>0</v>
          </cell>
          <cell r="AH797">
            <v>0</v>
          </cell>
          <cell r="AJ797">
            <v>1</v>
          </cell>
        </row>
        <row r="798">
          <cell r="R798">
            <v>0</v>
          </cell>
          <cell r="T798">
            <v>1</v>
          </cell>
          <cell r="V798">
            <v>0</v>
          </cell>
          <cell r="X798">
            <v>0</v>
          </cell>
          <cell r="Z798">
            <v>0</v>
          </cell>
          <cell r="AB798">
            <v>0</v>
          </cell>
          <cell r="AD798">
            <v>0</v>
          </cell>
          <cell r="AF798">
            <v>0</v>
          </cell>
          <cell r="AH798">
            <v>0</v>
          </cell>
          <cell r="AJ798">
            <v>1</v>
          </cell>
        </row>
        <row r="799">
          <cell r="P799" t="str">
            <v>PRODe</v>
          </cell>
          <cell r="R799">
            <v>0</v>
          </cell>
          <cell r="T799">
            <v>0</v>
          </cell>
          <cell r="V799">
            <v>1</v>
          </cell>
          <cell r="X799">
            <v>0</v>
          </cell>
          <cell r="Z799">
            <v>0</v>
          </cell>
          <cell r="AB799">
            <v>0</v>
          </cell>
          <cell r="AD799">
            <v>0</v>
          </cell>
          <cell r="AF799">
            <v>0</v>
          </cell>
          <cell r="AH799">
            <v>0</v>
          </cell>
          <cell r="AJ799">
            <v>1</v>
          </cell>
        </row>
        <row r="800">
          <cell r="P800" t="str">
            <v>PRODe</v>
          </cell>
          <cell r="R800">
            <v>0</v>
          </cell>
          <cell r="T800">
            <v>0</v>
          </cell>
          <cell r="V800">
            <v>1</v>
          </cell>
          <cell r="X800">
            <v>0</v>
          </cell>
          <cell r="Z800">
            <v>0</v>
          </cell>
          <cell r="AB800">
            <v>0</v>
          </cell>
          <cell r="AD800">
            <v>0</v>
          </cell>
          <cell r="AF800">
            <v>0</v>
          </cell>
          <cell r="AH800">
            <v>0</v>
          </cell>
          <cell r="AJ800">
            <v>1</v>
          </cell>
        </row>
        <row r="801">
          <cell r="R801">
            <v>0</v>
          </cell>
          <cell r="T801">
            <v>0</v>
          </cell>
          <cell r="V801">
            <v>1</v>
          </cell>
          <cell r="X801">
            <v>0</v>
          </cell>
          <cell r="Z801">
            <v>0</v>
          </cell>
          <cell r="AB801">
            <v>0</v>
          </cell>
          <cell r="AD801">
            <v>0</v>
          </cell>
          <cell r="AF801">
            <v>0</v>
          </cell>
          <cell r="AH801">
            <v>0</v>
          </cell>
          <cell r="AJ801">
            <v>1</v>
          </cell>
        </row>
        <row r="802">
          <cell r="P802" t="str">
            <v>TRAN</v>
          </cell>
          <cell r="R802">
            <v>0</v>
          </cell>
          <cell r="T802">
            <v>0</v>
          </cell>
          <cell r="V802">
            <v>0</v>
          </cell>
          <cell r="X802">
            <v>1</v>
          </cell>
          <cell r="Z802">
            <v>0</v>
          </cell>
          <cell r="AB802">
            <v>0</v>
          </cell>
          <cell r="AD802">
            <v>0</v>
          </cell>
          <cell r="AF802">
            <v>0</v>
          </cell>
          <cell r="AH802">
            <v>0</v>
          </cell>
          <cell r="AJ802">
            <v>1</v>
          </cell>
        </row>
        <row r="803">
          <cell r="P803" t="str">
            <v>TRAN</v>
          </cell>
          <cell r="R803">
            <v>0</v>
          </cell>
          <cell r="T803">
            <v>0</v>
          </cell>
          <cell r="V803">
            <v>0</v>
          </cell>
          <cell r="X803">
            <v>1</v>
          </cell>
          <cell r="Z803">
            <v>0</v>
          </cell>
          <cell r="AB803">
            <v>0</v>
          </cell>
          <cell r="AD803">
            <v>0</v>
          </cell>
          <cell r="AF803">
            <v>0</v>
          </cell>
          <cell r="AH803">
            <v>0</v>
          </cell>
          <cell r="AJ803">
            <v>1</v>
          </cell>
        </row>
        <row r="804">
          <cell r="R804">
            <v>0</v>
          </cell>
          <cell r="T804">
            <v>0</v>
          </cell>
          <cell r="V804">
            <v>0</v>
          </cell>
          <cell r="X804">
            <v>1</v>
          </cell>
          <cell r="Z804">
            <v>0</v>
          </cell>
          <cell r="AB804">
            <v>0</v>
          </cell>
          <cell r="AD804">
            <v>0</v>
          </cell>
          <cell r="AF804">
            <v>0</v>
          </cell>
          <cell r="AH804">
            <v>0</v>
          </cell>
          <cell r="AJ804">
            <v>1</v>
          </cell>
        </row>
        <row r="805">
          <cell r="P805" t="str">
            <v>DIST SUB</v>
          </cell>
          <cell r="R805">
            <v>0</v>
          </cell>
          <cell r="T805">
            <v>0</v>
          </cell>
          <cell r="V805">
            <v>0</v>
          </cell>
          <cell r="X805">
            <v>0</v>
          </cell>
          <cell r="Z805">
            <v>1</v>
          </cell>
          <cell r="AB805">
            <v>0</v>
          </cell>
          <cell r="AD805">
            <v>0</v>
          </cell>
          <cell r="AF805">
            <v>0</v>
          </cell>
          <cell r="AH805">
            <v>0</v>
          </cell>
          <cell r="AJ805">
            <v>1</v>
          </cell>
        </row>
        <row r="806">
          <cell r="P806" t="str">
            <v>DIST SUB</v>
          </cell>
          <cell r="R806">
            <v>0</v>
          </cell>
          <cell r="T806">
            <v>0</v>
          </cell>
          <cell r="V806">
            <v>0</v>
          </cell>
          <cell r="X806">
            <v>0</v>
          </cell>
          <cell r="Z806">
            <v>1</v>
          </cell>
          <cell r="AB806">
            <v>0</v>
          </cell>
          <cell r="AD806">
            <v>0</v>
          </cell>
          <cell r="AF806">
            <v>0</v>
          </cell>
          <cell r="AH806">
            <v>0</v>
          </cell>
          <cell r="AJ806">
            <v>1</v>
          </cell>
        </row>
        <row r="807">
          <cell r="R807">
            <v>0</v>
          </cell>
          <cell r="T807">
            <v>0</v>
          </cell>
          <cell r="V807">
            <v>0</v>
          </cell>
          <cell r="X807">
            <v>0</v>
          </cell>
          <cell r="Z807">
            <v>1</v>
          </cell>
          <cell r="AB807">
            <v>0</v>
          </cell>
          <cell r="AD807">
            <v>0</v>
          </cell>
          <cell r="AF807">
            <v>0</v>
          </cell>
          <cell r="AH807">
            <v>0</v>
          </cell>
          <cell r="AJ807">
            <v>1</v>
          </cell>
        </row>
        <row r="808">
          <cell r="P808" t="str">
            <v>PDIST</v>
          </cell>
          <cell r="R808">
            <v>0</v>
          </cell>
          <cell r="T808">
            <v>0</v>
          </cell>
          <cell r="V808">
            <v>0</v>
          </cell>
          <cell r="X808">
            <v>0</v>
          </cell>
          <cell r="Z808">
            <v>0</v>
          </cell>
          <cell r="AB808">
            <v>1</v>
          </cell>
          <cell r="AD808">
            <v>0</v>
          </cell>
          <cell r="AF808">
            <v>0</v>
          </cell>
          <cell r="AH808">
            <v>0</v>
          </cell>
          <cell r="AJ808">
            <v>1</v>
          </cell>
        </row>
        <row r="809">
          <cell r="P809" t="str">
            <v>PDIST</v>
          </cell>
          <cell r="R809">
            <v>0</v>
          </cell>
          <cell r="T809">
            <v>0</v>
          </cell>
          <cell r="V809">
            <v>0</v>
          </cell>
          <cell r="X809">
            <v>0</v>
          </cell>
          <cell r="Z809">
            <v>0</v>
          </cell>
          <cell r="AB809">
            <v>1</v>
          </cell>
          <cell r="AD809">
            <v>0</v>
          </cell>
          <cell r="AF809">
            <v>0</v>
          </cell>
          <cell r="AH809">
            <v>0</v>
          </cell>
          <cell r="AJ809">
            <v>1</v>
          </cell>
        </row>
        <row r="810">
          <cell r="R810">
            <v>0</v>
          </cell>
          <cell r="T810">
            <v>0</v>
          </cell>
          <cell r="V810">
            <v>0</v>
          </cell>
          <cell r="X810">
            <v>0</v>
          </cell>
          <cell r="Z810">
            <v>0</v>
          </cell>
          <cell r="AB810">
            <v>1</v>
          </cell>
          <cell r="AD810">
            <v>0</v>
          </cell>
          <cell r="AF810">
            <v>0</v>
          </cell>
          <cell r="AH810">
            <v>0</v>
          </cell>
          <cell r="AJ810">
            <v>1</v>
          </cell>
        </row>
        <row r="811">
          <cell r="P811" t="str">
            <v>SDIST</v>
          </cell>
          <cell r="R811">
            <v>0</v>
          </cell>
          <cell r="T811">
            <v>0</v>
          </cell>
          <cell r="V811">
            <v>0</v>
          </cell>
          <cell r="X811">
            <v>0</v>
          </cell>
          <cell r="Z811">
            <v>0</v>
          </cell>
          <cell r="AB811">
            <v>0</v>
          </cell>
          <cell r="AD811">
            <v>1</v>
          </cell>
          <cell r="AF811">
            <v>0</v>
          </cell>
          <cell r="AH811">
            <v>0</v>
          </cell>
          <cell r="AJ811">
            <v>1</v>
          </cell>
        </row>
        <row r="812">
          <cell r="P812" t="str">
            <v>SDIST</v>
          </cell>
          <cell r="R812">
            <v>0</v>
          </cell>
          <cell r="T812">
            <v>0</v>
          </cell>
          <cell r="V812">
            <v>0</v>
          </cell>
          <cell r="X812">
            <v>0</v>
          </cell>
          <cell r="Z812">
            <v>0</v>
          </cell>
          <cell r="AB812">
            <v>0</v>
          </cell>
          <cell r="AD812">
            <v>1</v>
          </cell>
          <cell r="AF812">
            <v>0</v>
          </cell>
          <cell r="AH812">
            <v>0</v>
          </cell>
          <cell r="AJ812">
            <v>1</v>
          </cell>
        </row>
        <row r="813">
          <cell r="R813">
            <v>0</v>
          </cell>
          <cell r="T813">
            <v>0</v>
          </cell>
          <cell r="V813">
            <v>0</v>
          </cell>
          <cell r="X813">
            <v>0</v>
          </cell>
          <cell r="Z813">
            <v>0</v>
          </cell>
          <cell r="AB813">
            <v>0</v>
          </cell>
          <cell r="AD813">
            <v>1</v>
          </cell>
          <cell r="AF813">
            <v>0</v>
          </cell>
          <cell r="AH813">
            <v>0</v>
          </cell>
          <cell r="AJ813">
            <v>1</v>
          </cell>
        </row>
        <row r="814">
          <cell r="P814" t="str">
            <v>MET</v>
          </cell>
          <cell r="R814">
            <v>0</v>
          </cell>
          <cell r="T814">
            <v>0</v>
          </cell>
          <cell r="V814">
            <v>0</v>
          </cell>
          <cell r="X814">
            <v>0</v>
          </cell>
          <cell r="Z814">
            <v>0</v>
          </cell>
          <cell r="AB814">
            <v>0</v>
          </cell>
          <cell r="AD814">
            <v>0</v>
          </cell>
          <cell r="AF814">
            <v>1</v>
          </cell>
          <cell r="AH814">
            <v>0</v>
          </cell>
          <cell r="AJ814">
            <v>1</v>
          </cell>
        </row>
        <row r="815">
          <cell r="P815" t="str">
            <v>MET</v>
          </cell>
          <cell r="R815">
            <v>0</v>
          </cell>
          <cell r="T815">
            <v>0</v>
          </cell>
          <cell r="V815">
            <v>0</v>
          </cell>
          <cell r="X815">
            <v>0</v>
          </cell>
          <cell r="Z815">
            <v>0</v>
          </cell>
          <cell r="AB815">
            <v>0</v>
          </cell>
          <cell r="AD815">
            <v>0</v>
          </cell>
          <cell r="AF815">
            <v>1</v>
          </cell>
          <cell r="AH815">
            <v>0</v>
          </cell>
          <cell r="AJ815">
            <v>1</v>
          </cell>
        </row>
        <row r="816">
          <cell r="R816">
            <v>0</v>
          </cell>
          <cell r="T816">
            <v>0</v>
          </cell>
          <cell r="V816">
            <v>0</v>
          </cell>
          <cell r="X816">
            <v>0</v>
          </cell>
          <cell r="Z816">
            <v>0</v>
          </cell>
          <cell r="AB816">
            <v>0</v>
          </cell>
          <cell r="AD816">
            <v>0</v>
          </cell>
          <cell r="AF816">
            <v>1</v>
          </cell>
          <cell r="AH816">
            <v>0</v>
          </cell>
          <cell r="AJ816">
            <v>1</v>
          </cell>
        </row>
        <row r="817">
          <cell r="P817" t="str">
            <v>CUST</v>
          </cell>
          <cell r="R817">
            <v>0</v>
          </cell>
          <cell r="T817">
            <v>0</v>
          </cell>
          <cell r="V817">
            <v>0</v>
          </cell>
          <cell r="X817">
            <v>0</v>
          </cell>
          <cell r="Z817">
            <v>0</v>
          </cell>
          <cell r="AB817">
            <v>0</v>
          </cell>
          <cell r="AD817">
            <v>0</v>
          </cell>
          <cell r="AF817">
            <v>0</v>
          </cell>
          <cell r="AH817">
            <v>1</v>
          </cell>
          <cell r="AJ817">
            <v>1</v>
          </cell>
        </row>
        <row r="818">
          <cell r="P818" t="str">
            <v>CUST</v>
          </cell>
          <cell r="R818">
            <v>0</v>
          </cell>
          <cell r="T818">
            <v>0</v>
          </cell>
          <cell r="V818">
            <v>0</v>
          </cell>
          <cell r="X818">
            <v>0</v>
          </cell>
          <cell r="Z818">
            <v>0</v>
          </cell>
          <cell r="AB818">
            <v>0</v>
          </cell>
          <cell r="AD818">
            <v>0</v>
          </cell>
          <cell r="AF818">
            <v>0</v>
          </cell>
          <cell r="AH818">
            <v>1</v>
          </cell>
          <cell r="AJ818">
            <v>1</v>
          </cell>
        </row>
        <row r="819">
          <cell r="R819">
            <v>0</v>
          </cell>
          <cell r="T819">
            <v>0</v>
          </cell>
          <cell r="V819">
            <v>0</v>
          </cell>
          <cell r="X819">
            <v>0</v>
          </cell>
          <cell r="Z819">
            <v>0</v>
          </cell>
          <cell r="AB819">
            <v>0</v>
          </cell>
          <cell r="AD819">
            <v>0</v>
          </cell>
          <cell r="AF819">
            <v>0</v>
          </cell>
          <cell r="AH819">
            <v>1</v>
          </cell>
          <cell r="AJ819">
            <v>1</v>
          </cell>
        </row>
        <row r="820">
          <cell r="P820" t="str">
            <v>NA</v>
          </cell>
          <cell r="R820">
            <v>0</v>
          </cell>
          <cell r="T820">
            <v>0</v>
          </cell>
          <cell r="V820">
            <v>0</v>
          </cell>
          <cell r="X820">
            <v>0</v>
          </cell>
          <cell r="Z820">
            <v>0</v>
          </cell>
          <cell r="AB820">
            <v>0</v>
          </cell>
          <cell r="AD820">
            <v>0</v>
          </cell>
          <cell r="AF820">
            <v>0</v>
          </cell>
          <cell r="AH820">
            <v>0</v>
          </cell>
          <cell r="AJ820">
            <v>0</v>
          </cell>
        </row>
        <row r="821">
          <cell r="P821" t="str">
            <v>NA</v>
          </cell>
          <cell r="R821">
            <v>0</v>
          </cell>
          <cell r="T821">
            <v>0</v>
          </cell>
          <cell r="V821">
            <v>0</v>
          </cell>
          <cell r="X821">
            <v>0</v>
          </cell>
          <cell r="Z821">
            <v>0</v>
          </cell>
          <cell r="AB821">
            <v>0</v>
          </cell>
          <cell r="AD821">
            <v>0</v>
          </cell>
          <cell r="AF821">
            <v>0</v>
          </cell>
          <cell r="AH821">
            <v>0</v>
          </cell>
          <cell r="AJ821">
            <v>1E-8</v>
          </cell>
        </row>
        <row r="822">
          <cell r="R822">
            <v>0</v>
          </cell>
          <cell r="T822">
            <v>0</v>
          </cell>
          <cell r="V822">
            <v>0</v>
          </cell>
          <cell r="X822">
            <v>0</v>
          </cell>
          <cell r="Z822">
            <v>0</v>
          </cell>
          <cell r="AB822">
            <v>0</v>
          </cell>
          <cell r="AD822">
            <v>0</v>
          </cell>
          <cell r="AF822">
            <v>0</v>
          </cell>
          <cell r="AH822">
            <v>0</v>
          </cell>
          <cell r="AJ822">
            <v>1E-8</v>
          </cell>
        </row>
        <row r="828">
          <cell r="P828" t="str">
            <v>PLTSVC-IN</v>
          </cell>
          <cell r="R828">
            <v>0.29782951000000002</v>
          </cell>
          <cell r="T828">
            <v>0</v>
          </cell>
          <cell r="V828">
            <v>0.15352151999999999</v>
          </cell>
          <cell r="X828">
            <v>8.3450819999999995E-2</v>
          </cell>
          <cell r="Z828">
            <v>6.210661E-2</v>
          </cell>
          <cell r="AB828">
            <v>4.8215340000000002E-2</v>
          </cell>
          <cell r="AD828">
            <v>7.252191999999999E-2</v>
          </cell>
          <cell r="AF828">
            <v>5.6926690000000002E-2</v>
          </cell>
          <cell r="AH828">
            <v>0.22542761</v>
          </cell>
          <cell r="AJ828">
            <v>1.0000000200000001</v>
          </cell>
        </row>
        <row r="829">
          <cell r="P829" t="str">
            <v>PLTSVC-IN</v>
          </cell>
          <cell r="R829">
            <v>6166884</v>
          </cell>
          <cell r="T829">
            <v>0</v>
          </cell>
          <cell r="V829">
            <v>3178830</v>
          </cell>
          <cell r="X829">
            <v>1727940</v>
          </cell>
          <cell r="Z829">
            <v>1285985</v>
          </cell>
          <cell r="AB829">
            <v>998351</v>
          </cell>
          <cell r="AD829">
            <v>1501645</v>
          </cell>
          <cell r="AF829">
            <v>1178729</v>
          </cell>
          <cell r="AH829">
            <v>4667724</v>
          </cell>
          <cell r="AJ829">
            <v>20706088</v>
          </cell>
        </row>
        <row r="830">
          <cell r="R830">
            <v>6166884</v>
          </cell>
          <cell r="T830">
            <v>0</v>
          </cell>
          <cell r="V830">
            <v>3178830</v>
          </cell>
          <cell r="X830">
            <v>1727940</v>
          </cell>
          <cell r="Z830">
            <v>1285985</v>
          </cell>
          <cell r="AB830">
            <v>998351</v>
          </cell>
          <cell r="AD830">
            <v>1501645</v>
          </cell>
          <cell r="AF830">
            <v>1178729</v>
          </cell>
          <cell r="AH830">
            <v>4667724</v>
          </cell>
          <cell r="AJ830">
            <v>20706088</v>
          </cell>
        </row>
        <row r="831">
          <cell r="P831" t="str">
            <v>PLTSVC-PROD</v>
          </cell>
          <cell r="R831">
            <v>1</v>
          </cell>
          <cell r="T831">
            <v>0</v>
          </cell>
          <cell r="V831">
            <v>0</v>
          </cell>
          <cell r="X831">
            <v>0</v>
          </cell>
          <cell r="Z831">
            <v>0</v>
          </cell>
          <cell r="AB831">
            <v>0</v>
          </cell>
          <cell r="AD831">
            <v>0</v>
          </cell>
          <cell r="AF831">
            <v>0</v>
          </cell>
          <cell r="AH831">
            <v>0</v>
          </cell>
          <cell r="AJ831">
            <v>1</v>
          </cell>
        </row>
        <row r="832">
          <cell r="P832" t="str">
            <v>PLTSVC-PROD</v>
          </cell>
          <cell r="R832">
            <v>1498640210</v>
          </cell>
          <cell r="T832">
            <v>0</v>
          </cell>
          <cell r="V832">
            <v>0</v>
          </cell>
          <cell r="X832">
            <v>0</v>
          </cell>
          <cell r="Z832">
            <v>0</v>
          </cell>
          <cell r="AB832">
            <v>0</v>
          </cell>
          <cell r="AD832">
            <v>0</v>
          </cell>
          <cell r="AF832">
            <v>0</v>
          </cell>
          <cell r="AH832">
            <v>0</v>
          </cell>
          <cell r="AJ832">
            <v>1498640210</v>
          </cell>
        </row>
        <row r="833">
          <cell r="R833">
            <v>1503150797</v>
          </cell>
          <cell r="T833">
            <v>0</v>
          </cell>
          <cell r="V833">
            <v>0</v>
          </cell>
          <cell r="X833">
            <v>0</v>
          </cell>
          <cell r="Z833">
            <v>0</v>
          </cell>
          <cell r="AB833">
            <v>0</v>
          </cell>
          <cell r="AD833">
            <v>0</v>
          </cell>
          <cell r="AF833">
            <v>0</v>
          </cell>
          <cell r="AH833">
            <v>0</v>
          </cell>
          <cell r="AJ833">
            <v>1503150797</v>
          </cell>
        </row>
        <row r="834">
          <cell r="P834" t="str">
            <v>PLTSVC-TRAN</v>
          </cell>
          <cell r="R834">
            <v>0</v>
          </cell>
          <cell r="T834">
            <v>0</v>
          </cell>
          <cell r="V834">
            <v>0</v>
          </cell>
          <cell r="X834">
            <v>1</v>
          </cell>
          <cell r="Z834">
            <v>0</v>
          </cell>
          <cell r="AB834">
            <v>0</v>
          </cell>
          <cell r="AD834">
            <v>0</v>
          </cell>
          <cell r="AF834">
            <v>0</v>
          </cell>
          <cell r="AH834">
            <v>0</v>
          </cell>
          <cell r="AJ834">
            <v>1</v>
          </cell>
        </row>
        <row r="835">
          <cell r="P835" t="str">
            <v>PLTSVC-TRAN</v>
          </cell>
          <cell r="R835">
            <v>0</v>
          </cell>
          <cell r="T835">
            <v>0</v>
          </cell>
          <cell r="V835">
            <v>0</v>
          </cell>
          <cell r="X835">
            <v>658928503</v>
          </cell>
          <cell r="Z835">
            <v>0</v>
          </cell>
          <cell r="AB835">
            <v>0</v>
          </cell>
          <cell r="AD835">
            <v>0</v>
          </cell>
          <cell r="AF835">
            <v>0</v>
          </cell>
          <cell r="AH835">
            <v>0</v>
          </cell>
          <cell r="AJ835">
            <v>658928503</v>
          </cell>
        </row>
        <row r="836">
          <cell r="R836">
            <v>0</v>
          </cell>
          <cell r="T836">
            <v>0</v>
          </cell>
          <cell r="V836">
            <v>0</v>
          </cell>
          <cell r="X836">
            <v>658928503</v>
          </cell>
          <cell r="Z836">
            <v>0</v>
          </cell>
          <cell r="AB836">
            <v>0</v>
          </cell>
          <cell r="AD836">
            <v>0</v>
          </cell>
          <cell r="AF836">
            <v>0</v>
          </cell>
          <cell r="AH836">
            <v>0</v>
          </cell>
          <cell r="AJ836">
            <v>658928503</v>
          </cell>
        </row>
        <row r="837">
          <cell r="P837" t="str">
            <v>PLTSVC-DIST</v>
          </cell>
          <cell r="R837">
            <v>0</v>
          </cell>
          <cell r="T837">
            <v>0</v>
          </cell>
          <cell r="V837">
            <v>0</v>
          </cell>
          <cell r="X837">
            <v>0</v>
          </cell>
          <cell r="Z837">
            <v>0.16853911999999999</v>
          </cell>
          <cell r="AB837">
            <v>0.45553339999999998</v>
          </cell>
          <cell r="AD837">
            <v>0.31051088999999998</v>
          </cell>
          <cell r="AF837">
            <v>6.5416600000000005E-2</v>
          </cell>
          <cell r="AH837">
            <v>0</v>
          </cell>
          <cell r="AJ837">
            <v>1.0000000099999999</v>
          </cell>
        </row>
        <row r="838">
          <cell r="P838" t="str">
            <v>PLTSVC-DIST</v>
          </cell>
          <cell r="R838">
            <v>0</v>
          </cell>
          <cell r="T838">
            <v>0</v>
          </cell>
          <cell r="V838">
            <v>0</v>
          </cell>
          <cell r="X838">
            <v>0</v>
          </cell>
          <cell r="Z838">
            <v>123302887</v>
          </cell>
          <cell r="AB838">
            <v>333267334</v>
          </cell>
          <cell r="AD838">
            <v>227169156</v>
          </cell>
          <cell r="AF838">
            <v>47858652</v>
          </cell>
          <cell r="AH838">
            <v>0</v>
          </cell>
          <cell r="AJ838">
            <v>731598029</v>
          </cell>
        </row>
        <row r="839">
          <cell r="R839">
            <v>0</v>
          </cell>
          <cell r="T839">
            <v>0</v>
          </cell>
          <cell r="V839">
            <v>0</v>
          </cell>
          <cell r="X839">
            <v>0</v>
          </cell>
          <cell r="Z839">
            <v>123302887</v>
          </cell>
          <cell r="AB839">
            <v>333267334</v>
          </cell>
          <cell r="AD839">
            <v>227169156</v>
          </cell>
          <cell r="AF839">
            <v>47858652</v>
          </cell>
          <cell r="AH839">
            <v>0</v>
          </cell>
          <cell r="AJ839">
            <v>731598029</v>
          </cell>
        </row>
        <row r="840">
          <cell r="P840" t="str">
            <v>PLTSVC-DSUB</v>
          </cell>
          <cell r="R840">
            <v>0</v>
          </cell>
          <cell r="T840">
            <v>0</v>
          </cell>
          <cell r="V840">
            <v>0</v>
          </cell>
          <cell r="X840">
            <v>0</v>
          </cell>
          <cell r="Z840">
            <v>1</v>
          </cell>
          <cell r="AB840">
            <v>0</v>
          </cell>
          <cell r="AD840">
            <v>0</v>
          </cell>
          <cell r="AF840">
            <v>0</v>
          </cell>
          <cell r="AH840">
            <v>0</v>
          </cell>
          <cell r="AJ840">
            <v>1</v>
          </cell>
        </row>
        <row r="841">
          <cell r="P841" t="str">
            <v>PLTSVC-DSUB</v>
          </cell>
          <cell r="R841">
            <v>0</v>
          </cell>
          <cell r="T841">
            <v>0</v>
          </cell>
          <cell r="V841">
            <v>0</v>
          </cell>
          <cell r="X841">
            <v>0</v>
          </cell>
          <cell r="Z841">
            <v>123302887</v>
          </cell>
          <cell r="AB841">
            <v>0</v>
          </cell>
          <cell r="AD841">
            <v>0</v>
          </cell>
          <cell r="AF841">
            <v>0</v>
          </cell>
          <cell r="AH841">
            <v>0</v>
          </cell>
          <cell r="AJ841">
            <v>123302887</v>
          </cell>
        </row>
        <row r="842">
          <cell r="R842">
            <v>0</v>
          </cell>
          <cell r="T842">
            <v>0</v>
          </cell>
          <cell r="V842">
            <v>0</v>
          </cell>
          <cell r="X842">
            <v>0</v>
          </cell>
          <cell r="Z842">
            <v>123302887</v>
          </cell>
          <cell r="AB842">
            <v>0</v>
          </cell>
          <cell r="AD842">
            <v>0</v>
          </cell>
          <cell r="AF842">
            <v>0</v>
          </cell>
          <cell r="AH842">
            <v>0</v>
          </cell>
          <cell r="AJ842">
            <v>123302887</v>
          </cell>
        </row>
        <row r="843">
          <cell r="P843" t="str">
            <v>PLTSVC-PDIS</v>
          </cell>
          <cell r="R843">
            <v>0</v>
          </cell>
          <cell r="T843">
            <v>0</v>
          </cell>
          <cell r="V843">
            <v>0</v>
          </cell>
          <cell r="X843">
            <v>0</v>
          </cell>
          <cell r="Z843">
            <v>0</v>
          </cell>
          <cell r="AB843">
            <v>1</v>
          </cell>
          <cell r="AD843">
            <v>0</v>
          </cell>
          <cell r="AF843">
            <v>0</v>
          </cell>
          <cell r="AH843">
            <v>0</v>
          </cell>
          <cell r="AJ843">
            <v>1</v>
          </cell>
        </row>
        <row r="844">
          <cell r="P844" t="str">
            <v>PLTSVC-PDIS</v>
          </cell>
          <cell r="R844">
            <v>0</v>
          </cell>
          <cell r="T844">
            <v>0</v>
          </cell>
          <cell r="V844">
            <v>0</v>
          </cell>
          <cell r="X844">
            <v>0</v>
          </cell>
          <cell r="Z844">
            <v>0</v>
          </cell>
          <cell r="AB844">
            <v>333267334</v>
          </cell>
          <cell r="AD844">
            <v>0</v>
          </cell>
          <cell r="AF844">
            <v>0</v>
          </cell>
          <cell r="AH844">
            <v>0</v>
          </cell>
          <cell r="AJ844">
            <v>333267334</v>
          </cell>
        </row>
        <row r="845">
          <cell r="R845">
            <v>0</v>
          </cell>
          <cell r="T845">
            <v>0</v>
          </cell>
          <cell r="V845">
            <v>0</v>
          </cell>
          <cell r="X845">
            <v>0</v>
          </cell>
          <cell r="Z845">
            <v>0</v>
          </cell>
          <cell r="AB845">
            <v>333267334</v>
          </cell>
          <cell r="AD845">
            <v>0</v>
          </cell>
          <cell r="AF845">
            <v>0</v>
          </cell>
          <cell r="AH845">
            <v>0</v>
          </cell>
          <cell r="AJ845">
            <v>333267334</v>
          </cell>
        </row>
        <row r="846">
          <cell r="P846" t="str">
            <v>PLTSVC-SDIS</v>
          </cell>
          <cell r="R846">
            <v>0</v>
          </cell>
          <cell r="T846">
            <v>0</v>
          </cell>
          <cell r="V846">
            <v>0</v>
          </cell>
          <cell r="X846">
            <v>0</v>
          </cell>
          <cell r="Z846">
            <v>0</v>
          </cell>
          <cell r="AB846">
            <v>0</v>
          </cell>
          <cell r="AD846">
            <v>1</v>
          </cell>
          <cell r="AF846">
            <v>0</v>
          </cell>
          <cell r="AH846">
            <v>0</v>
          </cell>
          <cell r="AJ846">
            <v>1</v>
          </cell>
        </row>
        <row r="847">
          <cell r="P847" t="str">
            <v>PLTSVC-SDIS</v>
          </cell>
          <cell r="R847">
            <v>0</v>
          </cell>
          <cell r="T847">
            <v>0</v>
          </cell>
          <cell r="V847">
            <v>0</v>
          </cell>
          <cell r="X847">
            <v>0</v>
          </cell>
          <cell r="Z847">
            <v>0</v>
          </cell>
          <cell r="AB847">
            <v>0</v>
          </cell>
          <cell r="AD847">
            <v>227169156</v>
          </cell>
          <cell r="AF847">
            <v>0</v>
          </cell>
          <cell r="AH847">
            <v>0</v>
          </cell>
          <cell r="AJ847">
            <v>227169156</v>
          </cell>
        </row>
        <row r="848">
          <cell r="R848">
            <v>0</v>
          </cell>
          <cell r="T848">
            <v>0</v>
          </cell>
          <cell r="V848">
            <v>0</v>
          </cell>
          <cell r="X848">
            <v>0</v>
          </cell>
          <cell r="Z848">
            <v>0</v>
          </cell>
          <cell r="AB848">
            <v>0</v>
          </cell>
          <cell r="AD848">
            <v>227169156</v>
          </cell>
          <cell r="AF848">
            <v>0</v>
          </cell>
          <cell r="AH848">
            <v>0</v>
          </cell>
          <cell r="AJ848">
            <v>227169156</v>
          </cell>
        </row>
        <row r="849">
          <cell r="P849" t="str">
            <v>PLTSVC-P&amp;SD</v>
          </cell>
          <cell r="R849">
            <v>0</v>
          </cell>
          <cell r="T849">
            <v>0</v>
          </cell>
          <cell r="V849">
            <v>0</v>
          </cell>
          <cell r="X849">
            <v>0</v>
          </cell>
          <cell r="Z849">
            <v>0</v>
          </cell>
          <cell r="AB849">
            <v>0.59465674000000002</v>
          </cell>
          <cell r="AD849">
            <v>0.40534325999999998</v>
          </cell>
          <cell r="AF849">
            <v>0</v>
          </cell>
          <cell r="AH849">
            <v>0</v>
          </cell>
          <cell r="AJ849">
            <v>1</v>
          </cell>
        </row>
        <row r="850">
          <cell r="P850" t="str">
            <v>PLTSVC-P&amp;SD</v>
          </cell>
          <cell r="R850">
            <v>0</v>
          </cell>
          <cell r="T850">
            <v>0</v>
          </cell>
          <cell r="V850">
            <v>0</v>
          </cell>
          <cell r="X850">
            <v>0</v>
          </cell>
          <cell r="Z850">
            <v>0</v>
          </cell>
          <cell r="AB850">
            <v>333267334</v>
          </cell>
          <cell r="AD850">
            <v>227169156</v>
          </cell>
          <cell r="AF850">
            <v>0</v>
          </cell>
          <cell r="AH850">
            <v>0</v>
          </cell>
          <cell r="AJ850">
            <v>560436490</v>
          </cell>
        </row>
        <row r="851">
          <cell r="R851">
            <v>0</v>
          </cell>
          <cell r="T851">
            <v>0</v>
          </cell>
          <cell r="V851">
            <v>0</v>
          </cell>
          <cell r="X851">
            <v>0</v>
          </cell>
          <cell r="Z851">
            <v>0</v>
          </cell>
          <cell r="AB851">
            <v>333267334</v>
          </cell>
          <cell r="AD851">
            <v>227169156</v>
          </cell>
          <cell r="AF851">
            <v>0</v>
          </cell>
          <cell r="AH851">
            <v>0</v>
          </cell>
          <cell r="AJ851">
            <v>560436490</v>
          </cell>
        </row>
        <row r="852">
          <cell r="P852" t="str">
            <v>PLTSVC-MET</v>
          </cell>
          <cell r="R852">
            <v>0</v>
          </cell>
          <cell r="T852">
            <v>0</v>
          </cell>
          <cell r="V852">
            <v>0</v>
          </cell>
          <cell r="X852">
            <v>0</v>
          </cell>
          <cell r="Z852">
            <v>0</v>
          </cell>
          <cell r="AB852">
            <v>0</v>
          </cell>
          <cell r="AD852">
            <v>0</v>
          </cell>
          <cell r="AF852">
            <v>1</v>
          </cell>
          <cell r="AH852">
            <v>0</v>
          </cell>
          <cell r="AJ852">
            <v>1</v>
          </cell>
        </row>
        <row r="853">
          <cell r="P853" t="str">
            <v>PLTSVC-MET</v>
          </cell>
          <cell r="R853">
            <v>0</v>
          </cell>
          <cell r="T853">
            <v>0</v>
          </cell>
          <cell r="V853">
            <v>0</v>
          </cell>
          <cell r="X853">
            <v>0</v>
          </cell>
          <cell r="Z853">
            <v>0</v>
          </cell>
          <cell r="AB853">
            <v>0</v>
          </cell>
          <cell r="AD853">
            <v>0</v>
          </cell>
          <cell r="AF853">
            <v>47858652</v>
          </cell>
          <cell r="AH853">
            <v>0</v>
          </cell>
          <cell r="AJ853">
            <v>47858652</v>
          </cell>
        </row>
        <row r="854">
          <cell r="R854">
            <v>0</v>
          </cell>
          <cell r="T854">
            <v>0</v>
          </cell>
          <cell r="V854">
            <v>0</v>
          </cell>
          <cell r="X854">
            <v>0</v>
          </cell>
          <cell r="Z854">
            <v>0</v>
          </cell>
          <cell r="AB854">
            <v>0</v>
          </cell>
          <cell r="AD854">
            <v>0</v>
          </cell>
          <cell r="AF854">
            <v>47858652</v>
          </cell>
          <cell r="AH854">
            <v>0</v>
          </cell>
          <cell r="AJ854">
            <v>47858652</v>
          </cell>
        </row>
        <row r="855">
          <cell r="P855" t="str">
            <v>PLTSVC-GNRL</v>
          </cell>
          <cell r="R855">
            <v>0.29782949800000003</v>
          </cell>
          <cell r="T855">
            <v>0</v>
          </cell>
          <cell r="V855">
            <v>0.15352153099999999</v>
          </cell>
          <cell r="X855">
            <v>8.3450825000000006E-2</v>
          </cell>
          <cell r="Z855">
            <v>6.2106591000000003E-2</v>
          </cell>
          <cell r="AB855">
            <v>4.8215358999999999E-2</v>
          </cell>
          <cell r="AD855">
            <v>7.2521917000000005E-2</v>
          </cell>
          <cell r="AF855">
            <v>5.6926689000000003E-2</v>
          </cell>
          <cell r="AH855">
            <v>0.22542759100000001</v>
          </cell>
          <cell r="AJ855">
            <v>1</v>
          </cell>
        </row>
        <row r="856">
          <cell r="P856" t="str">
            <v>PLTSVC-GNRL</v>
          </cell>
          <cell r="R856">
            <v>52381781</v>
          </cell>
          <cell r="T856">
            <v>0</v>
          </cell>
          <cell r="V856">
            <v>27001124</v>
          </cell>
          <cell r="X856">
            <v>14677199</v>
          </cell>
          <cell r="Z856">
            <v>10923209</v>
          </cell>
          <cell r="AB856">
            <v>8480041</v>
          </cell>
          <cell r="AD856">
            <v>12755040</v>
          </cell>
          <cell r="AF856">
            <v>10012176</v>
          </cell>
          <cell r="AH856">
            <v>39647848</v>
          </cell>
          <cell r="AJ856">
            <v>175878418</v>
          </cell>
        </row>
        <row r="857">
          <cell r="R857">
            <v>52381781</v>
          </cell>
          <cell r="T857">
            <v>0</v>
          </cell>
          <cell r="V857">
            <v>27001124</v>
          </cell>
          <cell r="X857">
            <v>14677199</v>
          </cell>
          <cell r="Z857">
            <v>10923209</v>
          </cell>
          <cell r="AB857">
            <v>8480041</v>
          </cell>
          <cell r="AD857">
            <v>12755040</v>
          </cell>
          <cell r="AF857">
            <v>10012176</v>
          </cell>
          <cell r="AH857">
            <v>39647848</v>
          </cell>
          <cell r="AJ857">
            <v>175878418</v>
          </cell>
        </row>
        <row r="858">
          <cell r="P858" t="str">
            <v>PLTSVC-SUBT</v>
          </cell>
          <cell r="R858">
            <v>0.51871018000000002</v>
          </cell>
          <cell r="T858">
            <v>0</v>
          </cell>
          <cell r="V858">
            <v>0</v>
          </cell>
          <cell r="X858">
            <v>0.22806870000000001</v>
          </cell>
          <cell r="Z858">
            <v>4.2677659999999999E-2</v>
          </cell>
          <cell r="AB858">
            <v>0.11535068</v>
          </cell>
          <cell r="AD858">
            <v>7.8627909999999995E-2</v>
          </cell>
          <cell r="AF858">
            <v>1.6564860000000001E-2</v>
          </cell>
          <cell r="AH858">
            <v>0</v>
          </cell>
          <cell r="AJ858">
            <v>0.99999998999999995</v>
          </cell>
        </row>
        <row r="859">
          <cell r="P859" t="str">
            <v>PLTSVC-SUBT</v>
          </cell>
          <cell r="R859">
            <v>1498640210</v>
          </cell>
          <cell r="T859">
            <v>0</v>
          </cell>
          <cell r="V859">
            <v>0</v>
          </cell>
          <cell r="X859">
            <v>658928503</v>
          </cell>
          <cell r="Z859">
            <v>123302887</v>
          </cell>
          <cell r="AB859">
            <v>333267334</v>
          </cell>
          <cell r="AD859">
            <v>227169156</v>
          </cell>
          <cell r="AF859">
            <v>47858652</v>
          </cell>
          <cell r="AH859">
            <v>0</v>
          </cell>
          <cell r="AJ859">
            <v>2889166742</v>
          </cell>
        </row>
        <row r="860">
          <cell r="R860">
            <v>1503150797</v>
          </cell>
          <cell r="T860">
            <v>0</v>
          </cell>
          <cell r="V860">
            <v>0</v>
          </cell>
          <cell r="X860">
            <v>658928503</v>
          </cell>
          <cell r="Z860">
            <v>123302887</v>
          </cell>
          <cell r="AB860">
            <v>333267334</v>
          </cell>
          <cell r="AD860">
            <v>227169156</v>
          </cell>
          <cell r="AF860">
            <v>47858652</v>
          </cell>
          <cell r="AH860">
            <v>0</v>
          </cell>
          <cell r="AJ860">
            <v>2893677329</v>
          </cell>
        </row>
        <row r="861">
          <cell r="P861" t="str">
            <v>PLTSVC-N</v>
          </cell>
          <cell r="R861">
            <v>0.40907770300000001</v>
          </cell>
          <cell r="T861">
            <v>0</v>
          </cell>
          <cell r="V861">
            <v>8.2915000000000003E-3</v>
          </cell>
          <cell r="X861">
            <v>0.27565103899999999</v>
          </cell>
          <cell r="Z861">
            <v>5.0857890000000003E-2</v>
          </cell>
          <cell r="AB861">
            <v>0.13099841300000001</v>
          </cell>
          <cell r="AD861">
            <v>9.1435863000000006E-2</v>
          </cell>
          <cell r="AF861">
            <v>2.1512529999999998E-2</v>
          </cell>
          <cell r="AH861">
            <v>1.2175057E-2</v>
          </cell>
          <cell r="AJ861">
            <v>1</v>
          </cell>
        </row>
        <row r="862">
          <cell r="P862" t="str">
            <v>PLTSVC-N</v>
          </cell>
          <cell r="R862">
            <v>702628402</v>
          </cell>
          <cell r="T862">
            <v>0</v>
          </cell>
          <cell r="V862">
            <v>14241415</v>
          </cell>
          <cell r="X862">
            <v>473455893</v>
          </cell>
          <cell r="Z862">
            <v>87353081</v>
          </cell>
          <cell r="AB862">
            <v>225001766</v>
          </cell>
          <cell r="AD862">
            <v>157049464</v>
          </cell>
          <cell r="AF862">
            <v>36949743</v>
          </cell>
          <cell r="AH862">
            <v>20911775</v>
          </cell>
          <cell r="AJ862">
            <v>1717591539</v>
          </cell>
        </row>
        <row r="863">
          <cell r="R863">
            <v>707138989</v>
          </cell>
          <cell r="T863">
            <v>0</v>
          </cell>
          <cell r="V863">
            <v>14241415</v>
          </cell>
          <cell r="X863">
            <v>473455893</v>
          </cell>
          <cell r="Z863">
            <v>87353081</v>
          </cell>
          <cell r="AB863">
            <v>225001766</v>
          </cell>
          <cell r="AD863">
            <v>157049464</v>
          </cell>
          <cell r="AF863">
            <v>36949743</v>
          </cell>
          <cell r="AH863">
            <v>20911775</v>
          </cell>
          <cell r="AJ863">
            <v>1722102126</v>
          </cell>
        </row>
        <row r="871">
          <cell r="P871" t="str">
            <v>TRANOPX</v>
          </cell>
          <cell r="R871">
            <v>0</v>
          </cell>
          <cell r="T871">
            <v>0</v>
          </cell>
          <cell r="V871">
            <v>0</v>
          </cell>
          <cell r="X871">
            <v>1</v>
          </cell>
          <cell r="Z871">
            <v>0</v>
          </cell>
          <cell r="AB871">
            <v>0</v>
          </cell>
          <cell r="AD871">
            <v>0</v>
          </cell>
          <cell r="AF871">
            <v>0</v>
          </cell>
          <cell r="AH871">
            <v>0</v>
          </cell>
          <cell r="AJ871">
            <v>1</v>
          </cell>
        </row>
        <row r="872">
          <cell r="P872" t="str">
            <v>TRANOPX</v>
          </cell>
          <cell r="R872">
            <v>0</v>
          </cell>
          <cell r="T872">
            <v>0</v>
          </cell>
          <cell r="V872">
            <v>0</v>
          </cell>
          <cell r="X872">
            <v>3193698</v>
          </cell>
          <cell r="Z872">
            <v>0</v>
          </cell>
          <cell r="AB872">
            <v>0</v>
          </cell>
          <cell r="AD872">
            <v>0</v>
          </cell>
          <cell r="AF872">
            <v>0</v>
          </cell>
          <cell r="AH872">
            <v>0</v>
          </cell>
          <cell r="AJ872">
            <v>3193698</v>
          </cell>
        </row>
        <row r="873">
          <cell r="R873">
            <v>0</v>
          </cell>
          <cell r="T873">
            <v>0</v>
          </cell>
          <cell r="V873">
            <v>0</v>
          </cell>
          <cell r="X873">
            <v>3193698</v>
          </cell>
          <cell r="Z873">
            <v>0</v>
          </cell>
          <cell r="AB873">
            <v>0</v>
          </cell>
          <cell r="AD873">
            <v>0</v>
          </cell>
          <cell r="AF873">
            <v>0</v>
          </cell>
          <cell r="AH873">
            <v>0</v>
          </cell>
          <cell r="AJ873">
            <v>3193698</v>
          </cell>
        </row>
        <row r="874">
          <cell r="P874" t="str">
            <v>TRANMAX</v>
          </cell>
          <cell r="R874">
            <v>0</v>
          </cell>
          <cell r="T874">
            <v>0</v>
          </cell>
          <cell r="V874">
            <v>0</v>
          </cell>
          <cell r="X874">
            <v>1</v>
          </cell>
          <cell r="Z874">
            <v>0</v>
          </cell>
          <cell r="AB874">
            <v>0</v>
          </cell>
          <cell r="AD874">
            <v>0</v>
          </cell>
          <cell r="AF874">
            <v>0</v>
          </cell>
          <cell r="AH874">
            <v>0</v>
          </cell>
          <cell r="AJ874">
            <v>1</v>
          </cell>
        </row>
        <row r="875">
          <cell r="P875" t="str">
            <v>TRANMAX</v>
          </cell>
          <cell r="R875">
            <v>0</v>
          </cell>
          <cell r="T875">
            <v>0</v>
          </cell>
          <cell r="V875">
            <v>0</v>
          </cell>
          <cell r="X875">
            <v>2585834</v>
          </cell>
          <cell r="Z875">
            <v>0</v>
          </cell>
          <cell r="AB875">
            <v>0</v>
          </cell>
          <cell r="AD875">
            <v>0</v>
          </cell>
          <cell r="AF875">
            <v>0</v>
          </cell>
          <cell r="AH875">
            <v>0</v>
          </cell>
          <cell r="AJ875">
            <v>2585834</v>
          </cell>
        </row>
        <row r="876">
          <cell r="R876">
            <v>0</v>
          </cell>
          <cell r="T876">
            <v>0</v>
          </cell>
          <cell r="V876">
            <v>0</v>
          </cell>
          <cell r="X876">
            <v>2585834</v>
          </cell>
          <cell r="Z876">
            <v>0</v>
          </cell>
          <cell r="AB876">
            <v>0</v>
          </cell>
          <cell r="AD876">
            <v>0</v>
          </cell>
          <cell r="AF876">
            <v>0</v>
          </cell>
          <cell r="AH876">
            <v>0</v>
          </cell>
          <cell r="AJ876">
            <v>2585834</v>
          </cell>
        </row>
        <row r="877">
          <cell r="P877" t="str">
            <v>DISTOPX</v>
          </cell>
          <cell r="R877">
            <v>0</v>
          </cell>
          <cell r="T877">
            <v>0</v>
          </cell>
          <cell r="V877">
            <v>0</v>
          </cell>
          <cell r="X877">
            <v>0</v>
          </cell>
          <cell r="Z877">
            <v>0.17912223999999999</v>
          </cell>
          <cell r="AB877">
            <v>0.18675058</v>
          </cell>
          <cell r="AD877">
            <v>0.32589341999999999</v>
          </cell>
          <cell r="AF877">
            <v>0.30823377000000002</v>
          </cell>
          <cell r="AH877">
            <v>0</v>
          </cell>
          <cell r="AJ877">
            <v>1.0000000099999999</v>
          </cell>
        </row>
        <row r="878">
          <cell r="P878" t="str">
            <v>DISTOPX</v>
          </cell>
          <cell r="R878">
            <v>0</v>
          </cell>
          <cell r="T878">
            <v>0</v>
          </cell>
          <cell r="V878">
            <v>0</v>
          </cell>
          <cell r="X878">
            <v>0</v>
          </cell>
          <cell r="Z878">
            <v>1207355</v>
          </cell>
          <cell r="AB878">
            <v>1258773</v>
          </cell>
          <cell r="AD878">
            <v>2196651</v>
          </cell>
          <cell r="AF878">
            <v>2077618</v>
          </cell>
          <cell r="AH878">
            <v>0</v>
          </cell>
          <cell r="AJ878">
            <v>6740397</v>
          </cell>
        </row>
        <row r="879">
          <cell r="R879">
            <v>0</v>
          </cell>
          <cell r="T879">
            <v>0</v>
          </cell>
          <cell r="V879">
            <v>0</v>
          </cell>
          <cell r="X879">
            <v>0</v>
          </cell>
          <cell r="Z879">
            <v>1207355</v>
          </cell>
          <cell r="AB879">
            <v>1258773</v>
          </cell>
          <cell r="AD879">
            <v>2196651</v>
          </cell>
          <cell r="AF879">
            <v>2077618</v>
          </cell>
          <cell r="AH879">
            <v>0</v>
          </cell>
          <cell r="AJ879">
            <v>6740397</v>
          </cell>
        </row>
        <row r="880">
          <cell r="P880" t="str">
            <v>DISTMAX</v>
          </cell>
          <cell r="R880">
            <v>0</v>
          </cell>
          <cell r="T880">
            <v>0</v>
          </cell>
          <cell r="V880">
            <v>0</v>
          </cell>
          <cell r="X880">
            <v>0</v>
          </cell>
          <cell r="Z880">
            <v>0.24950565999999999</v>
          </cell>
          <cell r="AB880">
            <v>0.37675310000000001</v>
          </cell>
          <cell r="AD880">
            <v>0.36507079999999997</v>
          </cell>
          <cell r="AF880">
            <v>8.6704399999999997E-3</v>
          </cell>
          <cell r="AH880">
            <v>0</v>
          </cell>
          <cell r="AJ880">
            <v>1</v>
          </cell>
        </row>
        <row r="881">
          <cell r="P881" t="str">
            <v>DISTMAX</v>
          </cell>
          <cell r="R881">
            <v>0</v>
          </cell>
          <cell r="T881">
            <v>0</v>
          </cell>
          <cell r="V881">
            <v>0</v>
          </cell>
          <cell r="X881">
            <v>0</v>
          </cell>
          <cell r="Z881">
            <v>2196200</v>
          </cell>
          <cell r="AB881">
            <v>3316258</v>
          </cell>
          <cell r="AD881">
            <v>3213428</v>
          </cell>
          <cell r="AF881">
            <v>76319</v>
          </cell>
          <cell r="AH881">
            <v>0</v>
          </cell>
          <cell r="AJ881">
            <v>8802205</v>
          </cell>
        </row>
        <row r="882">
          <cell r="R882">
            <v>0</v>
          </cell>
          <cell r="T882">
            <v>0</v>
          </cell>
          <cell r="V882">
            <v>0</v>
          </cell>
          <cell r="X882">
            <v>0</v>
          </cell>
          <cell r="Z882">
            <v>2196200</v>
          </cell>
          <cell r="AB882">
            <v>3316258</v>
          </cell>
          <cell r="AD882">
            <v>3213428</v>
          </cell>
          <cell r="AF882">
            <v>76319</v>
          </cell>
          <cell r="AH882">
            <v>0</v>
          </cell>
          <cell r="AJ882">
            <v>8802205</v>
          </cell>
        </row>
        <row r="883">
          <cell r="P883" t="str">
            <v>C902_3</v>
          </cell>
          <cell r="R883">
            <v>0</v>
          </cell>
          <cell r="T883">
            <v>0</v>
          </cell>
          <cell r="V883">
            <v>0</v>
          </cell>
          <cell r="X883">
            <v>0</v>
          </cell>
          <cell r="Z883">
            <v>0</v>
          </cell>
          <cell r="AB883">
            <v>0</v>
          </cell>
          <cell r="AD883">
            <v>0</v>
          </cell>
          <cell r="AF883">
            <v>0</v>
          </cell>
          <cell r="AH883">
            <v>1</v>
          </cell>
          <cell r="AJ883">
            <v>1</v>
          </cell>
        </row>
        <row r="884">
          <cell r="P884" t="str">
            <v>C902_3</v>
          </cell>
          <cell r="R884">
            <v>0</v>
          </cell>
          <cell r="T884">
            <v>0</v>
          </cell>
          <cell r="V884">
            <v>0</v>
          </cell>
          <cell r="X884">
            <v>0</v>
          </cell>
          <cell r="Z884">
            <v>0</v>
          </cell>
          <cell r="AB884">
            <v>0</v>
          </cell>
          <cell r="AD884">
            <v>0</v>
          </cell>
          <cell r="AF884">
            <v>0</v>
          </cell>
          <cell r="AH884">
            <v>14997384</v>
          </cell>
          <cell r="AJ884">
            <v>14997384</v>
          </cell>
        </row>
        <row r="885">
          <cell r="R885">
            <v>0</v>
          </cell>
          <cell r="T885">
            <v>0</v>
          </cell>
          <cell r="V885">
            <v>0</v>
          </cell>
          <cell r="X885">
            <v>0</v>
          </cell>
          <cell r="Z885">
            <v>0</v>
          </cell>
          <cell r="AB885">
            <v>0</v>
          </cell>
          <cell r="AD885">
            <v>0</v>
          </cell>
          <cell r="AF885">
            <v>0</v>
          </cell>
          <cell r="AH885">
            <v>14997384</v>
          </cell>
          <cell r="AJ885">
            <v>14997384</v>
          </cell>
        </row>
        <row r="886">
          <cell r="P886" t="str">
            <v>C908_9</v>
          </cell>
          <cell r="R886">
            <v>0</v>
          </cell>
          <cell r="T886">
            <v>0</v>
          </cell>
          <cell r="V886">
            <v>0</v>
          </cell>
          <cell r="X886">
            <v>0</v>
          </cell>
          <cell r="Z886">
            <v>0</v>
          </cell>
          <cell r="AB886">
            <v>0</v>
          </cell>
          <cell r="AD886">
            <v>0</v>
          </cell>
          <cell r="AF886">
            <v>0</v>
          </cell>
          <cell r="AH886">
            <v>1</v>
          </cell>
          <cell r="AJ886">
            <v>1</v>
          </cell>
        </row>
        <row r="887">
          <cell r="P887" t="str">
            <v>C908_9</v>
          </cell>
          <cell r="R887">
            <v>0</v>
          </cell>
          <cell r="T887">
            <v>0</v>
          </cell>
          <cell r="V887">
            <v>0</v>
          </cell>
          <cell r="X887">
            <v>0</v>
          </cell>
          <cell r="Z887">
            <v>0</v>
          </cell>
          <cell r="AB887">
            <v>0</v>
          </cell>
          <cell r="AD887">
            <v>0</v>
          </cell>
          <cell r="AF887">
            <v>0</v>
          </cell>
          <cell r="AH887">
            <v>3183138</v>
          </cell>
          <cell r="AJ887">
            <v>3183138</v>
          </cell>
        </row>
        <row r="888">
          <cell r="R888">
            <v>0</v>
          </cell>
          <cell r="T888">
            <v>0</v>
          </cell>
          <cell r="V888">
            <v>0</v>
          </cell>
          <cell r="X888">
            <v>0</v>
          </cell>
          <cell r="Z888">
            <v>0</v>
          </cell>
          <cell r="AB888">
            <v>0</v>
          </cell>
          <cell r="AD888">
            <v>0</v>
          </cell>
          <cell r="AF888">
            <v>0</v>
          </cell>
          <cell r="AH888">
            <v>1730046</v>
          </cell>
          <cell r="AJ888">
            <v>1730046</v>
          </cell>
        </row>
        <row r="889">
          <cell r="P889" t="str">
            <v>C912_3</v>
          </cell>
          <cell r="R889">
            <v>0</v>
          </cell>
          <cell r="T889">
            <v>0</v>
          </cell>
          <cell r="V889">
            <v>0</v>
          </cell>
          <cell r="X889">
            <v>0</v>
          </cell>
          <cell r="Z889">
            <v>0</v>
          </cell>
          <cell r="AB889">
            <v>0</v>
          </cell>
          <cell r="AD889">
            <v>0</v>
          </cell>
          <cell r="AF889">
            <v>0</v>
          </cell>
          <cell r="AH889">
            <v>1</v>
          </cell>
          <cell r="AJ889">
            <v>1</v>
          </cell>
        </row>
        <row r="890">
          <cell r="P890" t="str">
            <v>C912_3</v>
          </cell>
          <cell r="R890">
            <v>0</v>
          </cell>
          <cell r="T890">
            <v>0</v>
          </cell>
          <cell r="V890">
            <v>0</v>
          </cell>
          <cell r="X890">
            <v>0</v>
          </cell>
          <cell r="Z890">
            <v>0</v>
          </cell>
          <cell r="AB890">
            <v>0</v>
          </cell>
          <cell r="AD890">
            <v>0</v>
          </cell>
          <cell r="AF890">
            <v>0</v>
          </cell>
          <cell r="AH890">
            <v>3301414</v>
          </cell>
          <cell r="AJ890">
            <v>3301414</v>
          </cell>
        </row>
        <row r="891">
          <cell r="R891">
            <v>0</v>
          </cell>
          <cell r="T891">
            <v>0</v>
          </cell>
          <cell r="V891">
            <v>0</v>
          </cell>
          <cell r="X891">
            <v>0</v>
          </cell>
          <cell r="Z891">
            <v>0</v>
          </cell>
          <cell r="AB891">
            <v>0</v>
          </cell>
          <cell r="AD891">
            <v>0</v>
          </cell>
          <cell r="AF891">
            <v>0</v>
          </cell>
          <cell r="AH891">
            <v>3301414</v>
          </cell>
          <cell r="AJ891">
            <v>3301414</v>
          </cell>
        </row>
        <row r="892">
          <cell r="P892" t="str">
            <v>DEPREXP</v>
          </cell>
          <cell r="R892">
            <v>0.54024813999999999</v>
          </cell>
          <cell r="T892">
            <v>0</v>
          </cell>
          <cell r="V892">
            <v>1.4208429999999999E-2</v>
          </cell>
          <cell r="X892">
            <v>0.17316200000000001</v>
          </cell>
          <cell r="Z892">
            <v>4.4398590000000002E-2</v>
          </cell>
          <cell r="AB892">
            <v>0.10892859000000001</v>
          </cell>
          <cell r="AD892">
            <v>7.7920530000000002E-2</v>
          </cell>
          <cell r="AF892">
            <v>2.0270389999999999E-2</v>
          </cell>
          <cell r="AH892">
            <v>2.0863329999999999E-2</v>
          </cell>
          <cell r="AJ892">
            <v>1</v>
          </cell>
        </row>
        <row r="893">
          <cell r="P893" t="str">
            <v>DEPREXP</v>
          </cell>
          <cell r="R893">
            <v>44822125</v>
          </cell>
          <cell r="T893">
            <v>0</v>
          </cell>
          <cell r="V893">
            <v>1178814</v>
          </cell>
          <cell r="X893">
            <v>14366526</v>
          </cell>
          <cell r="Z893">
            <v>3683565</v>
          </cell>
          <cell r="AB893">
            <v>9037349</v>
          </cell>
          <cell r="AD893">
            <v>6464740</v>
          </cell>
          <cell r="AF893">
            <v>1681749</v>
          </cell>
          <cell r="AH893">
            <v>1730943</v>
          </cell>
          <cell r="AJ893">
            <v>82965811</v>
          </cell>
        </row>
        <row r="894">
          <cell r="R894">
            <v>45350744</v>
          </cell>
          <cell r="T894">
            <v>0</v>
          </cell>
          <cell r="V894">
            <v>1178814</v>
          </cell>
          <cell r="X894">
            <v>13837907</v>
          </cell>
          <cell r="Z894">
            <v>3683565</v>
          </cell>
          <cell r="AB894">
            <v>9037349</v>
          </cell>
          <cell r="AD894">
            <v>6464740</v>
          </cell>
          <cell r="AF894">
            <v>1681749</v>
          </cell>
          <cell r="AH894">
            <v>1730943</v>
          </cell>
          <cell r="AJ894">
            <v>82965811</v>
          </cell>
        </row>
        <row r="895">
          <cell r="P895" t="str">
            <v>PAYXAG</v>
          </cell>
          <cell r="R895">
            <v>0.297829499</v>
          </cell>
          <cell r="T895">
            <v>0</v>
          </cell>
          <cell r="V895">
            <v>0.15352153399999999</v>
          </cell>
          <cell r="X895">
            <v>8.3450830000000004E-2</v>
          </cell>
          <cell r="Z895">
            <v>6.2106588999999997E-2</v>
          </cell>
          <cell r="AB895">
            <v>4.8215357E-2</v>
          </cell>
          <cell r="AD895">
            <v>7.2521912999999993E-2</v>
          </cell>
          <cell r="AF895">
            <v>5.6926684999999998E-2</v>
          </cell>
          <cell r="AH895">
            <v>0.22542759300000001</v>
          </cell>
          <cell r="AJ895">
            <v>1</v>
          </cell>
        </row>
        <row r="896">
          <cell r="P896" t="str">
            <v>PAYXAG</v>
          </cell>
          <cell r="R896">
            <v>15927963</v>
          </cell>
          <cell r="T896">
            <v>0</v>
          </cell>
          <cell r="V896">
            <v>8210353</v>
          </cell>
          <cell r="X896">
            <v>4462962</v>
          </cell>
          <cell r="Z896">
            <v>3321469</v>
          </cell>
          <cell r="AB896">
            <v>2578564</v>
          </cell>
          <cell r="AD896">
            <v>3878482</v>
          </cell>
          <cell r="AF896">
            <v>3044447</v>
          </cell>
          <cell r="AH896">
            <v>12055899</v>
          </cell>
          <cell r="AJ896">
            <v>53480139</v>
          </cell>
        </row>
        <row r="897">
          <cell r="R897">
            <v>15927963</v>
          </cell>
          <cell r="T897">
            <v>0</v>
          </cell>
          <cell r="V897">
            <v>8210353</v>
          </cell>
          <cell r="X897">
            <v>4462962</v>
          </cell>
          <cell r="Z897">
            <v>3321469</v>
          </cell>
          <cell r="AB897">
            <v>2578564</v>
          </cell>
          <cell r="AD897">
            <v>3878482</v>
          </cell>
          <cell r="AF897">
            <v>3044447</v>
          </cell>
          <cell r="AH897">
            <v>12055899</v>
          </cell>
          <cell r="AJ897">
            <v>53480139</v>
          </cell>
        </row>
        <row r="898">
          <cell r="P898" t="str">
            <v>PAYROLL</v>
          </cell>
          <cell r="R898">
            <v>0.29782950000000002</v>
          </cell>
          <cell r="T898">
            <v>0</v>
          </cell>
          <cell r="V898">
            <v>0.15352154000000001</v>
          </cell>
          <cell r="X898">
            <v>8.3450830000000004E-2</v>
          </cell>
          <cell r="Z898">
            <v>6.2106590000000003E-2</v>
          </cell>
          <cell r="AB898">
            <v>4.8215359999999999E-2</v>
          </cell>
          <cell r="AD898">
            <v>7.2521909999999995E-2</v>
          </cell>
          <cell r="AF898">
            <v>5.6926690000000002E-2</v>
          </cell>
          <cell r="AH898">
            <v>0.22542759000000001</v>
          </cell>
          <cell r="AJ898">
            <v>1.0000000099999999</v>
          </cell>
        </row>
        <row r="899">
          <cell r="P899" t="str">
            <v>PAYROLL</v>
          </cell>
          <cell r="R899">
            <v>23129729</v>
          </cell>
          <cell r="T899">
            <v>0</v>
          </cell>
          <cell r="V899">
            <v>11922632</v>
          </cell>
          <cell r="X899">
            <v>6480873</v>
          </cell>
          <cell r="Z899">
            <v>4823258</v>
          </cell>
          <cell r="AB899">
            <v>3744452</v>
          </cell>
          <cell r="AD899">
            <v>5632122</v>
          </cell>
          <cell r="AF899">
            <v>4420982</v>
          </cell>
          <cell r="AH899">
            <v>17506926</v>
          </cell>
          <cell r="AJ899">
            <v>77660974</v>
          </cell>
        </row>
        <row r="900">
          <cell r="R900">
            <v>24490023</v>
          </cell>
          <cell r="T900">
            <v>0</v>
          </cell>
          <cell r="V900">
            <v>12623820</v>
          </cell>
          <cell r="X900">
            <v>6862022</v>
          </cell>
          <cell r="Z900">
            <v>5106921</v>
          </cell>
          <cell r="AB900">
            <v>3964668</v>
          </cell>
          <cell r="AD900">
            <v>5963355</v>
          </cell>
          <cell r="AF900">
            <v>4680987</v>
          </cell>
          <cell r="AH900">
            <v>18536534</v>
          </cell>
          <cell r="AJ900">
            <v>82228330</v>
          </cell>
        </row>
        <row r="905">
          <cell r="P905" t="str">
            <v>TOTREV</v>
          </cell>
          <cell r="R905">
            <v>0.15394799000000001</v>
          </cell>
          <cell r="T905">
            <v>0</v>
          </cell>
          <cell r="V905">
            <v>0.60856295999999999</v>
          </cell>
          <cell r="X905">
            <v>9.9106230000000003E-2</v>
          </cell>
          <cell r="Z905">
            <v>1.9693260000000001E-2</v>
          </cell>
          <cell r="AB905">
            <v>4.011725E-2</v>
          </cell>
          <cell r="AD905">
            <v>3.3065410000000003E-2</v>
          </cell>
          <cell r="AF905">
            <v>1.182005E-2</v>
          </cell>
          <cell r="AH905">
            <v>3.3686849999999997E-2</v>
          </cell>
          <cell r="AJ905">
            <v>1</v>
          </cell>
        </row>
        <row r="906">
          <cell r="P906" t="str">
            <v>TOTREV</v>
          </cell>
          <cell r="R906">
            <v>181447208</v>
          </cell>
          <cell r="T906">
            <v>0</v>
          </cell>
          <cell r="V906">
            <v>717268563</v>
          </cell>
          <cell r="X906">
            <v>116809249</v>
          </cell>
          <cell r="Z906">
            <v>23211001</v>
          </cell>
          <cell r="AB906">
            <v>47283267</v>
          </cell>
          <cell r="AD906">
            <v>38971771</v>
          </cell>
          <cell r="AF906">
            <v>13931429</v>
          </cell>
          <cell r="AH906">
            <v>39704221</v>
          </cell>
          <cell r="AJ906">
            <v>1178626709</v>
          </cell>
        </row>
        <row r="907">
          <cell r="R907">
            <v>213359253</v>
          </cell>
          <cell r="T907">
            <v>0</v>
          </cell>
          <cell r="V907">
            <v>717816088</v>
          </cell>
          <cell r="X907">
            <v>111348140</v>
          </cell>
          <cell r="Z907">
            <v>22843338</v>
          </cell>
          <cell r="AB907">
            <v>45914601</v>
          </cell>
          <cell r="AD907">
            <v>38181188</v>
          </cell>
          <cell r="AF907">
            <v>13906538</v>
          </cell>
          <cell r="AH907">
            <v>39054791</v>
          </cell>
          <cell r="AJ907">
            <v>1202423937</v>
          </cell>
        </row>
      </sheetData>
      <sheetData sheetId="1" refreshError="1"/>
      <sheetData sheetId="2"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07 BK - Funct Model"/>
      <sheetName val="meter check"/>
      <sheetName val="Constants"/>
    </sheetNames>
    <sheetDataSet>
      <sheetData sheetId="0">
        <row r="793">
          <cell r="P793" t="str">
            <v>PRODd</v>
          </cell>
          <cell r="R793">
            <v>1</v>
          </cell>
          <cell r="T793">
            <v>0</v>
          </cell>
          <cell r="V793">
            <v>0</v>
          </cell>
          <cell r="X793">
            <v>0</v>
          </cell>
          <cell r="Z793">
            <v>0</v>
          </cell>
          <cell r="AB793">
            <v>0</v>
          </cell>
          <cell r="AD793">
            <v>0</v>
          </cell>
          <cell r="AF793">
            <v>0</v>
          </cell>
          <cell r="AH793">
            <v>0</v>
          </cell>
          <cell r="AJ793">
            <v>1</v>
          </cell>
        </row>
        <row r="794">
          <cell r="P794" t="str">
            <v>PRODd</v>
          </cell>
          <cell r="R794">
            <v>1</v>
          </cell>
          <cell r="T794">
            <v>0</v>
          </cell>
          <cell r="V794">
            <v>0</v>
          </cell>
          <cell r="X794">
            <v>0</v>
          </cell>
          <cell r="Z794">
            <v>0</v>
          </cell>
          <cell r="AB794">
            <v>0</v>
          </cell>
          <cell r="AD794">
            <v>0</v>
          </cell>
          <cell r="AF794">
            <v>0</v>
          </cell>
          <cell r="AH794">
            <v>0</v>
          </cell>
          <cell r="AJ794">
            <v>1</v>
          </cell>
        </row>
        <row r="795">
          <cell r="R795">
            <v>1</v>
          </cell>
          <cell r="T795">
            <v>0</v>
          </cell>
          <cell r="V795">
            <v>0</v>
          </cell>
          <cell r="X795">
            <v>0</v>
          </cell>
          <cell r="Z795">
            <v>0</v>
          </cell>
          <cell r="AB795">
            <v>0</v>
          </cell>
          <cell r="AD795">
            <v>0</v>
          </cell>
          <cell r="AF795">
            <v>0</v>
          </cell>
          <cell r="AH795">
            <v>0</v>
          </cell>
          <cell r="AJ795">
            <v>1</v>
          </cell>
        </row>
        <row r="796">
          <cell r="P796" t="str">
            <v>TRAN IN</v>
          </cell>
          <cell r="R796">
            <v>0</v>
          </cell>
          <cell r="T796">
            <v>1</v>
          </cell>
          <cell r="V796">
            <v>0</v>
          </cell>
          <cell r="X796">
            <v>0</v>
          </cell>
          <cell r="Z796">
            <v>0</v>
          </cell>
          <cell r="AB796">
            <v>0</v>
          </cell>
          <cell r="AD796">
            <v>0</v>
          </cell>
          <cell r="AF796">
            <v>0</v>
          </cell>
          <cell r="AH796">
            <v>0</v>
          </cell>
          <cell r="AJ796">
            <v>1</v>
          </cell>
        </row>
        <row r="797">
          <cell r="P797" t="str">
            <v>TRAN IN</v>
          </cell>
          <cell r="R797">
            <v>0</v>
          </cell>
          <cell r="T797">
            <v>1</v>
          </cell>
          <cell r="V797">
            <v>0</v>
          </cell>
          <cell r="X797">
            <v>0</v>
          </cell>
          <cell r="Z797">
            <v>0</v>
          </cell>
          <cell r="AB797">
            <v>0</v>
          </cell>
          <cell r="AD797">
            <v>0</v>
          </cell>
          <cell r="AF797">
            <v>0</v>
          </cell>
          <cell r="AH797">
            <v>0</v>
          </cell>
          <cell r="AJ797">
            <v>1</v>
          </cell>
        </row>
        <row r="798">
          <cell r="R798">
            <v>0</v>
          </cell>
          <cell r="T798">
            <v>1</v>
          </cell>
          <cell r="V798">
            <v>0</v>
          </cell>
          <cell r="X798">
            <v>0</v>
          </cell>
          <cell r="Z798">
            <v>0</v>
          </cell>
          <cell r="AB798">
            <v>0</v>
          </cell>
          <cell r="AD798">
            <v>0</v>
          </cell>
          <cell r="AF798">
            <v>0</v>
          </cell>
          <cell r="AH798">
            <v>0</v>
          </cell>
          <cell r="AJ798">
            <v>1</v>
          </cell>
        </row>
        <row r="799">
          <cell r="P799" t="str">
            <v>PRODe</v>
          </cell>
          <cell r="R799">
            <v>0</v>
          </cell>
          <cell r="T799">
            <v>0</v>
          </cell>
          <cell r="V799">
            <v>1</v>
          </cell>
          <cell r="X799">
            <v>0</v>
          </cell>
          <cell r="Z799">
            <v>0</v>
          </cell>
          <cell r="AB799">
            <v>0</v>
          </cell>
          <cell r="AD799">
            <v>0</v>
          </cell>
          <cell r="AF799">
            <v>0</v>
          </cell>
          <cell r="AH799">
            <v>0</v>
          </cell>
          <cell r="AJ799">
            <v>1</v>
          </cell>
        </row>
        <row r="800">
          <cell r="P800" t="str">
            <v>PRODe</v>
          </cell>
          <cell r="R800">
            <v>0</v>
          </cell>
          <cell r="T800">
            <v>0</v>
          </cell>
          <cell r="V800">
            <v>1</v>
          </cell>
          <cell r="X800">
            <v>0</v>
          </cell>
          <cell r="Z800">
            <v>0</v>
          </cell>
          <cell r="AB800">
            <v>0</v>
          </cell>
          <cell r="AD800">
            <v>0</v>
          </cell>
          <cell r="AF800">
            <v>0</v>
          </cell>
          <cell r="AH800">
            <v>0</v>
          </cell>
          <cell r="AJ800">
            <v>1</v>
          </cell>
        </row>
        <row r="801">
          <cell r="R801">
            <v>0</v>
          </cell>
          <cell r="T801">
            <v>0</v>
          </cell>
          <cell r="V801">
            <v>1</v>
          </cell>
          <cell r="X801">
            <v>0</v>
          </cell>
          <cell r="Z801">
            <v>0</v>
          </cell>
          <cell r="AB801">
            <v>0</v>
          </cell>
          <cell r="AD801">
            <v>0</v>
          </cell>
          <cell r="AF801">
            <v>0</v>
          </cell>
          <cell r="AH801">
            <v>0</v>
          </cell>
          <cell r="AJ801">
            <v>1</v>
          </cell>
        </row>
        <row r="802">
          <cell r="P802" t="str">
            <v>TRAN</v>
          </cell>
          <cell r="R802">
            <v>0</v>
          </cell>
          <cell r="T802">
            <v>0</v>
          </cell>
          <cell r="V802">
            <v>0</v>
          </cell>
          <cell r="X802">
            <v>1</v>
          </cell>
          <cell r="Z802">
            <v>0</v>
          </cell>
          <cell r="AB802">
            <v>0</v>
          </cell>
          <cell r="AD802">
            <v>0</v>
          </cell>
          <cell r="AF802">
            <v>0</v>
          </cell>
          <cell r="AH802">
            <v>0</v>
          </cell>
          <cell r="AJ802">
            <v>1</v>
          </cell>
        </row>
        <row r="803">
          <cell r="P803" t="str">
            <v>TRAN</v>
          </cell>
          <cell r="R803">
            <v>0</v>
          </cell>
          <cell r="T803">
            <v>0</v>
          </cell>
          <cell r="V803">
            <v>0</v>
          </cell>
          <cell r="X803">
            <v>1</v>
          </cell>
          <cell r="Z803">
            <v>0</v>
          </cell>
          <cell r="AB803">
            <v>0</v>
          </cell>
          <cell r="AD803">
            <v>0</v>
          </cell>
          <cell r="AF803">
            <v>0</v>
          </cell>
          <cell r="AH803">
            <v>0</v>
          </cell>
          <cell r="AJ803">
            <v>1</v>
          </cell>
        </row>
        <row r="804">
          <cell r="R804">
            <v>0</v>
          </cell>
          <cell r="T804">
            <v>0</v>
          </cell>
          <cell r="V804">
            <v>0</v>
          </cell>
          <cell r="X804">
            <v>1</v>
          </cell>
          <cell r="Z804">
            <v>0</v>
          </cell>
          <cell r="AB804">
            <v>0</v>
          </cell>
          <cell r="AD804">
            <v>0</v>
          </cell>
          <cell r="AF804">
            <v>0</v>
          </cell>
          <cell r="AH804">
            <v>0</v>
          </cell>
          <cell r="AJ804">
            <v>1</v>
          </cell>
        </row>
        <row r="805">
          <cell r="P805" t="str">
            <v>DIST SUB</v>
          </cell>
          <cell r="R805">
            <v>0</v>
          </cell>
          <cell r="T805">
            <v>0</v>
          </cell>
          <cell r="V805">
            <v>0</v>
          </cell>
          <cell r="X805">
            <v>0</v>
          </cell>
          <cell r="Z805">
            <v>1</v>
          </cell>
          <cell r="AB805">
            <v>0</v>
          </cell>
          <cell r="AD805">
            <v>0</v>
          </cell>
          <cell r="AF805">
            <v>0</v>
          </cell>
          <cell r="AH805">
            <v>0</v>
          </cell>
          <cell r="AJ805">
            <v>1</v>
          </cell>
        </row>
        <row r="806">
          <cell r="P806" t="str">
            <v>DIST SUB</v>
          </cell>
          <cell r="R806">
            <v>0</v>
          </cell>
          <cell r="T806">
            <v>0</v>
          </cell>
          <cell r="V806">
            <v>0</v>
          </cell>
          <cell r="X806">
            <v>0</v>
          </cell>
          <cell r="Z806">
            <v>1</v>
          </cell>
          <cell r="AB806">
            <v>0</v>
          </cell>
          <cell r="AD806">
            <v>0</v>
          </cell>
          <cell r="AF806">
            <v>0</v>
          </cell>
          <cell r="AH806">
            <v>0</v>
          </cell>
          <cell r="AJ806">
            <v>1</v>
          </cell>
        </row>
        <row r="807">
          <cell r="R807">
            <v>0</v>
          </cell>
          <cell r="T807">
            <v>0</v>
          </cell>
          <cell r="V807">
            <v>0</v>
          </cell>
          <cell r="X807">
            <v>0</v>
          </cell>
          <cell r="Z807">
            <v>1</v>
          </cell>
          <cell r="AB807">
            <v>0</v>
          </cell>
          <cell r="AD807">
            <v>0</v>
          </cell>
          <cell r="AF807">
            <v>0</v>
          </cell>
          <cell r="AH807">
            <v>0</v>
          </cell>
          <cell r="AJ807">
            <v>1</v>
          </cell>
        </row>
        <row r="808">
          <cell r="P808" t="str">
            <v>PDIST</v>
          </cell>
          <cell r="R808">
            <v>0</v>
          </cell>
          <cell r="T808">
            <v>0</v>
          </cell>
          <cell r="V808">
            <v>0</v>
          </cell>
          <cell r="X808">
            <v>0</v>
          </cell>
          <cell r="Z808">
            <v>0</v>
          </cell>
          <cell r="AB808">
            <v>1</v>
          </cell>
          <cell r="AD808">
            <v>0</v>
          </cell>
          <cell r="AF808">
            <v>0</v>
          </cell>
          <cell r="AH808">
            <v>0</v>
          </cell>
          <cell r="AJ808">
            <v>1</v>
          </cell>
        </row>
        <row r="809">
          <cell r="P809" t="str">
            <v>PDIST</v>
          </cell>
          <cell r="R809">
            <v>0</v>
          </cell>
          <cell r="T809">
            <v>0</v>
          </cell>
          <cell r="V809">
            <v>0</v>
          </cell>
          <cell r="X809">
            <v>0</v>
          </cell>
          <cell r="Z809">
            <v>0</v>
          </cell>
          <cell r="AB809">
            <v>1</v>
          </cell>
          <cell r="AD809">
            <v>0</v>
          </cell>
          <cell r="AF809">
            <v>0</v>
          </cell>
          <cell r="AH809">
            <v>0</v>
          </cell>
          <cell r="AJ809">
            <v>1</v>
          </cell>
        </row>
        <row r="810">
          <cell r="R810">
            <v>0</v>
          </cell>
          <cell r="T810">
            <v>0</v>
          </cell>
          <cell r="V810">
            <v>0</v>
          </cell>
          <cell r="X810">
            <v>0</v>
          </cell>
          <cell r="Z810">
            <v>0</v>
          </cell>
          <cell r="AB810">
            <v>1</v>
          </cell>
          <cell r="AD810">
            <v>0</v>
          </cell>
          <cell r="AF810">
            <v>0</v>
          </cell>
          <cell r="AH810">
            <v>0</v>
          </cell>
          <cell r="AJ810">
            <v>1</v>
          </cell>
        </row>
        <row r="811">
          <cell r="P811" t="str">
            <v>SDIST</v>
          </cell>
          <cell r="R811">
            <v>0</v>
          </cell>
          <cell r="T811">
            <v>0</v>
          </cell>
          <cell r="V811">
            <v>0</v>
          </cell>
          <cell r="X811">
            <v>0</v>
          </cell>
          <cell r="Z811">
            <v>0</v>
          </cell>
          <cell r="AB811">
            <v>0</v>
          </cell>
          <cell r="AD811">
            <v>1</v>
          </cell>
          <cell r="AF811">
            <v>0</v>
          </cell>
          <cell r="AH811">
            <v>0</v>
          </cell>
          <cell r="AJ811">
            <v>1</v>
          </cell>
        </row>
        <row r="812">
          <cell r="P812" t="str">
            <v>SDIST</v>
          </cell>
          <cell r="R812">
            <v>0</v>
          </cell>
          <cell r="T812">
            <v>0</v>
          </cell>
          <cell r="V812">
            <v>0</v>
          </cell>
          <cell r="X812">
            <v>0</v>
          </cell>
          <cell r="Z812">
            <v>0</v>
          </cell>
          <cell r="AB812">
            <v>0</v>
          </cell>
          <cell r="AD812">
            <v>1</v>
          </cell>
          <cell r="AF812">
            <v>0</v>
          </cell>
          <cell r="AH812">
            <v>0</v>
          </cell>
          <cell r="AJ812">
            <v>1</v>
          </cell>
        </row>
        <row r="813">
          <cell r="R813">
            <v>0</v>
          </cell>
          <cell r="T813">
            <v>0</v>
          </cell>
          <cell r="V813">
            <v>0</v>
          </cell>
          <cell r="X813">
            <v>0</v>
          </cell>
          <cell r="Z813">
            <v>0</v>
          </cell>
          <cell r="AB813">
            <v>0</v>
          </cell>
          <cell r="AD813">
            <v>1</v>
          </cell>
          <cell r="AF813">
            <v>0</v>
          </cell>
          <cell r="AH813">
            <v>0</v>
          </cell>
          <cell r="AJ813">
            <v>1</v>
          </cell>
        </row>
        <row r="814">
          <cell r="P814" t="str">
            <v>MET</v>
          </cell>
          <cell r="R814">
            <v>0</v>
          </cell>
          <cell r="T814">
            <v>0</v>
          </cell>
          <cell r="V814">
            <v>0</v>
          </cell>
          <cell r="X814">
            <v>0</v>
          </cell>
          <cell r="Z814">
            <v>0</v>
          </cell>
          <cell r="AB814">
            <v>0</v>
          </cell>
          <cell r="AD814">
            <v>0</v>
          </cell>
          <cell r="AF814">
            <v>1</v>
          </cell>
          <cell r="AH814">
            <v>0</v>
          </cell>
          <cell r="AJ814">
            <v>1</v>
          </cell>
        </row>
        <row r="815">
          <cell r="P815" t="str">
            <v>MET</v>
          </cell>
          <cell r="R815">
            <v>0</v>
          </cell>
          <cell r="T815">
            <v>0</v>
          </cell>
          <cell r="V815">
            <v>0</v>
          </cell>
          <cell r="X815">
            <v>0</v>
          </cell>
          <cell r="Z815">
            <v>0</v>
          </cell>
          <cell r="AB815">
            <v>0</v>
          </cell>
          <cell r="AD815">
            <v>0</v>
          </cell>
          <cell r="AF815">
            <v>1</v>
          </cell>
          <cell r="AH815">
            <v>0</v>
          </cell>
          <cell r="AJ815">
            <v>1</v>
          </cell>
        </row>
        <row r="816">
          <cell r="R816">
            <v>0</v>
          </cell>
          <cell r="T816">
            <v>0</v>
          </cell>
          <cell r="V816">
            <v>0</v>
          </cell>
          <cell r="X816">
            <v>0</v>
          </cell>
          <cell r="Z816">
            <v>0</v>
          </cell>
          <cell r="AB816">
            <v>0</v>
          </cell>
          <cell r="AD816">
            <v>0</v>
          </cell>
          <cell r="AF816">
            <v>1</v>
          </cell>
          <cell r="AH816">
            <v>0</v>
          </cell>
          <cell r="AJ816">
            <v>1</v>
          </cell>
        </row>
        <row r="817">
          <cell r="P817" t="str">
            <v>CUST</v>
          </cell>
          <cell r="R817">
            <v>0</v>
          </cell>
          <cell r="T817">
            <v>0</v>
          </cell>
          <cell r="V817">
            <v>0</v>
          </cell>
          <cell r="X817">
            <v>0</v>
          </cell>
          <cell r="Z817">
            <v>0</v>
          </cell>
          <cell r="AB817">
            <v>0</v>
          </cell>
          <cell r="AD817">
            <v>0</v>
          </cell>
          <cell r="AF817">
            <v>0</v>
          </cell>
          <cell r="AH817">
            <v>1</v>
          </cell>
          <cell r="AJ817">
            <v>1</v>
          </cell>
        </row>
        <row r="818">
          <cell r="P818" t="str">
            <v>CUST</v>
          </cell>
          <cell r="R818">
            <v>0</v>
          </cell>
          <cell r="T818">
            <v>0</v>
          </cell>
          <cell r="V818">
            <v>0</v>
          </cell>
          <cell r="X818">
            <v>0</v>
          </cell>
          <cell r="Z818">
            <v>0</v>
          </cell>
          <cell r="AB818">
            <v>0</v>
          </cell>
          <cell r="AD818">
            <v>0</v>
          </cell>
          <cell r="AF818">
            <v>0</v>
          </cell>
          <cell r="AH818">
            <v>1</v>
          </cell>
          <cell r="AJ818">
            <v>1</v>
          </cell>
        </row>
        <row r="819">
          <cell r="R819">
            <v>0</v>
          </cell>
          <cell r="T819">
            <v>0</v>
          </cell>
          <cell r="V819">
            <v>0</v>
          </cell>
          <cell r="X819">
            <v>0</v>
          </cell>
          <cell r="Z819">
            <v>0</v>
          </cell>
          <cell r="AB819">
            <v>0</v>
          </cell>
          <cell r="AD819">
            <v>0</v>
          </cell>
          <cell r="AF819">
            <v>0</v>
          </cell>
          <cell r="AH819">
            <v>1</v>
          </cell>
          <cell r="AJ819">
            <v>1</v>
          </cell>
        </row>
        <row r="820">
          <cell r="P820" t="str">
            <v>NA</v>
          </cell>
          <cell r="R820">
            <v>0</v>
          </cell>
          <cell r="T820">
            <v>0</v>
          </cell>
          <cell r="V820">
            <v>0</v>
          </cell>
          <cell r="X820">
            <v>0</v>
          </cell>
          <cell r="Z820">
            <v>0</v>
          </cell>
          <cell r="AB820">
            <v>0</v>
          </cell>
          <cell r="AD820">
            <v>0</v>
          </cell>
          <cell r="AF820">
            <v>0</v>
          </cell>
          <cell r="AH820">
            <v>0</v>
          </cell>
          <cell r="AJ820">
            <v>0</v>
          </cell>
        </row>
        <row r="821">
          <cell r="P821" t="str">
            <v>NA</v>
          </cell>
          <cell r="R821">
            <v>0</v>
          </cell>
          <cell r="T821">
            <v>0</v>
          </cell>
          <cell r="V821">
            <v>0</v>
          </cell>
          <cell r="X821">
            <v>0</v>
          </cell>
          <cell r="Z821">
            <v>0</v>
          </cell>
          <cell r="AB821">
            <v>0</v>
          </cell>
          <cell r="AD821">
            <v>0</v>
          </cell>
          <cell r="AF821">
            <v>0</v>
          </cell>
          <cell r="AH821">
            <v>0</v>
          </cell>
          <cell r="AJ821">
            <v>1E-8</v>
          </cell>
        </row>
        <row r="822">
          <cell r="R822">
            <v>0</v>
          </cell>
          <cell r="T822">
            <v>0</v>
          </cell>
          <cell r="V822">
            <v>0</v>
          </cell>
          <cell r="X822">
            <v>0</v>
          </cell>
          <cell r="Z822">
            <v>0</v>
          </cell>
          <cell r="AB822">
            <v>0</v>
          </cell>
          <cell r="AD822">
            <v>0</v>
          </cell>
          <cell r="AF822">
            <v>0</v>
          </cell>
          <cell r="AH822">
            <v>0</v>
          </cell>
          <cell r="AJ822">
            <v>1E-8</v>
          </cell>
        </row>
        <row r="828">
          <cell r="P828" t="str">
            <v>PLTSVC-IN</v>
          </cell>
          <cell r="R828">
            <v>0.29782951000000002</v>
          </cell>
          <cell r="T828">
            <v>0</v>
          </cell>
          <cell r="V828">
            <v>0.15352151999999999</v>
          </cell>
          <cell r="X828">
            <v>8.3450819999999995E-2</v>
          </cell>
          <cell r="Z828">
            <v>6.210661E-2</v>
          </cell>
          <cell r="AB828">
            <v>4.8215340000000002E-2</v>
          </cell>
          <cell r="AD828">
            <v>7.252191999999999E-2</v>
          </cell>
          <cell r="AF828">
            <v>5.6926690000000002E-2</v>
          </cell>
          <cell r="AH828">
            <v>0.22542761</v>
          </cell>
          <cell r="AJ828">
            <v>1.0000000200000001</v>
          </cell>
        </row>
        <row r="829">
          <cell r="P829" t="str">
            <v>PLTSVC-IN</v>
          </cell>
          <cell r="R829">
            <v>6166884</v>
          </cell>
          <cell r="T829">
            <v>0</v>
          </cell>
          <cell r="V829">
            <v>3178830</v>
          </cell>
          <cell r="X829">
            <v>1727940</v>
          </cell>
          <cell r="Z829">
            <v>1285985</v>
          </cell>
          <cell r="AB829">
            <v>998351</v>
          </cell>
          <cell r="AD829">
            <v>1501645</v>
          </cell>
          <cell r="AF829">
            <v>1178729</v>
          </cell>
          <cell r="AH829">
            <v>4667724</v>
          </cell>
          <cell r="AJ829">
            <v>20706088</v>
          </cell>
        </row>
        <row r="830">
          <cell r="R830">
            <v>6166884</v>
          </cell>
          <cell r="T830">
            <v>0</v>
          </cell>
          <cell r="V830">
            <v>3178830</v>
          </cell>
          <cell r="X830">
            <v>1727940</v>
          </cell>
          <cell r="Z830">
            <v>1285985</v>
          </cell>
          <cell r="AB830">
            <v>998351</v>
          </cell>
          <cell r="AD830">
            <v>1501645</v>
          </cell>
          <cell r="AF830">
            <v>1178729</v>
          </cell>
          <cell r="AH830">
            <v>4667724</v>
          </cell>
          <cell r="AJ830">
            <v>20706088</v>
          </cell>
        </row>
        <row r="831">
          <cell r="P831" t="str">
            <v>PLTSVC-PROD</v>
          </cell>
          <cell r="R831">
            <v>1</v>
          </cell>
          <cell r="T831">
            <v>0</v>
          </cell>
          <cell r="V831">
            <v>0</v>
          </cell>
          <cell r="X831">
            <v>0</v>
          </cell>
          <cell r="Z831">
            <v>0</v>
          </cell>
          <cell r="AB831">
            <v>0</v>
          </cell>
          <cell r="AD831">
            <v>0</v>
          </cell>
          <cell r="AF831">
            <v>0</v>
          </cell>
          <cell r="AH831">
            <v>0</v>
          </cell>
          <cell r="AJ831">
            <v>1</v>
          </cell>
        </row>
        <row r="832">
          <cell r="P832" t="str">
            <v>PLTSVC-PROD</v>
          </cell>
          <cell r="R832">
            <v>1498640210</v>
          </cell>
          <cell r="T832">
            <v>0</v>
          </cell>
          <cell r="V832">
            <v>0</v>
          </cell>
          <cell r="X832">
            <v>0</v>
          </cell>
          <cell r="Z832">
            <v>0</v>
          </cell>
          <cell r="AB832">
            <v>0</v>
          </cell>
          <cell r="AD832">
            <v>0</v>
          </cell>
          <cell r="AF832">
            <v>0</v>
          </cell>
          <cell r="AH832">
            <v>0</v>
          </cell>
          <cell r="AJ832">
            <v>1498640210</v>
          </cell>
        </row>
        <row r="833">
          <cell r="R833">
            <v>1503150797</v>
          </cell>
          <cell r="T833">
            <v>0</v>
          </cell>
          <cell r="V833">
            <v>0</v>
          </cell>
          <cell r="X833">
            <v>0</v>
          </cell>
          <cell r="Z833">
            <v>0</v>
          </cell>
          <cell r="AB833">
            <v>0</v>
          </cell>
          <cell r="AD833">
            <v>0</v>
          </cell>
          <cell r="AF833">
            <v>0</v>
          </cell>
          <cell r="AH833">
            <v>0</v>
          </cell>
          <cell r="AJ833">
            <v>1503150797</v>
          </cell>
        </row>
        <row r="834">
          <cell r="P834" t="str">
            <v>PLTSVC-TRAN</v>
          </cell>
          <cell r="R834">
            <v>0</v>
          </cell>
          <cell r="T834">
            <v>0</v>
          </cell>
          <cell r="V834">
            <v>0</v>
          </cell>
          <cell r="X834">
            <v>1</v>
          </cell>
          <cell r="Z834">
            <v>0</v>
          </cell>
          <cell r="AB834">
            <v>0</v>
          </cell>
          <cell r="AD834">
            <v>0</v>
          </cell>
          <cell r="AF834">
            <v>0</v>
          </cell>
          <cell r="AH834">
            <v>0</v>
          </cell>
          <cell r="AJ834">
            <v>1</v>
          </cell>
        </row>
        <row r="835">
          <cell r="P835" t="str">
            <v>PLTSVC-TRAN</v>
          </cell>
          <cell r="R835">
            <v>0</v>
          </cell>
          <cell r="T835">
            <v>0</v>
          </cell>
          <cell r="V835">
            <v>0</v>
          </cell>
          <cell r="X835">
            <v>658928503</v>
          </cell>
          <cell r="Z835">
            <v>0</v>
          </cell>
          <cell r="AB835">
            <v>0</v>
          </cell>
          <cell r="AD835">
            <v>0</v>
          </cell>
          <cell r="AF835">
            <v>0</v>
          </cell>
          <cell r="AH835">
            <v>0</v>
          </cell>
          <cell r="AJ835">
            <v>658928503</v>
          </cell>
        </row>
        <row r="836">
          <cell r="R836">
            <v>0</v>
          </cell>
          <cell r="T836">
            <v>0</v>
          </cell>
          <cell r="V836">
            <v>0</v>
          </cell>
          <cell r="X836">
            <v>658928503</v>
          </cell>
          <cell r="Z836">
            <v>0</v>
          </cell>
          <cell r="AB836">
            <v>0</v>
          </cell>
          <cell r="AD836">
            <v>0</v>
          </cell>
          <cell r="AF836">
            <v>0</v>
          </cell>
          <cell r="AH836">
            <v>0</v>
          </cell>
          <cell r="AJ836">
            <v>658928503</v>
          </cell>
        </row>
        <row r="837">
          <cell r="P837" t="str">
            <v>PLTSVC-DIST</v>
          </cell>
          <cell r="R837">
            <v>0</v>
          </cell>
          <cell r="T837">
            <v>0</v>
          </cell>
          <cell r="V837">
            <v>0</v>
          </cell>
          <cell r="X837">
            <v>0</v>
          </cell>
          <cell r="Z837">
            <v>0.16853911999999999</v>
          </cell>
          <cell r="AB837">
            <v>0.45553339999999998</v>
          </cell>
          <cell r="AD837">
            <v>0.31051088999999998</v>
          </cell>
          <cell r="AF837">
            <v>6.5416600000000005E-2</v>
          </cell>
          <cell r="AH837">
            <v>0</v>
          </cell>
          <cell r="AJ837">
            <v>1.0000000099999999</v>
          </cell>
        </row>
        <row r="838">
          <cell r="P838" t="str">
            <v>PLTSVC-DIST</v>
          </cell>
          <cell r="R838">
            <v>0</v>
          </cell>
          <cell r="T838">
            <v>0</v>
          </cell>
          <cell r="V838">
            <v>0</v>
          </cell>
          <cell r="X838">
            <v>0</v>
          </cell>
          <cell r="Z838">
            <v>123302887</v>
          </cell>
          <cell r="AB838">
            <v>333267334</v>
          </cell>
          <cell r="AD838">
            <v>227169156</v>
          </cell>
          <cell r="AF838">
            <v>47858652</v>
          </cell>
          <cell r="AH838">
            <v>0</v>
          </cell>
          <cell r="AJ838">
            <v>731598029</v>
          </cell>
        </row>
        <row r="839">
          <cell r="R839">
            <v>0</v>
          </cell>
          <cell r="T839">
            <v>0</v>
          </cell>
          <cell r="V839">
            <v>0</v>
          </cell>
          <cell r="X839">
            <v>0</v>
          </cell>
          <cell r="Z839">
            <v>123302887</v>
          </cell>
          <cell r="AB839">
            <v>333267334</v>
          </cell>
          <cell r="AD839">
            <v>227169156</v>
          </cell>
          <cell r="AF839">
            <v>47858652</v>
          </cell>
          <cell r="AH839">
            <v>0</v>
          </cell>
          <cell r="AJ839">
            <v>731598029</v>
          </cell>
        </row>
        <row r="840">
          <cell r="P840" t="str">
            <v>PLTSVC-DSUB</v>
          </cell>
          <cell r="R840">
            <v>0</v>
          </cell>
          <cell r="T840">
            <v>0</v>
          </cell>
          <cell r="V840">
            <v>0</v>
          </cell>
          <cell r="X840">
            <v>0</v>
          </cell>
          <cell r="Z840">
            <v>1</v>
          </cell>
          <cell r="AB840">
            <v>0</v>
          </cell>
          <cell r="AD840">
            <v>0</v>
          </cell>
          <cell r="AF840">
            <v>0</v>
          </cell>
          <cell r="AH840">
            <v>0</v>
          </cell>
          <cell r="AJ840">
            <v>1</v>
          </cell>
        </row>
        <row r="841">
          <cell r="P841" t="str">
            <v>PLTSVC-DSUB</v>
          </cell>
          <cell r="R841">
            <v>0</v>
          </cell>
          <cell r="T841">
            <v>0</v>
          </cell>
          <cell r="V841">
            <v>0</v>
          </cell>
          <cell r="X841">
            <v>0</v>
          </cell>
          <cell r="Z841">
            <v>123302887</v>
          </cell>
          <cell r="AB841">
            <v>0</v>
          </cell>
          <cell r="AD841">
            <v>0</v>
          </cell>
          <cell r="AF841">
            <v>0</v>
          </cell>
          <cell r="AH841">
            <v>0</v>
          </cell>
          <cell r="AJ841">
            <v>123302887</v>
          </cell>
        </row>
        <row r="842">
          <cell r="R842">
            <v>0</v>
          </cell>
          <cell r="T842">
            <v>0</v>
          </cell>
          <cell r="V842">
            <v>0</v>
          </cell>
          <cell r="X842">
            <v>0</v>
          </cell>
          <cell r="Z842">
            <v>123302887</v>
          </cell>
          <cell r="AB842">
            <v>0</v>
          </cell>
          <cell r="AD842">
            <v>0</v>
          </cell>
          <cell r="AF842">
            <v>0</v>
          </cell>
          <cell r="AH842">
            <v>0</v>
          </cell>
          <cell r="AJ842">
            <v>123302887</v>
          </cell>
        </row>
        <row r="843">
          <cell r="P843" t="str">
            <v>PLTSVC-PDIS</v>
          </cell>
          <cell r="R843">
            <v>0</v>
          </cell>
          <cell r="T843">
            <v>0</v>
          </cell>
          <cell r="V843">
            <v>0</v>
          </cell>
          <cell r="X843">
            <v>0</v>
          </cell>
          <cell r="Z843">
            <v>0</v>
          </cell>
          <cell r="AB843">
            <v>1</v>
          </cell>
          <cell r="AD843">
            <v>0</v>
          </cell>
          <cell r="AF843">
            <v>0</v>
          </cell>
          <cell r="AH843">
            <v>0</v>
          </cell>
          <cell r="AJ843">
            <v>1</v>
          </cell>
        </row>
        <row r="844">
          <cell r="P844" t="str">
            <v>PLTSVC-PDIS</v>
          </cell>
          <cell r="R844">
            <v>0</v>
          </cell>
          <cell r="T844">
            <v>0</v>
          </cell>
          <cell r="V844">
            <v>0</v>
          </cell>
          <cell r="X844">
            <v>0</v>
          </cell>
          <cell r="Z844">
            <v>0</v>
          </cell>
          <cell r="AB844">
            <v>333267334</v>
          </cell>
          <cell r="AD844">
            <v>0</v>
          </cell>
          <cell r="AF844">
            <v>0</v>
          </cell>
          <cell r="AH844">
            <v>0</v>
          </cell>
          <cell r="AJ844">
            <v>333267334</v>
          </cell>
        </row>
        <row r="845">
          <cell r="R845">
            <v>0</v>
          </cell>
          <cell r="T845">
            <v>0</v>
          </cell>
          <cell r="V845">
            <v>0</v>
          </cell>
          <cell r="X845">
            <v>0</v>
          </cell>
          <cell r="Z845">
            <v>0</v>
          </cell>
          <cell r="AB845">
            <v>333267334</v>
          </cell>
          <cell r="AD845">
            <v>0</v>
          </cell>
          <cell r="AF845">
            <v>0</v>
          </cell>
          <cell r="AH845">
            <v>0</v>
          </cell>
          <cell r="AJ845">
            <v>333267334</v>
          </cell>
        </row>
        <row r="846">
          <cell r="P846" t="str">
            <v>PLTSVC-SDIS</v>
          </cell>
          <cell r="R846">
            <v>0</v>
          </cell>
          <cell r="T846">
            <v>0</v>
          </cell>
          <cell r="V846">
            <v>0</v>
          </cell>
          <cell r="X846">
            <v>0</v>
          </cell>
          <cell r="Z846">
            <v>0</v>
          </cell>
          <cell r="AB846">
            <v>0</v>
          </cell>
          <cell r="AD846">
            <v>1</v>
          </cell>
          <cell r="AF846">
            <v>0</v>
          </cell>
          <cell r="AH846">
            <v>0</v>
          </cell>
          <cell r="AJ846">
            <v>1</v>
          </cell>
        </row>
        <row r="847">
          <cell r="P847" t="str">
            <v>PLTSVC-SDIS</v>
          </cell>
          <cell r="R847">
            <v>0</v>
          </cell>
          <cell r="T847">
            <v>0</v>
          </cell>
          <cell r="V847">
            <v>0</v>
          </cell>
          <cell r="X847">
            <v>0</v>
          </cell>
          <cell r="Z847">
            <v>0</v>
          </cell>
          <cell r="AB847">
            <v>0</v>
          </cell>
          <cell r="AD847">
            <v>227169156</v>
          </cell>
          <cell r="AF847">
            <v>0</v>
          </cell>
          <cell r="AH847">
            <v>0</v>
          </cell>
          <cell r="AJ847">
            <v>227169156</v>
          </cell>
        </row>
        <row r="848">
          <cell r="R848">
            <v>0</v>
          </cell>
          <cell r="T848">
            <v>0</v>
          </cell>
          <cell r="V848">
            <v>0</v>
          </cell>
          <cell r="X848">
            <v>0</v>
          </cell>
          <cell r="Z848">
            <v>0</v>
          </cell>
          <cell r="AB848">
            <v>0</v>
          </cell>
          <cell r="AD848">
            <v>227169156</v>
          </cell>
          <cell r="AF848">
            <v>0</v>
          </cell>
          <cell r="AH848">
            <v>0</v>
          </cell>
          <cell r="AJ848">
            <v>227169156</v>
          </cell>
        </row>
        <row r="849">
          <cell r="P849" t="str">
            <v>PLTSVC-P&amp;SD</v>
          </cell>
          <cell r="R849">
            <v>0</v>
          </cell>
          <cell r="T849">
            <v>0</v>
          </cell>
          <cell r="V849">
            <v>0</v>
          </cell>
          <cell r="X849">
            <v>0</v>
          </cell>
          <cell r="Z849">
            <v>0</v>
          </cell>
          <cell r="AB849">
            <v>0.59465674000000002</v>
          </cell>
          <cell r="AD849">
            <v>0.40534325999999998</v>
          </cell>
          <cell r="AF849">
            <v>0</v>
          </cell>
          <cell r="AH849">
            <v>0</v>
          </cell>
          <cell r="AJ849">
            <v>1</v>
          </cell>
        </row>
        <row r="850">
          <cell r="P850" t="str">
            <v>PLTSVC-P&amp;SD</v>
          </cell>
          <cell r="R850">
            <v>0</v>
          </cell>
          <cell r="T850">
            <v>0</v>
          </cell>
          <cell r="V850">
            <v>0</v>
          </cell>
          <cell r="X850">
            <v>0</v>
          </cell>
          <cell r="Z850">
            <v>0</v>
          </cell>
          <cell r="AB850">
            <v>333267334</v>
          </cell>
          <cell r="AD850">
            <v>227169156</v>
          </cell>
          <cell r="AF850">
            <v>0</v>
          </cell>
          <cell r="AH850">
            <v>0</v>
          </cell>
          <cell r="AJ850">
            <v>560436490</v>
          </cell>
        </row>
        <row r="851">
          <cell r="R851">
            <v>0</v>
          </cell>
          <cell r="T851">
            <v>0</v>
          </cell>
          <cell r="V851">
            <v>0</v>
          </cell>
          <cell r="X851">
            <v>0</v>
          </cell>
          <cell r="Z851">
            <v>0</v>
          </cell>
          <cell r="AB851">
            <v>333267334</v>
          </cell>
          <cell r="AD851">
            <v>227169156</v>
          </cell>
          <cell r="AF851">
            <v>0</v>
          </cell>
          <cell r="AH851">
            <v>0</v>
          </cell>
          <cell r="AJ851">
            <v>560436490</v>
          </cell>
        </row>
        <row r="852">
          <cell r="P852" t="str">
            <v>PLTSVC-MET</v>
          </cell>
          <cell r="R852">
            <v>0</v>
          </cell>
          <cell r="T852">
            <v>0</v>
          </cell>
          <cell r="V852">
            <v>0</v>
          </cell>
          <cell r="X852">
            <v>0</v>
          </cell>
          <cell r="Z852">
            <v>0</v>
          </cell>
          <cell r="AB852">
            <v>0</v>
          </cell>
          <cell r="AD852">
            <v>0</v>
          </cell>
          <cell r="AF852">
            <v>1</v>
          </cell>
          <cell r="AH852">
            <v>0</v>
          </cell>
          <cell r="AJ852">
            <v>1</v>
          </cell>
        </row>
        <row r="853">
          <cell r="P853" t="str">
            <v>PLTSVC-MET</v>
          </cell>
          <cell r="R853">
            <v>0</v>
          </cell>
          <cell r="T853">
            <v>0</v>
          </cell>
          <cell r="V853">
            <v>0</v>
          </cell>
          <cell r="X853">
            <v>0</v>
          </cell>
          <cell r="Z853">
            <v>0</v>
          </cell>
          <cell r="AB853">
            <v>0</v>
          </cell>
          <cell r="AD853">
            <v>0</v>
          </cell>
          <cell r="AF853">
            <v>47858652</v>
          </cell>
          <cell r="AH853">
            <v>0</v>
          </cell>
          <cell r="AJ853">
            <v>47858652</v>
          </cell>
        </row>
        <row r="854">
          <cell r="R854">
            <v>0</v>
          </cell>
          <cell r="T854">
            <v>0</v>
          </cell>
          <cell r="V854">
            <v>0</v>
          </cell>
          <cell r="X854">
            <v>0</v>
          </cell>
          <cell r="Z854">
            <v>0</v>
          </cell>
          <cell r="AB854">
            <v>0</v>
          </cell>
          <cell r="AD854">
            <v>0</v>
          </cell>
          <cell r="AF854">
            <v>47858652</v>
          </cell>
          <cell r="AH854">
            <v>0</v>
          </cell>
          <cell r="AJ854">
            <v>47858652</v>
          </cell>
        </row>
        <row r="855">
          <cell r="P855" t="str">
            <v>PLTSVC-GNRL</v>
          </cell>
          <cell r="R855">
            <v>0.29782949800000003</v>
          </cell>
          <cell r="T855">
            <v>0</v>
          </cell>
          <cell r="V855">
            <v>0.15352153099999999</v>
          </cell>
          <cell r="X855">
            <v>8.3450825000000006E-2</v>
          </cell>
          <cell r="Z855">
            <v>6.2106591000000003E-2</v>
          </cell>
          <cell r="AB855">
            <v>4.8215358999999999E-2</v>
          </cell>
          <cell r="AD855">
            <v>7.2521917000000005E-2</v>
          </cell>
          <cell r="AF855">
            <v>5.6926689000000003E-2</v>
          </cell>
          <cell r="AH855">
            <v>0.22542759100000001</v>
          </cell>
          <cell r="AJ855">
            <v>1</v>
          </cell>
        </row>
        <row r="856">
          <cell r="P856" t="str">
            <v>PLTSVC-GNRL</v>
          </cell>
          <cell r="R856">
            <v>52381781</v>
          </cell>
          <cell r="T856">
            <v>0</v>
          </cell>
          <cell r="V856">
            <v>27001124</v>
          </cell>
          <cell r="X856">
            <v>14677199</v>
          </cell>
          <cell r="Z856">
            <v>10923209</v>
          </cell>
          <cell r="AB856">
            <v>8480041</v>
          </cell>
          <cell r="AD856">
            <v>12755040</v>
          </cell>
          <cell r="AF856">
            <v>10012176</v>
          </cell>
          <cell r="AH856">
            <v>39647848</v>
          </cell>
          <cell r="AJ856">
            <v>175878418</v>
          </cell>
        </row>
        <row r="857">
          <cell r="R857">
            <v>52381781</v>
          </cell>
          <cell r="T857">
            <v>0</v>
          </cell>
          <cell r="V857">
            <v>27001124</v>
          </cell>
          <cell r="X857">
            <v>14677199</v>
          </cell>
          <cell r="Z857">
            <v>10923209</v>
          </cell>
          <cell r="AB857">
            <v>8480041</v>
          </cell>
          <cell r="AD857">
            <v>12755040</v>
          </cell>
          <cell r="AF857">
            <v>10012176</v>
          </cell>
          <cell r="AH857">
            <v>39647848</v>
          </cell>
          <cell r="AJ857">
            <v>175878418</v>
          </cell>
        </row>
        <row r="858">
          <cell r="P858" t="str">
            <v>PLTSVC-SUBT</v>
          </cell>
          <cell r="R858">
            <v>0.51871018000000002</v>
          </cell>
          <cell r="T858">
            <v>0</v>
          </cell>
          <cell r="V858">
            <v>0</v>
          </cell>
          <cell r="X858">
            <v>0.22806870000000001</v>
          </cell>
          <cell r="Z858">
            <v>4.2677659999999999E-2</v>
          </cell>
          <cell r="AB858">
            <v>0.11535068</v>
          </cell>
          <cell r="AD858">
            <v>7.8627909999999995E-2</v>
          </cell>
          <cell r="AF858">
            <v>1.6564860000000001E-2</v>
          </cell>
          <cell r="AH858">
            <v>0</v>
          </cell>
          <cell r="AJ858">
            <v>0.99999998999999995</v>
          </cell>
        </row>
        <row r="859">
          <cell r="P859" t="str">
            <v>PLTSVC-SUBT</v>
          </cell>
          <cell r="R859">
            <v>1498640210</v>
          </cell>
          <cell r="T859">
            <v>0</v>
          </cell>
          <cell r="V859">
            <v>0</v>
          </cell>
          <cell r="X859">
            <v>658928503</v>
          </cell>
          <cell r="Z859">
            <v>123302887</v>
          </cell>
          <cell r="AB859">
            <v>333267334</v>
          </cell>
          <cell r="AD859">
            <v>227169156</v>
          </cell>
          <cell r="AF859">
            <v>47858652</v>
          </cell>
          <cell r="AH859">
            <v>0</v>
          </cell>
          <cell r="AJ859">
            <v>2889166742</v>
          </cell>
        </row>
        <row r="860">
          <cell r="R860">
            <v>1503150797</v>
          </cell>
          <cell r="T860">
            <v>0</v>
          </cell>
          <cell r="V860">
            <v>0</v>
          </cell>
          <cell r="X860">
            <v>658928503</v>
          </cell>
          <cell r="Z860">
            <v>123302887</v>
          </cell>
          <cell r="AB860">
            <v>333267334</v>
          </cell>
          <cell r="AD860">
            <v>227169156</v>
          </cell>
          <cell r="AF860">
            <v>47858652</v>
          </cell>
          <cell r="AH860">
            <v>0</v>
          </cell>
          <cell r="AJ860">
            <v>2893677329</v>
          </cell>
        </row>
        <row r="861">
          <cell r="P861" t="str">
            <v>PLTSVC-N</v>
          </cell>
          <cell r="R861">
            <v>0.40907770300000001</v>
          </cell>
          <cell r="T861">
            <v>0</v>
          </cell>
          <cell r="V861">
            <v>8.2915000000000003E-3</v>
          </cell>
          <cell r="X861">
            <v>0.27565103899999999</v>
          </cell>
          <cell r="Z861">
            <v>5.0857890000000003E-2</v>
          </cell>
          <cell r="AB861">
            <v>0.13099841300000001</v>
          </cell>
          <cell r="AD861">
            <v>9.1435863000000006E-2</v>
          </cell>
          <cell r="AF861">
            <v>2.1512529999999998E-2</v>
          </cell>
          <cell r="AH861">
            <v>1.2175057E-2</v>
          </cell>
          <cell r="AJ861">
            <v>1</v>
          </cell>
        </row>
        <row r="862">
          <cell r="P862" t="str">
            <v>PLTSVC-N</v>
          </cell>
          <cell r="R862">
            <v>702628402</v>
          </cell>
          <cell r="T862">
            <v>0</v>
          </cell>
          <cell r="V862">
            <v>14241415</v>
          </cell>
          <cell r="X862">
            <v>473455893</v>
          </cell>
          <cell r="Z862">
            <v>87353081</v>
          </cell>
          <cell r="AB862">
            <v>225001766</v>
          </cell>
          <cell r="AD862">
            <v>157049464</v>
          </cell>
          <cell r="AF862">
            <v>36949743</v>
          </cell>
          <cell r="AH862">
            <v>20911775</v>
          </cell>
          <cell r="AJ862">
            <v>1717591539</v>
          </cell>
        </row>
        <row r="863">
          <cell r="R863">
            <v>707138989</v>
          </cell>
          <cell r="T863">
            <v>0</v>
          </cell>
          <cell r="V863">
            <v>14241415</v>
          </cell>
          <cell r="X863">
            <v>473455893</v>
          </cell>
          <cell r="Z863">
            <v>87353081</v>
          </cell>
          <cell r="AB863">
            <v>225001766</v>
          </cell>
          <cell r="AD863">
            <v>157049464</v>
          </cell>
          <cell r="AF863">
            <v>36949743</v>
          </cell>
          <cell r="AH863">
            <v>20911775</v>
          </cell>
          <cell r="AJ863">
            <v>1722102126</v>
          </cell>
        </row>
        <row r="871">
          <cell r="P871" t="str">
            <v>TRANOPX</v>
          </cell>
          <cell r="R871">
            <v>0</v>
          </cell>
          <cell r="T871">
            <v>0</v>
          </cell>
          <cell r="V871">
            <v>0</v>
          </cell>
          <cell r="X871">
            <v>1</v>
          </cell>
          <cell r="Z871">
            <v>0</v>
          </cell>
          <cell r="AB871">
            <v>0</v>
          </cell>
          <cell r="AD871">
            <v>0</v>
          </cell>
          <cell r="AF871">
            <v>0</v>
          </cell>
          <cell r="AH871">
            <v>0</v>
          </cell>
          <cell r="AJ871">
            <v>1</v>
          </cell>
        </row>
        <row r="872">
          <cell r="P872" t="str">
            <v>TRANOPX</v>
          </cell>
          <cell r="R872">
            <v>0</v>
          </cell>
          <cell r="T872">
            <v>0</v>
          </cell>
          <cell r="V872">
            <v>0</v>
          </cell>
          <cell r="X872">
            <v>3193698</v>
          </cell>
          <cell r="Z872">
            <v>0</v>
          </cell>
          <cell r="AB872">
            <v>0</v>
          </cell>
          <cell r="AD872">
            <v>0</v>
          </cell>
          <cell r="AF872">
            <v>0</v>
          </cell>
          <cell r="AH872">
            <v>0</v>
          </cell>
          <cell r="AJ872">
            <v>3193698</v>
          </cell>
        </row>
        <row r="873">
          <cell r="R873">
            <v>0</v>
          </cell>
          <cell r="T873">
            <v>0</v>
          </cell>
          <cell r="V873">
            <v>0</v>
          </cell>
          <cell r="X873">
            <v>3193698</v>
          </cell>
          <cell r="Z873">
            <v>0</v>
          </cell>
          <cell r="AB873">
            <v>0</v>
          </cell>
          <cell r="AD873">
            <v>0</v>
          </cell>
          <cell r="AF873">
            <v>0</v>
          </cell>
          <cell r="AH873">
            <v>0</v>
          </cell>
          <cell r="AJ873">
            <v>3193698</v>
          </cell>
        </row>
        <row r="874">
          <cell r="P874" t="str">
            <v>TRANMAX</v>
          </cell>
          <cell r="R874">
            <v>0</v>
          </cell>
          <cell r="T874">
            <v>0</v>
          </cell>
          <cell r="V874">
            <v>0</v>
          </cell>
          <cell r="X874">
            <v>1</v>
          </cell>
          <cell r="Z874">
            <v>0</v>
          </cell>
          <cell r="AB874">
            <v>0</v>
          </cell>
          <cell r="AD874">
            <v>0</v>
          </cell>
          <cell r="AF874">
            <v>0</v>
          </cell>
          <cell r="AH874">
            <v>0</v>
          </cell>
          <cell r="AJ874">
            <v>1</v>
          </cell>
        </row>
        <row r="875">
          <cell r="P875" t="str">
            <v>TRANMAX</v>
          </cell>
          <cell r="R875">
            <v>0</v>
          </cell>
          <cell r="T875">
            <v>0</v>
          </cell>
          <cell r="V875">
            <v>0</v>
          </cell>
          <cell r="X875">
            <v>2585834</v>
          </cell>
          <cell r="Z875">
            <v>0</v>
          </cell>
          <cell r="AB875">
            <v>0</v>
          </cell>
          <cell r="AD875">
            <v>0</v>
          </cell>
          <cell r="AF875">
            <v>0</v>
          </cell>
          <cell r="AH875">
            <v>0</v>
          </cell>
          <cell r="AJ875">
            <v>2585834</v>
          </cell>
        </row>
        <row r="876">
          <cell r="R876">
            <v>0</v>
          </cell>
          <cell r="T876">
            <v>0</v>
          </cell>
          <cell r="V876">
            <v>0</v>
          </cell>
          <cell r="X876">
            <v>2585834</v>
          </cell>
          <cell r="Z876">
            <v>0</v>
          </cell>
          <cell r="AB876">
            <v>0</v>
          </cell>
          <cell r="AD876">
            <v>0</v>
          </cell>
          <cell r="AF876">
            <v>0</v>
          </cell>
          <cell r="AH876">
            <v>0</v>
          </cell>
          <cell r="AJ876">
            <v>2585834</v>
          </cell>
        </row>
        <row r="877">
          <cell r="P877" t="str">
            <v>DISTOPX</v>
          </cell>
          <cell r="R877">
            <v>0</v>
          </cell>
          <cell r="T877">
            <v>0</v>
          </cell>
          <cell r="V877">
            <v>0</v>
          </cell>
          <cell r="X877">
            <v>0</v>
          </cell>
          <cell r="Z877">
            <v>0.17912223999999999</v>
          </cell>
          <cell r="AB877">
            <v>0.18675058</v>
          </cell>
          <cell r="AD877">
            <v>0.32589341999999999</v>
          </cell>
          <cell r="AF877">
            <v>0.30823377000000002</v>
          </cell>
          <cell r="AH877">
            <v>0</v>
          </cell>
          <cell r="AJ877">
            <v>1.0000000099999999</v>
          </cell>
        </row>
        <row r="878">
          <cell r="P878" t="str">
            <v>DISTOPX</v>
          </cell>
          <cell r="R878">
            <v>0</v>
          </cell>
          <cell r="T878">
            <v>0</v>
          </cell>
          <cell r="V878">
            <v>0</v>
          </cell>
          <cell r="X878">
            <v>0</v>
          </cell>
          <cell r="Z878">
            <v>1207355</v>
          </cell>
          <cell r="AB878">
            <v>1258773</v>
          </cell>
          <cell r="AD878">
            <v>2196651</v>
          </cell>
          <cell r="AF878">
            <v>2077618</v>
          </cell>
          <cell r="AH878">
            <v>0</v>
          </cell>
          <cell r="AJ878">
            <v>6740397</v>
          </cell>
        </row>
        <row r="879">
          <cell r="R879">
            <v>0</v>
          </cell>
          <cell r="T879">
            <v>0</v>
          </cell>
          <cell r="V879">
            <v>0</v>
          </cell>
          <cell r="X879">
            <v>0</v>
          </cell>
          <cell r="Z879">
            <v>1207355</v>
          </cell>
          <cell r="AB879">
            <v>1258773</v>
          </cell>
          <cell r="AD879">
            <v>2196651</v>
          </cell>
          <cell r="AF879">
            <v>2077618</v>
          </cell>
          <cell r="AH879">
            <v>0</v>
          </cell>
          <cell r="AJ879">
            <v>6740397</v>
          </cell>
        </row>
        <row r="880">
          <cell r="P880" t="str">
            <v>DISTMAX</v>
          </cell>
          <cell r="R880">
            <v>0</v>
          </cell>
          <cell r="T880">
            <v>0</v>
          </cell>
          <cell r="V880">
            <v>0</v>
          </cell>
          <cell r="X880">
            <v>0</v>
          </cell>
          <cell r="Z880">
            <v>0.24950565999999999</v>
          </cell>
          <cell r="AB880">
            <v>0.37675310000000001</v>
          </cell>
          <cell r="AD880">
            <v>0.36507079999999997</v>
          </cell>
          <cell r="AF880">
            <v>8.6704399999999997E-3</v>
          </cell>
          <cell r="AH880">
            <v>0</v>
          </cell>
          <cell r="AJ880">
            <v>1</v>
          </cell>
        </row>
        <row r="881">
          <cell r="P881" t="str">
            <v>DISTMAX</v>
          </cell>
          <cell r="R881">
            <v>0</v>
          </cell>
          <cell r="T881">
            <v>0</v>
          </cell>
          <cell r="V881">
            <v>0</v>
          </cell>
          <cell r="X881">
            <v>0</v>
          </cell>
          <cell r="Z881">
            <v>2196200</v>
          </cell>
          <cell r="AB881">
            <v>3316258</v>
          </cell>
          <cell r="AD881">
            <v>3213428</v>
          </cell>
          <cell r="AF881">
            <v>76319</v>
          </cell>
          <cell r="AH881">
            <v>0</v>
          </cell>
          <cell r="AJ881">
            <v>8802205</v>
          </cell>
        </row>
        <row r="882">
          <cell r="R882">
            <v>0</v>
          </cell>
          <cell r="T882">
            <v>0</v>
          </cell>
          <cell r="V882">
            <v>0</v>
          </cell>
          <cell r="X882">
            <v>0</v>
          </cell>
          <cell r="Z882">
            <v>2196200</v>
          </cell>
          <cell r="AB882">
            <v>3316258</v>
          </cell>
          <cell r="AD882">
            <v>3213428</v>
          </cell>
          <cell r="AF882">
            <v>76319</v>
          </cell>
          <cell r="AH882">
            <v>0</v>
          </cell>
          <cell r="AJ882">
            <v>8802205</v>
          </cell>
        </row>
        <row r="883">
          <cell r="P883" t="str">
            <v>C902_3</v>
          </cell>
          <cell r="R883">
            <v>0</v>
          </cell>
          <cell r="T883">
            <v>0</v>
          </cell>
          <cell r="V883">
            <v>0</v>
          </cell>
          <cell r="X883">
            <v>0</v>
          </cell>
          <cell r="Z883">
            <v>0</v>
          </cell>
          <cell r="AB883">
            <v>0</v>
          </cell>
          <cell r="AD883">
            <v>0</v>
          </cell>
          <cell r="AF883">
            <v>0</v>
          </cell>
          <cell r="AH883">
            <v>1</v>
          </cell>
          <cell r="AJ883">
            <v>1</v>
          </cell>
        </row>
        <row r="884">
          <cell r="P884" t="str">
            <v>C902_3</v>
          </cell>
          <cell r="R884">
            <v>0</v>
          </cell>
          <cell r="T884">
            <v>0</v>
          </cell>
          <cell r="V884">
            <v>0</v>
          </cell>
          <cell r="X884">
            <v>0</v>
          </cell>
          <cell r="Z884">
            <v>0</v>
          </cell>
          <cell r="AB884">
            <v>0</v>
          </cell>
          <cell r="AD884">
            <v>0</v>
          </cell>
          <cell r="AF884">
            <v>0</v>
          </cell>
          <cell r="AH884">
            <v>14997384</v>
          </cell>
          <cell r="AJ884">
            <v>14997384</v>
          </cell>
        </row>
        <row r="885">
          <cell r="R885">
            <v>0</v>
          </cell>
          <cell r="T885">
            <v>0</v>
          </cell>
          <cell r="V885">
            <v>0</v>
          </cell>
          <cell r="X885">
            <v>0</v>
          </cell>
          <cell r="Z885">
            <v>0</v>
          </cell>
          <cell r="AB885">
            <v>0</v>
          </cell>
          <cell r="AD885">
            <v>0</v>
          </cell>
          <cell r="AF885">
            <v>0</v>
          </cell>
          <cell r="AH885">
            <v>14997384</v>
          </cell>
          <cell r="AJ885">
            <v>14997384</v>
          </cell>
        </row>
        <row r="886">
          <cell r="P886" t="str">
            <v>C908_9</v>
          </cell>
          <cell r="R886">
            <v>0</v>
          </cell>
          <cell r="T886">
            <v>0</v>
          </cell>
          <cell r="V886">
            <v>0</v>
          </cell>
          <cell r="X886">
            <v>0</v>
          </cell>
          <cell r="Z886">
            <v>0</v>
          </cell>
          <cell r="AB886">
            <v>0</v>
          </cell>
          <cell r="AD886">
            <v>0</v>
          </cell>
          <cell r="AF886">
            <v>0</v>
          </cell>
          <cell r="AH886">
            <v>1</v>
          </cell>
          <cell r="AJ886">
            <v>1</v>
          </cell>
        </row>
        <row r="887">
          <cell r="P887" t="str">
            <v>C908_9</v>
          </cell>
          <cell r="R887">
            <v>0</v>
          </cell>
          <cell r="T887">
            <v>0</v>
          </cell>
          <cell r="V887">
            <v>0</v>
          </cell>
          <cell r="X887">
            <v>0</v>
          </cell>
          <cell r="Z887">
            <v>0</v>
          </cell>
          <cell r="AB887">
            <v>0</v>
          </cell>
          <cell r="AD887">
            <v>0</v>
          </cell>
          <cell r="AF887">
            <v>0</v>
          </cell>
          <cell r="AH887">
            <v>3183138</v>
          </cell>
          <cell r="AJ887">
            <v>3183138</v>
          </cell>
        </row>
        <row r="888">
          <cell r="R888">
            <v>0</v>
          </cell>
          <cell r="T888">
            <v>0</v>
          </cell>
          <cell r="V888">
            <v>0</v>
          </cell>
          <cell r="X888">
            <v>0</v>
          </cell>
          <cell r="Z888">
            <v>0</v>
          </cell>
          <cell r="AB888">
            <v>0</v>
          </cell>
          <cell r="AD888">
            <v>0</v>
          </cell>
          <cell r="AF888">
            <v>0</v>
          </cell>
          <cell r="AH888">
            <v>1730046</v>
          </cell>
          <cell r="AJ888">
            <v>1730046</v>
          </cell>
        </row>
        <row r="889">
          <cell r="P889" t="str">
            <v>C912_3</v>
          </cell>
          <cell r="R889">
            <v>0</v>
          </cell>
          <cell r="T889">
            <v>0</v>
          </cell>
          <cell r="V889">
            <v>0</v>
          </cell>
          <cell r="X889">
            <v>0</v>
          </cell>
          <cell r="Z889">
            <v>0</v>
          </cell>
          <cell r="AB889">
            <v>0</v>
          </cell>
          <cell r="AD889">
            <v>0</v>
          </cell>
          <cell r="AF889">
            <v>0</v>
          </cell>
          <cell r="AH889">
            <v>1</v>
          </cell>
          <cell r="AJ889">
            <v>1</v>
          </cell>
        </row>
        <row r="890">
          <cell r="P890" t="str">
            <v>C912_3</v>
          </cell>
          <cell r="R890">
            <v>0</v>
          </cell>
          <cell r="T890">
            <v>0</v>
          </cell>
          <cell r="V890">
            <v>0</v>
          </cell>
          <cell r="X890">
            <v>0</v>
          </cell>
          <cell r="Z890">
            <v>0</v>
          </cell>
          <cell r="AB890">
            <v>0</v>
          </cell>
          <cell r="AD890">
            <v>0</v>
          </cell>
          <cell r="AF890">
            <v>0</v>
          </cell>
          <cell r="AH890">
            <v>3301414</v>
          </cell>
          <cell r="AJ890">
            <v>3301414</v>
          </cell>
        </row>
        <row r="891">
          <cell r="R891">
            <v>0</v>
          </cell>
          <cell r="T891">
            <v>0</v>
          </cell>
          <cell r="V891">
            <v>0</v>
          </cell>
          <cell r="X891">
            <v>0</v>
          </cell>
          <cell r="Z891">
            <v>0</v>
          </cell>
          <cell r="AB891">
            <v>0</v>
          </cell>
          <cell r="AD891">
            <v>0</v>
          </cell>
          <cell r="AF891">
            <v>0</v>
          </cell>
          <cell r="AH891">
            <v>3301414</v>
          </cell>
          <cell r="AJ891">
            <v>3301414</v>
          </cell>
        </row>
        <row r="892">
          <cell r="P892" t="str">
            <v>DEPREXP</v>
          </cell>
          <cell r="R892">
            <v>0.54024813999999999</v>
          </cell>
          <cell r="T892">
            <v>0</v>
          </cell>
          <cell r="V892">
            <v>1.4208429999999999E-2</v>
          </cell>
          <cell r="X892">
            <v>0.17316200000000001</v>
          </cell>
          <cell r="Z892">
            <v>4.4398590000000002E-2</v>
          </cell>
          <cell r="AB892">
            <v>0.10892859000000001</v>
          </cell>
          <cell r="AD892">
            <v>7.7920530000000002E-2</v>
          </cell>
          <cell r="AF892">
            <v>2.0270389999999999E-2</v>
          </cell>
          <cell r="AH892">
            <v>2.0863329999999999E-2</v>
          </cell>
          <cell r="AJ892">
            <v>1</v>
          </cell>
        </row>
        <row r="893">
          <cell r="P893" t="str">
            <v>DEPREXP</v>
          </cell>
          <cell r="R893">
            <v>44822125</v>
          </cell>
          <cell r="T893">
            <v>0</v>
          </cell>
          <cell r="V893">
            <v>1178814</v>
          </cell>
          <cell r="X893">
            <v>14366526</v>
          </cell>
          <cell r="Z893">
            <v>3683565</v>
          </cell>
          <cell r="AB893">
            <v>9037349</v>
          </cell>
          <cell r="AD893">
            <v>6464740</v>
          </cell>
          <cell r="AF893">
            <v>1681749</v>
          </cell>
          <cell r="AH893">
            <v>1730943</v>
          </cell>
          <cell r="AJ893">
            <v>82965811</v>
          </cell>
        </row>
        <row r="894">
          <cell r="R894">
            <v>45350744</v>
          </cell>
          <cell r="T894">
            <v>0</v>
          </cell>
          <cell r="V894">
            <v>1178814</v>
          </cell>
          <cell r="X894">
            <v>13837907</v>
          </cell>
          <cell r="Z894">
            <v>3683565</v>
          </cell>
          <cell r="AB894">
            <v>9037349</v>
          </cell>
          <cell r="AD894">
            <v>6464740</v>
          </cell>
          <cell r="AF894">
            <v>1681749</v>
          </cell>
          <cell r="AH894">
            <v>1730943</v>
          </cell>
          <cell r="AJ894">
            <v>82965811</v>
          </cell>
        </row>
        <row r="895">
          <cell r="P895" t="str">
            <v>PAYXAG</v>
          </cell>
          <cell r="R895">
            <v>0.297829499</v>
          </cell>
          <cell r="T895">
            <v>0</v>
          </cell>
          <cell r="V895">
            <v>0.15352153399999999</v>
          </cell>
          <cell r="X895">
            <v>8.3450830000000004E-2</v>
          </cell>
          <cell r="Z895">
            <v>6.2106588999999997E-2</v>
          </cell>
          <cell r="AB895">
            <v>4.8215357E-2</v>
          </cell>
          <cell r="AD895">
            <v>7.2521912999999993E-2</v>
          </cell>
          <cell r="AF895">
            <v>5.6926684999999998E-2</v>
          </cell>
          <cell r="AH895">
            <v>0.22542759300000001</v>
          </cell>
          <cell r="AJ895">
            <v>1</v>
          </cell>
        </row>
        <row r="896">
          <cell r="P896" t="str">
            <v>PAYXAG</v>
          </cell>
          <cell r="R896">
            <v>15927963</v>
          </cell>
          <cell r="T896">
            <v>0</v>
          </cell>
          <cell r="V896">
            <v>8210353</v>
          </cell>
          <cell r="X896">
            <v>4462962</v>
          </cell>
          <cell r="Z896">
            <v>3321469</v>
          </cell>
          <cell r="AB896">
            <v>2578564</v>
          </cell>
          <cell r="AD896">
            <v>3878482</v>
          </cell>
          <cell r="AF896">
            <v>3044447</v>
          </cell>
          <cell r="AH896">
            <v>12055899</v>
          </cell>
          <cell r="AJ896">
            <v>53480139</v>
          </cell>
        </row>
        <row r="897">
          <cell r="R897">
            <v>15927963</v>
          </cell>
          <cell r="T897">
            <v>0</v>
          </cell>
          <cell r="V897">
            <v>8210353</v>
          </cell>
          <cell r="X897">
            <v>4462962</v>
          </cell>
          <cell r="Z897">
            <v>3321469</v>
          </cell>
          <cell r="AB897">
            <v>2578564</v>
          </cell>
          <cell r="AD897">
            <v>3878482</v>
          </cell>
          <cell r="AF897">
            <v>3044447</v>
          </cell>
          <cell r="AH897">
            <v>12055899</v>
          </cell>
          <cell r="AJ897">
            <v>53480139</v>
          </cell>
        </row>
        <row r="898">
          <cell r="P898" t="str">
            <v>PAYROLL</v>
          </cell>
          <cell r="R898">
            <v>0.29782950000000002</v>
          </cell>
          <cell r="T898">
            <v>0</v>
          </cell>
          <cell r="V898">
            <v>0.15352154000000001</v>
          </cell>
          <cell r="X898">
            <v>8.3450830000000004E-2</v>
          </cell>
          <cell r="Z898">
            <v>6.2106590000000003E-2</v>
          </cell>
          <cell r="AB898">
            <v>4.8215359999999999E-2</v>
          </cell>
          <cell r="AD898">
            <v>7.2521909999999995E-2</v>
          </cell>
          <cell r="AF898">
            <v>5.6926690000000002E-2</v>
          </cell>
          <cell r="AH898">
            <v>0.22542759000000001</v>
          </cell>
          <cell r="AJ898">
            <v>1.0000000099999999</v>
          </cell>
        </row>
        <row r="899">
          <cell r="P899" t="str">
            <v>PAYROLL</v>
          </cell>
          <cell r="R899">
            <v>23129729</v>
          </cell>
          <cell r="T899">
            <v>0</v>
          </cell>
          <cell r="V899">
            <v>11922632</v>
          </cell>
          <cell r="X899">
            <v>6480873</v>
          </cell>
          <cell r="Z899">
            <v>4823258</v>
          </cell>
          <cell r="AB899">
            <v>3744452</v>
          </cell>
          <cell r="AD899">
            <v>5632122</v>
          </cell>
          <cell r="AF899">
            <v>4420982</v>
          </cell>
          <cell r="AH899">
            <v>17506926</v>
          </cell>
          <cell r="AJ899">
            <v>77660974</v>
          </cell>
        </row>
        <row r="900">
          <cell r="R900">
            <v>24490023</v>
          </cell>
          <cell r="T900">
            <v>0</v>
          </cell>
          <cell r="V900">
            <v>12623820</v>
          </cell>
          <cell r="X900">
            <v>6862022</v>
          </cell>
          <cell r="Z900">
            <v>5106921</v>
          </cell>
          <cell r="AB900">
            <v>3964668</v>
          </cell>
          <cell r="AD900">
            <v>5963355</v>
          </cell>
          <cell r="AF900">
            <v>4680987</v>
          </cell>
          <cell r="AH900">
            <v>18536534</v>
          </cell>
          <cell r="AJ900">
            <v>82228330</v>
          </cell>
        </row>
        <row r="905">
          <cell r="P905" t="str">
            <v>TOTREV</v>
          </cell>
          <cell r="R905">
            <v>0.15394799000000001</v>
          </cell>
          <cell r="T905">
            <v>0</v>
          </cell>
          <cell r="V905">
            <v>0.60856295999999999</v>
          </cell>
          <cell r="X905">
            <v>9.9106230000000003E-2</v>
          </cell>
          <cell r="Z905">
            <v>1.9693260000000001E-2</v>
          </cell>
          <cell r="AB905">
            <v>4.011725E-2</v>
          </cell>
          <cell r="AD905">
            <v>3.3065410000000003E-2</v>
          </cell>
          <cell r="AF905">
            <v>1.182005E-2</v>
          </cell>
          <cell r="AH905">
            <v>3.3686849999999997E-2</v>
          </cell>
          <cell r="AJ905">
            <v>1</v>
          </cell>
        </row>
        <row r="906">
          <cell r="P906" t="str">
            <v>TOTREV</v>
          </cell>
          <cell r="R906">
            <v>181447208</v>
          </cell>
          <cell r="T906">
            <v>0</v>
          </cell>
          <cell r="V906">
            <v>717268563</v>
          </cell>
          <cell r="X906">
            <v>116809249</v>
          </cell>
          <cell r="Z906">
            <v>23211001</v>
          </cell>
          <cell r="AB906">
            <v>47283267</v>
          </cell>
          <cell r="AD906">
            <v>38971771</v>
          </cell>
          <cell r="AF906">
            <v>13931429</v>
          </cell>
          <cell r="AH906">
            <v>39704221</v>
          </cell>
          <cell r="AJ906">
            <v>1178626709</v>
          </cell>
        </row>
        <row r="907">
          <cell r="R907">
            <v>213359253</v>
          </cell>
          <cell r="T907">
            <v>0</v>
          </cell>
          <cell r="V907">
            <v>717816088</v>
          </cell>
          <cell r="X907">
            <v>111348140</v>
          </cell>
          <cell r="Z907">
            <v>22843338</v>
          </cell>
          <cell r="AB907">
            <v>45914601</v>
          </cell>
          <cell r="AD907">
            <v>38181188</v>
          </cell>
          <cell r="AF907">
            <v>13906538</v>
          </cell>
          <cell r="AH907">
            <v>39054791</v>
          </cell>
          <cell r="AJ907">
            <v>1202423937</v>
          </cell>
        </row>
      </sheetData>
      <sheetData sheetId="1" refreshError="1"/>
      <sheetData sheetId="2"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Electric - FY1997"/>
    </sheetNames>
    <sheetDataSet>
      <sheetData sheetId="0"/>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020015 (2)"/>
      <sheetName val="DATABASE"/>
      <sheetName val="010098"/>
      <sheetName val="010114"/>
      <sheetName val="13.351260"/>
      <sheetName val="13.351290"/>
      <sheetName val="020015"/>
      <sheetName val="13.149125.05"/>
      <sheetName val="13.149125.08"/>
      <sheetName val="13.149130.05"/>
      <sheetName val="13.149130.08"/>
      <sheetName val="0901BR"/>
      <sheetName val="090017"/>
      <sheetName val="090034"/>
      <sheetName val="090048"/>
      <sheetName val="1001BR"/>
      <sheetName val="100067"/>
      <sheetName val="100244"/>
      <sheetName val="100274"/>
      <sheetName val="1301BR"/>
      <sheetName val="FERC Form 1 Labor pg 354"/>
      <sheetName val="130018"/>
      <sheetName val="130025"/>
      <sheetName val="13.431560"/>
      <sheetName val="130045"/>
      <sheetName val="130058"/>
      <sheetName val="13.331900"/>
      <sheetName val="13.331100"/>
      <sheetName val="130068"/>
      <sheetName val="130078"/>
      <sheetName val="13.337100"/>
      <sheetName val="1301BR (2)"/>
      <sheetName val="140108"/>
      <sheetName val="140118"/>
      <sheetName val="150018"/>
      <sheetName val="170012"/>
      <sheetName val="170028"/>
      <sheetName val="state inc taxes paid"/>
      <sheetName val="180018"/>
      <sheetName val="180025"/>
      <sheetName val="180035"/>
      <sheetName val="aci calc"/>
      <sheetName val="180045"/>
      <sheetName val="200018"/>
      <sheetName val="corptax depr profile adjustment"/>
      <sheetName val="200025"/>
      <sheetName val="auto depr exp"/>
      <sheetName val="220018"/>
      <sheetName val="dep on royalty inc"/>
      <sheetName val="999004.825250"/>
      <sheetName val="220038"/>
      <sheetName val="Depl on Wtr Rghts"/>
      <sheetName val="240015"/>
      <sheetName val="240025"/>
      <sheetName val="250028"/>
      <sheetName val="250038"/>
      <sheetName val="13.151900"/>
      <sheetName val="250095"/>
      <sheetName val="250105"/>
      <sheetName val="250115"/>
      <sheetName val="p &amp; b capitalized"/>
      <sheetName val="2601BR"/>
      <sheetName val="260015"/>
      <sheetName val="260025"/>
      <sheetName val="XXXXXX.723850"/>
      <sheetName val="260035"/>
      <sheetName val="723835 analysis"/>
      <sheetName val="260118"/>
      <sheetName val="260568"/>
      <sheetName val="260815"/>
      <sheetName val="260828"/>
      <sheetName val="260845"/>
      <sheetName val="260855"/>
      <sheetName val="260985"/>
      <sheetName val="260995"/>
      <sheetName val="261005"/>
      <sheetName val="261028"/>
      <sheetName val="261068"/>
      <sheetName val="261105"/>
      <sheetName val="def dr recon"/>
      <sheetName val="261118"/>
      <sheetName val="261248"/>
      <sheetName val="amort pref stk exp &amp; premium"/>
      <sheetName val="cis conversion"/>
      <sheetName val="trial balance"/>
      <sheetName val="Update Dates"/>
      <sheetName val="DSM"/>
      <sheetName val="DSM Detail"/>
    </sheetNames>
    <sheetDataSet>
      <sheetData sheetId="0">
        <row r="1">
          <cell r="A1" t="str">
            <v>Company_Cd</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row r="1">
          <cell r="A1" t="str">
            <v>Company_Cd</v>
          </cell>
          <cell r="B1" t="str">
            <v>Company_Desc</v>
          </cell>
          <cell r="C1" t="str">
            <v>Obj_Acct</v>
          </cell>
          <cell r="D1" t="str">
            <v>Posting_Acct_Desc</v>
          </cell>
          <cell r="E1" t="str">
            <v>Dec_Act_LTD</v>
          </cell>
        </row>
        <row r="2">
          <cell r="A2" t="str">
            <v>00013</v>
          </cell>
          <cell r="B2" t="str">
            <v>Southwestern Public Service Co</v>
          </cell>
          <cell r="C2" t="str">
            <v>111100</v>
          </cell>
          <cell r="D2" t="str">
            <v>In Banks and on Hand</v>
          </cell>
          <cell r="E2">
            <v>3462309.48</v>
          </cell>
        </row>
        <row r="3">
          <cell r="A3" t="str">
            <v>00013</v>
          </cell>
          <cell r="B3" t="str">
            <v>Southwestern Public Service Co</v>
          </cell>
          <cell r="C3" t="str">
            <v>111200</v>
          </cell>
          <cell r="D3" t="str">
            <v>Service Deposits</v>
          </cell>
          <cell r="E3">
            <v>0</v>
          </cell>
        </row>
        <row r="4">
          <cell r="A4" t="str">
            <v>00013</v>
          </cell>
          <cell r="B4" t="str">
            <v>Southwestern Public Service Co</v>
          </cell>
          <cell r="C4" t="str">
            <v>111400</v>
          </cell>
          <cell r="D4" t="str">
            <v>Cash In Transit</v>
          </cell>
          <cell r="E4">
            <v>0</v>
          </cell>
        </row>
        <row r="5">
          <cell r="A5" t="str">
            <v>00013</v>
          </cell>
          <cell r="B5" t="str">
            <v>Southwestern Public Service Co</v>
          </cell>
          <cell r="C5" t="str">
            <v>111500</v>
          </cell>
          <cell r="D5" t="str">
            <v>Petty Cash Funds</v>
          </cell>
          <cell r="E5">
            <v>2668.97</v>
          </cell>
        </row>
        <row r="6">
          <cell r="A6" t="str">
            <v>00013</v>
          </cell>
          <cell r="B6" t="str">
            <v>Southwestern Public Service Co</v>
          </cell>
          <cell r="C6" t="str">
            <v>112500</v>
          </cell>
          <cell r="D6" t="str">
            <v>Working Funds</v>
          </cell>
          <cell r="E6">
            <v>6590.64</v>
          </cell>
        </row>
        <row r="7">
          <cell r="A7" t="str">
            <v>00013</v>
          </cell>
          <cell r="B7" t="str">
            <v>Southwestern Public Service Co</v>
          </cell>
          <cell r="C7" t="str">
            <v>113100</v>
          </cell>
          <cell r="D7" t="str">
            <v>Temporary Cash Investments</v>
          </cell>
          <cell r="E7">
            <v>62026988.670000002</v>
          </cell>
        </row>
        <row r="8">
          <cell r="A8" t="str">
            <v>00013</v>
          </cell>
          <cell r="B8" t="str">
            <v>Southwestern Public Service Co</v>
          </cell>
          <cell r="C8" t="str">
            <v>115100</v>
          </cell>
          <cell r="D8" t="str">
            <v>Customer A/R-Utility</v>
          </cell>
          <cell r="E8">
            <v>66695471.609999999</v>
          </cell>
        </row>
        <row r="9">
          <cell r="A9" t="str">
            <v>00013</v>
          </cell>
          <cell r="B9" t="str">
            <v>Southwestern Public Service Co</v>
          </cell>
          <cell r="C9" t="str">
            <v>115500</v>
          </cell>
          <cell r="D9" t="str">
            <v>Prov for Cust A/R-Util Accts</v>
          </cell>
          <cell r="E9">
            <v>-1784618.73</v>
          </cell>
        </row>
        <row r="10">
          <cell r="A10" t="str">
            <v>00013</v>
          </cell>
          <cell r="B10" t="str">
            <v>Southwestern Public Service Co</v>
          </cell>
          <cell r="C10" t="str">
            <v>115900</v>
          </cell>
          <cell r="D10" t="str">
            <v>Prov for Customer A/R-Other</v>
          </cell>
          <cell r="E10">
            <v>1159.73</v>
          </cell>
        </row>
        <row r="11">
          <cell r="A11" t="str">
            <v>00013</v>
          </cell>
          <cell r="B11" t="str">
            <v>Southwestern Public Service Co</v>
          </cell>
          <cell r="C11" t="str">
            <v>116300</v>
          </cell>
          <cell r="D11" t="str">
            <v>Customer A/R</v>
          </cell>
          <cell r="E11">
            <v>2621211.06</v>
          </cell>
        </row>
        <row r="12">
          <cell r="A12" t="str">
            <v>00013</v>
          </cell>
          <cell r="B12" t="str">
            <v>Southwestern Public Service Co</v>
          </cell>
          <cell r="C12" t="str">
            <v>116700</v>
          </cell>
          <cell r="D12" t="str">
            <v>Customer A/R CIS Suspense Acct</v>
          </cell>
          <cell r="E12">
            <v>-11267770.85</v>
          </cell>
        </row>
        <row r="13">
          <cell r="A13" t="str">
            <v>00013</v>
          </cell>
          <cell r="B13" t="str">
            <v>Southwestern Public Service Co</v>
          </cell>
          <cell r="C13" t="str">
            <v>117500</v>
          </cell>
          <cell r="D13" t="str">
            <v>Cust A/R - Suspense Payments</v>
          </cell>
          <cell r="E13">
            <v>0</v>
          </cell>
        </row>
        <row r="14">
          <cell r="A14" t="str">
            <v>00013</v>
          </cell>
          <cell r="B14" t="str">
            <v>Southwestern Public Service Co</v>
          </cell>
          <cell r="C14" t="str">
            <v>118400</v>
          </cell>
          <cell r="D14" t="str">
            <v>Customer Arrangements</v>
          </cell>
          <cell r="E14">
            <v>588018.81999999995</v>
          </cell>
        </row>
        <row r="15">
          <cell r="A15" t="str">
            <v>00013</v>
          </cell>
          <cell r="B15" t="str">
            <v>Southwestern Public Service Co</v>
          </cell>
          <cell r="C15" t="str">
            <v>121170</v>
          </cell>
          <cell r="D15" t="str">
            <v>Employee Loans</v>
          </cell>
          <cell r="E15">
            <v>-605.85</v>
          </cell>
        </row>
        <row r="16">
          <cell r="A16" t="str">
            <v>00013</v>
          </cell>
          <cell r="B16" t="str">
            <v>Southwestern Public Service Co</v>
          </cell>
          <cell r="C16" t="str">
            <v>121175</v>
          </cell>
          <cell r="D16" t="str">
            <v>A/R Wellness</v>
          </cell>
          <cell r="E16">
            <v>-9386.0300000000007</v>
          </cell>
        </row>
        <row r="17">
          <cell r="A17" t="str">
            <v>00013</v>
          </cell>
          <cell r="B17" t="str">
            <v>Southwestern Public Service Co</v>
          </cell>
          <cell r="C17" t="str">
            <v>121180</v>
          </cell>
          <cell r="D17" t="str">
            <v>A/R Auto Loan</v>
          </cell>
          <cell r="E17">
            <v>0</v>
          </cell>
        </row>
        <row r="18">
          <cell r="A18" t="str">
            <v>00013</v>
          </cell>
          <cell r="B18" t="str">
            <v>Southwestern Public Service Co</v>
          </cell>
          <cell r="C18" t="str">
            <v>121185</v>
          </cell>
          <cell r="D18" t="str">
            <v>A/R Heat Pump Empl Ded</v>
          </cell>
          <cell r="E18">
            <v>571682.06000000006</v>
          </cell>
        </row>
        <row r="19">
          <cell r="A19" t="str">
            <v>00013</v>
          </cell>
          <cell r="B19" t="str">
            <v>Southwestern Public Service Co</v>
          </cell>
          <cell r="C19" t="str">
            <v>121190</v>
          </cell>
          <cell r="D19" t="str">
            <v>Def Dr-Heat Pump Empl Conv All</v>
          </cell>
          <cell r="E19">
            <v>254567.96</v>
          </cell>
        </row>
        <row r="20">
          <cell r="A20" t="str">
            <v>00013</v>
          </cell>
          <cell r="B20" t="str">
            <v>Southwestern Public Service Co</v>
          </cell>
          <cell r="C20" t="str">
            <v>121510</v>
          </cell>
          <cell r="D20" t="str">
            <v>A/R Assoc Co Conversion</v>
          </cell>
          <cell r="E20">
            <v>-20384772.309999999</v>
          </cell>
        </row>
        <row r="21">
          <cell r="A21" t="str">
            <v>00013</v>
          </cell>
          <cell r="B21" t="str">
            <v>Southwestern Public Service Co</v>
          </cell>
          <cell r="C21" t="str">
            <v>121520</v>
          </cell>
          <cell r="D21" t="str">
            <v>Interco A/R-Service Billing</v>
          </cell>
          <cell r="E21">
            <v>-22099019.960000001</v>
          </cell>
        </row>
        <row r="22">
          <cell r="A22" t="str">
            <v>00013</v>
          </cell>
          <cell r="B22" t="str">
            <v>Southwestern Public Service Co</v>
          </cell>
          <cell r="C22" t="str">
            <v>121540</v>
          </cell>
          <cell r="D22" t="str">
            <v>A/R from Associated Co</v>
          </cell>
          <cell r="E22">
            <v>40727743.579999998</v>
          </cell>
        </row>
        <row r="23">
          <cell r="A23" t="str">
            <v>00013</v>
          </cell>
          <cell r="B23" t="str">
            <v>Southwestern Public Service Co</v>
          </cell>
          <cell r="C23" t="str">
            <v>121570</v>
          </cell>
          <cell r="D23" t="str">
            <v>N/R from Associated Company</v>
          </cell>
          <cell r="E23">
            <v>-0.03</v>
          </cell>
        </row>
        <row r="24">
          <cell r="A24" t="str">
            <v>00013</v>
          </cell>
          <cell r="B24" t="str">
            <v>Southwestern Public Service Co</v>
          </cell>
          <cell r="C24" t="str">
            <v>122410</v>
          </cell>
          <cell r="D24" t="str">
            <v>Interest Rec-CIS</v>
          </cell>
          <cell r="E24">
            <v>13.55</v>
          </cell>
        </row>
        <row r="25">
          <cell r="A25" t="str">
            <v>00013</v>
          </cell>
          <cell r="B25" t="str">
            <v>Southwestern Public Service Co</v>
          </cell>
          <cell r="C25" t="str">
            <v>122710</v>
          </cell>
          <cell r="D25" t="str">
            <v>Rents Rec-Miscellaneous</v>
          </cell>
          <cell r="E25">
            <v>1200</v>
          </cell>
        </row>
        <row r="26">
          <cell r="A26" t="str">
            <v>00013</v>
          </cell>
          <cell r="B26" t="str">
            <v>Southwestern Public Service Co</v>
          </cell>
          <cell r="C26" t="str">
            <v>123510</v>
          </cell>
          <cell r="D26" t="str">
            <v>Notes Rec</v>
          </cell>
          <cell r="E26">
            <v>553035.6</v>
          </cell>
        </row>
        <row r="27">
          <cell r="A27" t="str">
            <v>00013</v>
          </cell>
          <cell r="B27" t="str">
            <v>Southwestern Public Service Co</v>
          </cell>
          <cell r="C27" t="str">
            <v>123910</v>
          </cell>
          <cell r="D27" t="str">
            <v>A/R Bank Miscellaneous</v>
          </cell>
          <cell r="E27">
            <v>1128.0999999999999</v>
          </cell>
        </row>
        <row r="28">
          <cell r="A28" t="str">
            <v>00013</v>
          </cell>
          <cell r="B28" t="str">
            <v>Southwestern Public Service Co</v>
          </cell>
          <cell r="C28" t="str">
            <v>123970</v>
          </cell>
          <cell r="D28" t="str">
            <v>Other A/R-Cash Items Zip Check</v>
          </cell>
          <cell r="E28">
            <v>8287.5499999999993</v>
          </cell>
        </row>
        <row r="29">
          <cell r="A29" t="str">
            <v>00013</v>
          </cell>
          <cell r="B29" t="str">
            <v>Southwestern Public Service Co</v>
          </cell>
          <cell r="C29" t="str">
            <v>124110</v>
          </cell>
          <cell r="D29" t="str">
            <v>Other A/R Return Chcks #1 Time</v>
          </cell>
          <cell r="E29">
            <v>-219549.11</v>
          </cell>
        </row>
        <row r="30">
          <cell r="A30" t="str">
            <v>00013</v>
          </cell>
          <cell r="B30" t="str">
            <v>Southwestern Public Service Co</v>
          </cell>
          <cell r="C30" t="str">
            <v>124130</v>
          </cell>
          <cell r="D30" t="str">
            <v>Other A/R Return Chcks #2 Time</v>
          </cell>
          <cell r="E30">
            <v>-60465.77</v>
          </cell>
        </row>
        <row r="31">
          <cell r="A31" t="str">
            <v>00013</v>
          </cell>
          <cell r="B31" t="str">
            <v>Southwestern Public Service Co</v>
          </cell>
          <cell r="C31" t="str">
            <v>124160</v>
          </cell>
          <cell r="D31" t="str">
            <v>Other A/R-Agent Pay System</v>
          </cell>
          <cell r="E31">
            <v>11259.57</v>
          </cell>
        </row>
        <row r="32">
          <cell r="A32" t="str">
            <v>00013</v>
          </cell>
          <cell r="B32" t="str">
            <v>Southwestern Public Service Co</v>
          </cell>
          <cell r="C32" t="str">
            <v>124700</v>
          </cell>
          <cell r="D32" t="str">
            <v>A/R Non-Utility Miscellaneous</v>
          </cell>
          <cell r="E32">
            <v>-86352.53</v>
          </cell>
        </row>
        <row r="33">
          <cell r="A33" t="str">
            <v>00013</v>
          </cell>
          <cell r="B33" t="str">
            <v>Southwestern Public Service Co</v>
          </cell>
          <cell r="C33" t="str">
            <v>126100</v>
          </cell>
          <cell r="D33" t="str">
            <v>A/R Damage Claims</v>
          </cell>
          <cell r="E33">
            <v>70.27</v>
          </cell>
        </row>
        <row r="34">
          <cell r="A34" t="str">
            <v>00013</v>
          </cell>
          <cell r="B34" t="str">
            <v>Southwestern Public Service Co</v>
          </cell>
          <cell r="C34" t="str">
            <v>126900</v>
          </cell>
          <cell r="D34" t="str">
            <v>A/R Transmission</v>
          </cell>
          <cell r="E34">
            <v>557663.73</v>
          </cell>
        </row>
        <row r="35">
          <cell r="A35" t="str">
            <v>00013</v>
          </cell>
          <cell r="B35" t="str">
            <v>Southwestern Public Service Co</v>
          </cell>
          <cell r="C35" t="str">
            <v>128700</v>
          </cell>
          <cell r="D35" t="str">
            <v>A/R Joint Trenching</v>
          </cell>
          <cell r="E35">
            <v>0</v>
          </cell>
        </row>
        <row r="36">
          <cell r="A36" t="str">
            <v>00013</v>
          </cell>
          <cell r="B36" t="str">
            <v>Southwestern Public Service Co</v>
          </cell>
          <cell r="C36" t="str">
            <v>129200</v>
          </cell>
          <cell r="D36" t="str">
            <v>A/R Misc XEM</v>
          </cell>
          <cell r="E36">
            <v>-942525.71</v>
          </cell>
        </row>
        <row r="37">
          <cell r="A37" t="str">
            <v>00013</v>
          </cell>
          <cell r="B37" t="str">
            <v>Southwestern Public Service Co</v>
          </cell>
          <cell r="C37" t="str">
            <v>129300</v>
          </cell>
          <cell r="D37" t="str">
            <v>A/R Other Sundry-Public</v>
          </cell>
          <cell r="E37">
            <v>1629493.49</v>
          </cell>
        </row>
        <row r="38">
          <cell r="A38" t="str">
            <v>00013</v>
          </cell>
          <cell r="B38" t="str">
            <v>Southwestern Public Service Co</v>
          </cell>
          <cell r="C38" t="str">
            <v>129780</v>
          </cell>
          <cell r="D38" t="str">
            <v>A/R-ER85-477</v>
          </cell>
          <cell r="E38">
            <v>2564690.5099999998</v>
          </cell>
        </row>
        <row r="39">
          <cell r="A39" t="str">
            <v>00013</v>
          </cell>
          <cell r="B39" t="str">
            <v>Southwestern Public Service Co</v>
          </cell>
          <cell r="C39" t="str">
            <v>134000</v>
          </cell>
          <cell r="D39" t="str">
            <v>Unbilled Revenues</v>
          </cell>
          <cell r="E39">
            <v>-19839497.16</v>
          </cell>
        </row>
        <row r="40">
          <cell r="A40" t="str">
            <v>00013</v>
          </cell>
          <cell r="B40" t="str">
            <v>Southwestern Public Service Co</v>
          </cell>
          <cell r="C40" t="str">
            <v>134000</v>
          </cell>
          <cell r="D40" t="str">
            <v>Unbilled Revenues-KS</v>
          </cell>
          <cell r="E40">
            <v>103916.76</v>
          </cell>
        </row>
        <row r="41">
          <cell r="A41" t="str">
            <v>00013</v>
          </cell>
          <cell r="B41" t="str">
            <v>Southwestern Public Service Co</v>
          </cell>
          <cell r="C41" t="str">
            <v>134000</v>
          </cell>
          <cell r="D41" t="str">
            <v>Unbilled Revenues-NM</v>
          </cell>
          <cell r="E41">
            <v>26753066.079999998</v>
          </cell>
        </row>
        <row r="42">
          <cell r="A42" t="str">
            <v>00013</v>
          </cell>
          <cell r="B42" t="str">
            <v>Southwestern Public Service Co</v>
          </cell>
          <cell r="C42" t="str">
            <v>134000</v>
          </cell>
          <cell r="D42" t="str">
            <v>Unbilled Revenues-OK</v>
          </cell>
          <cell r="E42">
            <v>1184608</v>
          </cell>
        </row>
        <row r="43">
          <cell r="A43" t="str">
            <v>00013</v>
          </cell>
          <cell r="B43" t="str">
            <v>Southwestern Public Service Co</v>
          </cell>
          <cell r="C43" t="str">
            <v>134000</v>
          </cell>
          <cell r="D43" t="str">
            <v>Unbilled Revenues-TX</v>
          </cell>
          <cell r="E43">
            <v>67722178.920000002</v>
          </cell>
        </row>
        <row r="44">
          <cell r="A44" t="str">
            <v>00013</v>
          </cell>
          <cell r="B44" t="str">
            <v>Southwestern Public Service Co</v>
          </cell>
          <cell r="C44" t="str">
            <v>135115</v>
          </cell>
          <cell r="D44" t="str">
            <v>Plant M&amp;S-Constr &amp; Maint</v>
          </cell>
          <cell r="E44">
            <v>14954860.779999999</v>
          </cell>
        </row>
        <row r="45">
          <cell r="A45" t="str">
            <v>00013</v>
          </cell>
          <cell r="B45" t="str">
            <v>Southwestern Public Service Co</v>
          </cell>
          <cell r="C45" t="str">
            <v>135120</v>
          </cell>
          <cell r="D45" t="str">
            <v>Plant M&amp;S-Constr Suspense</v>
          </cell>
          <cell r="E45">
            <v>-2305262.0699999998</v>
          </cell>
        </row>
        <row r="46">
          <cell r="A46" t="str">
            <v>00013</v>
          </cell>
          <cell r="B46" t="str">
            <v>Southwestern Public Service Co</v>
          </cell>
          <cell r="C46" t="str">
            <v>135130</v>
          </cell>
          <cell r="D46" t="str">
            <v>Plant M&amp;S-Dir Chg-Inventory Ad</v>
          </cell>
          <cell r="E46">
            <v>-3772.61</v>
          </cell>
        </row>
        <row r="47">
          <cell r="A47" t="str">
            <v>00013</v>
          </cell>
          <cell r="B47" t="str">
            <v>Southwestern Public Service Co</v>
          </cell>
          <cell r="C47" t="str">
            <v>135135</v>
          </cell>
          <cell r="D47" t="str">
            <v>Plant M&amp;S-Price Variance</v>
          </cell>
          <cell r="E47">
            <v>863205.16</v>
          </cell>
        </row>
        <row r="48">
          <cell r="A48" t="str">
            <v>00013</v>
          </cell>
          <cell r="B48" t="str">
            <v>Southwestern Public Service Co</v>
          </cell>
          <cell r="C48" t="str">
            <v>138140</v>
          </cell>
          <cell r="D48" t="str">
            <v>Purchasing Cost Undist</v>
          </cell>
          <cell r="E48">
            <v>-637359.1</v>
          </cell>
        </row>
        <row r="49">
          <cell r="A49" t="str">
            <v>00013</v>
          </cell>
          <cell r="B49" t="str">
            <v>Southwestern Public Service Co</v>
          </cell>
          <cell r="C49" t="str">
            <v>138185</v>
          </cell>
          <cell r="D49" t="str">
            <v>Warehousing Cost Undist</v>
          </cell>
          <cell r="E49">
            <v>-283734.90000000002</v>
          </cell>
        </row>
        <row r="50">
          <cell r="A50" t="str">
            <v>00013</v>
          </cell>
          <cell r="B50" t="str">
            <v>Southwestern Public Service Co</v>
          </cell>
          <cell r="C50" t="str">
            <v>141100</v>
          </cell>
          <cell r="D50" t="str">
            <v>Coal Inventory</v>
          </cell>
          <cell r="E50">
            <v>-1401006.07</v>
          </cell>
        </row>
        <row r="51">
          <cell r="A51" t="str">
            <v>00013</v>
          </cell>
          <cell r="B51" t="str">
            <v>Southwestern Public Service Co</v>
          </cell>
          <cell r="C51" t="str">
            <v>142100</v>
          </cell>
          <cell r="D51" t="str">
            <v>Fuel Oil - Jones</v>
          </cell>
          <cell r="E51">
            <v>1518966</v>
          </cell>
        </row>
        <row r="52">
          <cell r="A52" t="str">
            <v>00013</v>
          </cell>
          <cell r="B52" t="str">
            <v>Southwestern Public Service Co</v>
          </cell>
          <cell r="C52" t="str">
            <v>142100</v>
          </cell>
          <cell r="D52" t="str">
            <v>Fuel Oil - Plant X</v>
          </cell>
          <cell r="E52">
            <v>1224554</v>
          </cell>
        </row>
        <row r="53">
          <cell r="A53" t="str">
            <v>00013</v>
          </cell>
          <cell r="B53" t="str">
            <v>Southwestern Public Service Co</v>
          </cell>
          <cell r="C53" t="str">
            <v>142100</v>
          </cell>
          <cell r="D53" t="str">
            <v>Fuel Oil - Tucumcari</v>
          </cell>
          <cell r="E53">
            <v>50063.64</v>
          </cell>
        </row>
        <row r="54">
          <cell r="A54" t="str">
            <v>00013</v>
          </cell>
          <cell r="B54" t="str">
            <v>Southwestern Public Service Co</v>
          </cell>
          <cell r="C54" t="str">
            <v>142100</v>
          </cell>
          <cell r="D54" t="str">
            <v>Oil Inventory</v>
          </cell>
          <cell r="E54">
            <v>-2874</v>
          </cell>
        </row>
        <row r="55">
          <cell r="A55" t="str">
            <v>00013</v>
          </cell>
          <cell r="B55" t="str">
            <v>Southwestern Public Service Co</v>
          </cell>
          <cell r="C55" t="str">
            <v>149125</v>
          </cell>
          <cell r="D55" t="str">
            <v>Def Fuel Billed/Unbilled-NM</v>
          </cell>
          <cell r="E55">
            <v>-9074440.2300000004</v>
          </cell>
        </row>
        <row r="56">
          <cell r="A56" t="str">
            <v>00013</v>
          </cell>
          <cell r="B56" t="str">
            <v>Southwestern Public Service Co</v>
          </cell>
          <cell r="C56" t="str">
            <v>149125</v>
          </cell>
          <cell r="D56" t="str">
            <v>Def Fuel Billed/Unbilled-TX</v>
          </cell>
          <cell r="E56">
            <v>-422250.61</v>
          </cell>
        </row>
        <row r="57">
          <cell r="A57" t="str">
            <v>00013</v>
          </cell>
          <cell r="B57" t="str">
            <v>Southwestern Public Service Co</v>
          </cell>
          <cell r="C57" t="str">
            <v>149130</v>
          </cell>
          <cell r="D57" t="str">
            <v>Def Fuel Unbilled-NM</v>
          </cell>
          <cell r="E57">
            <v>-6077355</v>
          </cell>
        </row>
        <row r="58">
          <cell r="A58" t="str">
            <v>00013</v>
          </cell>
          <cell r="B58" t="str">
            <v>Southwestern Public Service Co</v>
          </cell>
          <cell r="C58" t="str">
            <v>149130</v>
          </cell>
          <cell r="D58" t="str">
            <v>Def Fuel Unbilled-TX</v>
          </cell>
          <cell r="E58">
            <v>-24309420</v>
          </cell>
        </row>
        <row r="59">
          <cell r="A59" t="str">
            <v>00013</v>
          </cell>
          <cell r="B59" t="str">
            <v>Southwestern Public Service Co</v>
          </cell>
          <cell r="C59" t="str">
            <v>151100</v>
          </cell>
          <cell r="D59" t="str">
            <v>Insurance Prepaid</v>
          </cell>
          <cell r="E59">
            <v>3062924.35</v>
          </cell>
        </row>
        <row r="60">
          <cell r="A60" t="str">
            <v>00013</v>
          </cell>
          <cell r="B60" t="str">
            <v>Southwestern Public Service Co</v>
          </cell>
          <cell r="C60" t="str">
            <v>151900</v>
          </cell>
          <cell r="D60" t="str">
            <v>Prepaid VEBA Trust</v>
          </cell>
          <cell r="E60">
            <v>-37913.01</v>
          </cell>
        </row>
        <row r="61">
          <cell r="A61" t="str">
            <v>00013</v>
          </cell>
          <cell r="B61" t="str">
            <v>Southwestern Public Service Co</v>
          </cell>
          <cell r="C61" t="str">
            <v>154300</v>
          </cell>
          <cell r="D61" t="str">
            <v>Prepaid Transmission Exp</v>
          </cell>
          <cell r="E61">
            <v>3034182.34</v>
          </cell>
        </row>
        <row r="62">
          <cell r="A62" t="str">
            <v>00013</v>
          </cell>
          <cell r="B62" t="str">
            <v>Southwestern Public Service Co</v>
          </cell>
          <cell r="C62" t="str">
            <v>157900</v>
          </cell>
          <cell r="D62" t="str">
            <v>Prepaid Tax-OK</v>
          </cell>
          <cell r="E62">
            <v>-18337</v>
          </cell>
        </row>
        <row r="63">
          <cell r="A63" t="str">
            <v>00013</v>
          </cell>
          <cell r="B63" t="str">
            <v>Southwestern Public Service Co</v>
          </cell>
          <cell r="C63" t="str">
            <v>157900</v>
          </cell>
          <cell r="D63" t="str">
            <v>Prepaid Taxes</v>
          </cell>
          <cell r="E63">
            <v>18338.810000000001</v>
          </cell>
        </row>
        <row r="64">
          <cell r="A64" t="str">
            <v>00013</v>
          </cell>
          <cell r="B64" t="str">
            <v>Southwestern Public Service Co</v>
          </cell>
          <cell r="C64" t="str">
            <v>158300</v>
          </cell>
          <cell r="D64" t="str">
            <v>Other Prepaid</v>
          </cell>
          <cell r="E64">
            <v>0</v>
          </cell>
        </row>
        <row r="65">
          <cell r="A65" t="str">
            <v>00013</v>
          </cell>
          <cell r="B65" t="str">
            <v>Southwestern Public Service Co</v>
          </cell>
          <cell r="C65" t="str">
            <v>158700</v>
          </cell>
          <cell r="D65" t="str">
            <v>Special Deposits</v>
          </cell>
          <cell r="E65">
            <v>0</v>
          </cell>
        </row>
        <row r="66">
          <cell r="A66" t="str">
            <v>00013</v>
          </cell>
          <cell r="B66" t="str">
            <v>Southwestern Public Service Co</v>
          </cell>
          <cell r="C66" t="str">
            <v>158720</v>
          </cell>
          <cell r="D66" t="str">
            <v>Spec Dep-First City Natl Bank</v>
          </cell>
          <cell r="E66">
            <v>6330</v>
          </cell>
        </row>
        <row r="67">
          <cell r="A67" t="str">
            <v>00013</v>
          </cell>
          <cell r="B67" t="str">
            <v>Southwestern Public Service Co</v>
          </cell>
          <cell r="C67" t="str">
            <v>159200</v>
          </cell>
          <cell r="D67" t="str">
            <v>Other Current Assets</v>
          </cell>
          <cell r="E67">
            <v>0</v>
          </cell>
        </row>
        <row r="68">
          <cell r="A68" t="str">
            <v>00013</v>
          </cell>
          <cell r="B68" t="str">
            <v>Southwestern Public Service Co</v>
          </cell>
          <cell r="C68" t="str">
            <v>159350</v>
          </cell>
          <cell r="D68" t="str">
            <v>Federal Def Tx-Nonplant</v>
          </cell>
          <cell r="E68">
            <v>-4159510</v>
          </cell>
        </row>
        <row r="69">
          <cell r="A69" t="str">
            <v>00013</v>
          </cell>
          <cell r="B69" t="str">
            <v>Southwestern Public Service Co</v>
          </cell>
          <cell r="C69" t="str">
            <v>161025</v>
          </cell>
          <cell r="D69" t="str">
            <v>Electric-Plant in Service</v>
          </cell>
          <cell r="E69">
            <v>2561793350.6799998</v>
          </cell>
        </row>
        <row r="70">
          <cell r="A70" t="str">
            <v>00013</v>
          </cell>
          <cell r="B70" t="str">
            <v>Southwestern Public Service Co</v>
          </cell>
          <cell r="C70" t="str">
            <v>161040</v>
          </cell>
          <cell r="D70" t="str">
            <v>Elec-Plant Held for Future Use</v>
          </cell>
          <cell r="E70">
            <v>4886468.84</v>
          </cell>
        </row>
        <row r="71">
          <cell r="A71" t="str">
            <v>00013</v>
          </cell>
          <cell r="B71" t="str">
            <v>Southwestern Public Service Co</v>
          </cell>
          <cell r="C71" t="str">
            <v>161045</v>
          </cell>
          <cell r="D71" t="str">
            <v>Elec-Compl Constr Not Unitized</v>
          </cell>
          <cell r="E71">
            <v>484003615.67000002</v>
          </cell>
        </row>
        <row r="72">
          <cell r="A72" t="str">
            <v>00013</v>
          </cell>
          <cell r="B72" t="str">
            <v>Southwestern Public Service Co</v>
          </cell>
          <cell r="C72" t="str">
            <v>161050</v>
          </cell>
          <cell r="D72" t="str">
            <v>Elec-Plant Acquisition Adjust</v>
          </cell>
          <cell r="E72">
            <v>5673144.4100000001</v>
          </cell>
        </row>
        <row r="73">
          <cell r="A73" t="str">
            <v>00013</v>
          </cell>
          <cell r="B73" t="str">
            <v>Southwestern Public Service Co</v>
          </cell>
          <cell r="C73" t="str">
            <v>164100</v>
          </cell>
          <cell r="D73" t="str">
            <v>Construction Work In Progress</v>
          </cell>
          <cell r="E73">
            <v>55436094.579999998</v>
          </cell>
        </row>
        <row r="74">
          <cell r="A74" t="str">
            <v>00013</v>
          </cell>
          <cell r="B74" t="str">
            <v>Southwestern Public Service Co</v>
          </cell>
          <cell r="C74" t="str">
            <v>165000</v>
          </cell>
          <cell r="D74" t="str">
            <v>Removal Work in Progress</v>
          </cell>
          <cell r="E74">
            <v>0</v>
          </cell>
        </row>
        <row r="75">
          <cell r="A75" t="str">
            <v>00013</v>
          </cell>
          <cell r="B75" t="str">
            <v>Southwestern Public Service Co</v>
          </cell>
          <cell r="C75" t="str">
            <v>171100</v>
          </cell>
          <cell r="D75" t="str">
            <v>Depreciation</v>
          </cell>
          <cell r="E75">
            <v>-1266381336.99</v>
          </cell>
        </row>
        <row r="76">
          <cell r="A76" t="str">
            <v>00013</v>
          </cell>
          <cell r="B76" t="str">
            <v>Southwestern Public Service Co</v>
          </cell>
          <cell r="C76" t="str">
            <v>171500</v>
          </cell>
          <cell r="D76" t="str">
            <v>Depreciation for RWIP</v>
          </cell>
          <cell r="E76">
            <v>2356961.16</v>
          </cell>
        </row>
        <row r="77">
          <cell r="A77" t="str">
            <v>00013</v>
          </cell>
          <cell r="B77" t="str">
            <v>Southwestern Public Service Co</v>
          </cell>
          <cell r="C77" t="str">
            <v>171500</v>
          </cell>
          <cell r="D77" t="str">
            <v>Removal Work in Progress</v>
          </cell>
          <cell r="E77">
            <v>13136781.67</v>
          </cell>
        </row>
        <row r="78">
          <cell r="A78" t="str">
            <v>00013</v>
          </cell>
          <cell r="B78" t="str">
            <v>Southwestern Public Service Co</v>
          </cell>
          <cell r="C78" t="str">
            <v>172100</v>
          </cell>
          <cell r="D78" t="str">
            <v>Amortization</v>
          </cell>
          <cell r="E78">
            <v>-21669.39</v>
          </cell>
        </row>
        <row r="79">
          <cell r="A79" t="str">
            <v>00013</v>
          </cell>
          <cell r="B79" t="str">
            <v>Southwestern Public Service Co</v>
          </cell>
          <cell r="C79" t="str">
            <v>172110</v>
          </cell>
          <cell r="D79" t="str">
            <v>Amort Prod Steam</v>
          </cell>
          <cell r="E79">
            <v>-1004116.45</v>
          </cell>
        </row>
        <row r="80">
          <cell r="A80" t="str">
            <v>00013</v>
          </cell>
          <cell r="B80" t="str">
            <v>Southwestern Public Service Co</v>
          </cell>
          <cell r="C80" t="str">
            <v>172130</v>
          </cell>
          <cell r="D80" t="str">
            <v>Amort Prod Other Power</v>
          </cell>
          <cell r="E80">
            <v>-48.5</v>
          </cell>
        </row>
        <row r="81">
          <cell r="A81" t="str">
            <v>00013</v>
          </cell>
          <cell r="B81" t="str">
            <v>Southwestern Public Service Co</v>
          </cell>
          <cell r="C81" t="str">
            <v>172140</v>
          </cell>
          <cell r="D81" t="str">
            <v>Amort Transmission</v>
          </cell>
          <cell r="E81">
            <v>-8227496.0300000003</v>
          </cell>
        </row>
        <row r="82">
          <cell r="A82" t="str">
            <v>00013</v>
          </cell>
          <cell r="B82" t="str">
            <v>Southwestern Public Service Co</v>
          </cell>
          <cell r="C82" t="str">
            <v>172150</v>
          </cell>
          <cell r="D82" t="str">
            <v>Amort Distribution</v>
          </cell>
          <cell r="E82">
            <v>-788903.11</v>
          </cell>
        </row>
        <row r="83">
          <cell r="A83" t="str">
            <v>00013</v>
          </cell>
          <cell r="B83" t="str">
            <v>Southwestern Public Service Co</v>
          </cell>
          <cell r="C83" t="str">
            <v>172160</v>
          </cell>
          <cell r="D83" t="str">
            <v>Amort General Franchise</v>
          </cell>
          <cell r="E83">
            <v>-16242.4</v>
          </cell>
        </row>
        <row r="84">
          <cell r="A84" t="str">
            <v>00013</v>
          </cell>
          <cell r="B84" t="str">
            <v>Southwestern Public Service Co</v>
          </cell>
          <cell r="C84" t="str">
            <v>172162</v>
          </cell>
          <cell r="D84" t="str">
            <v>Amort Gen Off Remodel</v>
          </cell>
          <cell r="E84">
            <v>-3084160.73</v>
          </cell>
        </row>
        <row r="85">
          <cell r="A85" t="str">
            <v>00013</v>
          </cell>
          <cell r="B85" t="str">
            <v>Southwestern Public Service Co</v>
          </cell>
          <cell r="C85" t="str">
            <v>172164</v>
          </cell>
          <cell r="D85" t="str">
            <v>Amort Gen Software</v>
          </cell>
          <cell r="E85">
            <v>-11492430.810000001</v>
          </cell>
        </row>
        <row r="86">
          <cell r="A86" t="str">
            <v>00013</v>
          </cell>
          <cell r="B86" t="str">
            <v>Southwestern Public Service Co</v>
          </cell>
          <cell r="C86" t="str">
            <v>172190</v>
          </cell>
          <cell r="D86" t="str">
            <v>Amort Prod Steam Future Use</v>
          </cell>
          <cell r="E86">
            <v>-4026.82</v>
          </cell>
        </row>
        <row r="87">
          <cell r="A87" t="str">
            <v>00013</v>
          </cell>
          <cell r="B87" t="str">
            <v>Southwestern Public Service Co</v>
          </cell>
          <cell r="C87" t="str">
            <v>181100</v>
          </cell>
          <cell r="D87" t="str">
            <v>Plant In Service N-U</v>
          </cell>
          <cell r="E87">
            <v>102113.66</v>
          </cell>
        </row>
        <row r="88">
          <cell r="A88" t="str">
            <v>00013</v>
          </cell>
          <cell r="B88" t="str">
            <v>Southwestern Public Service Co</v>
          </cell>
          <cell r="C88" t="str">
            <v>191100</v>
          </cell>
          <cell r="D88" t="str">
            <v>Deprec Plant in Service N-U</v>
          </cell>
          <cell r="E88">
            <v>25935.77</v>
          </cell>
        </row>
        <row r="89">
          <cell r="A89" t="str">
            <v>00013</v>
          </cell>
          <cell r="B89" t="str">
            <v>Southwestern Public Service Co</v>
          </cell>
          <cell r="C89" t="str">
            <v>221100</v>
          </cell>
          <cell r="D89" t="str">
            <v>Life Insurance Investment</v>
          </cell>
          <cell r="E89">
            <v>19493.53</v>
          </cell>
        </row>
        <row r="90">
          <cell r="A90" t="str">
            <v>00013</v>
          </cell>
          <cell r="B90" t="str">
            <v>Southwestern Public Service Co</v>
          </cell>
          <cell r="C90" t="str">
            <v>223100</v>
          </cell>
          <cell r="D90" t="str">
            <v>Officer's Supp Retirement</v>
          </cell>
          <cell r="E90">
            <v>6016774.8200000003</v>
          </cell>
        </row>
        <row r="91">
          <cell r="A91" t="str">
            <v>00013</v>
          </cell>
          <cell r="B91" t="str">
            <v>Southwestern Public Service Co</v>
          </cell>
          <cell r="C91" t="str">
            <v>223500</v>
          </cell>
          <cell r="D91" t="str">
            <v>Retnd Rights in Trust-Defeas</v>
          </cell>
          <cell r="E91">
            <v>5267043.9800000004</v>
          </cell>
        </row>
        <row r="92">
          <cell r="A92" t="str">
            <v>00013</v>
          </cell>
          <cell r="B92" t="str">
            <v>Southwestern Public Service Co</v>
          </cell>
          <cell r="C92" t="str">
            <v>224300</v>
          </cell>
          <cell r="D92" t="str">
            <v>Club Memberships</v>
          </cell>
          <cell r="E92">
            <v>41804</v>
          </cell>
        </row>
        <row r="93">
          <cell r="A93" t="str">
            <v>00013</v>
          </cell>
          <cell r="B93" t="str">
            <v>Southwestern Public Service Co</v>
          </cell>
          <cell r="C93" t="str">
            <v>224500</v>
          </cell>
          <cell r="D93" t="str">
            <v>Sink Fund 6/5 Poll Control</v>
          </cell>
          <cell r="E93">
            <v>0</v>
          </cell>
        </row>
        <row r="94">
          <cell r="A94" t="str">
            <v>00013</v>
          </cell>
          <cell r="B94" t="str">
            <v>Southwestern Public Service Co</v>
          </cell>
          <cell r="C94" t="str">
            <v>233520</v>
          </cell>
          <cell r="D94" t="str">
            <v>Potter Cty-5.75%-Due 09/01/16</v>
          </cell>
          <cell r="E94">
            <v>841992.38</v>
          </cell>
        </row>
        <row r="95">
          <cell r="A95" t="str">
            <v>00013</v>
          </cell>
          <cell r="B95" t="str">
            <v>Southwestern Public Service Co</v>
          </cell>
          <cell r="C95" t="str">
            <v>233520</v>
          </cell>
          <cell r="D95" t="str">
            <v>Red River-5.2%-Due 07/01/11</v>
          </cell>
          <cell r="E95">
            <v>984006.29</v>
          </cell>
        </row>
        <row r="96">
          <cell r="A96" t="str">
            <v>00013</v>
          </cell>
          <cell r="B96" t="str">
            <v>Southwestern Public Service Co</v>
          </cell>
          <cell r="C96" t="str">
            <v>233520</v>
          </cell>
          <cell r="D96" t="str">
            <v>Red River-Swap-Due 07/01/16</v>
          </cell>
          <cell r="E96">
            <v>757099.22</v>
          </cell>
        </row>
        <row r="97">
          <cell r="A97" t="str">
            <v>00013</v>
          </cell>
          <cell r="B97" t="str">
            <v>Southwestern Public Service Co</v>
          </cell>
          <cell r="C97" t="str">
            <v>233925</v>
          </cell>
          <cell r="D97" t="str">
            <v>TOPRS-7.85%-Due 9/1/36</v>
          </cell>
          <cell r="E97">
            <v>2984980.81</v>
          </cell>
        </row>
        <row r="98">
          <cell r="A98" t="str">
            <v>00013</v>
          </cell>
          <cell r="B98" t="str">
            <v>Southwestern Public Service Co</v>
          </cell>
          <cell r="C98" t="str">
            <v>234090</v>
          </cell>
          <cell r="D98" t="str">
            <v>Sr Note-6.2%-Due 03/01/09</v>
          </cell>
          <cell r="E98">
            <v>771109.25</v>
          </cell>
        </row>
        <row r="99">
          <cell r="A99" t="str">
            <v>00013</v>
          </cell>
          <cell r="B99" t="str">
            <v>Southwestern Public Service Co</v>
          </cell>
          <cell r="C99" t="str">
            <v>234090</v>
          </cell>
          <cell r="D99" t="str">
            <v>Sr.Note-5.125%-Due 11/01/06</v>
          </cell>
          <cell r="E99">
            <v>2900000</v>
          </cell>
        </row>
        <row r="100">
          <cell r="A100" t="str">
            <v>00013</v>
          </cell>
          <cell r="B100" t="str">
            <v>Southwestern Public Service Co</v>
          </cell>
          <cell r="C100" t="str">
            <v>241525</v>
          </cell>
          <cell r="D100" t="str">
            <v>Reacq Dbt 10.9%-Due 6/90</v>
          </cell>
          <cell r="E100">
            <v>121327.27</v>
          </cell>
        </row>
        <row r="101">
          <cell r="A101" t="str">
            <v>00013</v>
          </cell>
          <cell r="B101" t="str">
            <v>Southwestern Public Service Co</v>
          </cell>
          <cell r="C101" t="str">
            <v>241525</v>
          </cell>
          <cell r="D101" t="str">
            <v>Reacq Dbt 12 3/8%-Due 2/15</v>
          </cell>
          <cell r="E101">
            <v>1731559.52</v>
          </cell>
        </row>
        <row r="102">
          <cell r="A102" t="str">
            <v>00013</v>
          </cell>
          <cell r="B102" t="str">
            <v>Southwestern Public Service Co</v>
          </cell>
          <cell r="C102" t="str">
            <v>241525</v>
          </cell>
          <cell r="D102" t="str">
            <v>Reacq Dbt 13 1/2%-Due 7/16</v>
          </cell>
          <cell r="E102">
            <v>122257.56</v>
          </cell>
        </row>
        <row r="103">
          <cell r="A103" t="str">
            <v>00013</v>
          </cell>
          <cell r="B103" t="str">
            <v>Southwestern Public Service Co</v>
          </cell>
          <cell r="C103" t="str">
            <v>241525</v>
          </cell>
          <cell r="D103" t="str">
            <v>Reacq Dbt 15 5/8%-Due 7/12</v>
          </cell>
          <cell r="E103">
            <v>2113810.61</v>
          </cell>
        </row>
        <row r="104">
          <cell r="A104" t="str">
            <v>00013</v>
          </cell>
          <cell r="B104" t="str">
            <v>Southwestern Public Service Co</v>
          </cell>
          <cell r="C104" t="str">
            <v>241525</v>
          </cell>
          <cell r="D104" t="str">
            <v>Reacq Dbt 2000 Tender/Defease</v>
          </cell>
          <cell r="E104">
            <v>16712060.300000001</v>
          </cell>
        </row>
        <row r="105">
          <cell r="A105" t="str">
            <v>00013</v>
          </cell>
          <cell r="B105" t="str">
            <v>Southwestern Public Service Co</v>
          </cell>
          <cell r="C105" t="str">
            <v>241525</v>
          </cell>
          <cell r="D105" t="str">
            <v>Reacq Dbt 7 3/4,8,14% PCO's</v>
          </cell>
          <cell r="E105">
            <v>654290.47</v>
          </cell>
        </row>
        <row r="106">
          <cell r="A106" t="str">
            <v>00013</v>
          </cell>
          <cell r="B106" t="str">
            <v>Southwestern Public Service Co</v>
          </cell>
          <cell r="C106" t="str">
            <v>241525</v>
          </cell>
          <cell r="D106" t="str">
            <v>Reacq Dbt 8.2%-Due 12/22</v>
          </cell>
          <cell r="E106">
            <v>1537979.96</v>
          </cell>
        </row>
        <row r="107">
          <cell r="A107" t="str">
            <v>00013</v>
          </cell>
          <cell r="B107" t="str">
            <v>Southwestern Public Service Co</v>
          </cell>
          <cell r="C107" t="str">
            <v>241525</v>
          </cell>
          <cell r="D107" t="str">
            <v>Reacq Dbt 8.25%-Due 7/22</v>
          </cell>
          <cell r="E107">
            <v>412309.51</v>
          </cell>
        </row>
        <row r="108">
          <cell r="A108" t="str">
            <v>00013</v>
          </cell>
          <cell r="B108" t="str">
            <v>Southwestern Public Service Co</v>
          </cell>
          <cell r="C108" t="str">
            <v>241525</v>
          </cell>
          <cell r="D108" t="str">
            <v>Reacq Dbt 8.5%-Due 2/25</v>
          </cell>
          <cell r="E108">
            <v>1730609.04</v>
          </cell>
        </row>
        <row r="109">
          <cell r="A109" t="str">
            <v>00013</v>
          </cell>
          <cell r="B109" t="str">
            <v>Southwestern Public Service Co</v>
          </cell>
          <cell r="C109" t="str">
            <v>241525</v>
          </cell>
          <cell r="D109" t="str">
            <v>Reacq Dbt 8.8,8,8 7/8,8 3/4%</v>
          </cell>
          <cell r="E109">
            <v>1264359.54</v>
          </cell>
        </row>
        <row r="110">
          <cell r="A110" t="str">
            <v>00013</v>
          </cell>
          <cell r="B110" t="str">
            <v>Southwestern Public Service Co</v>
          </cell>
          <cell r="C110" t="str">
            <v>241525</v>
          </cell>
          <cell r="D110" t="str">
            <v>Reacq Dbt 8.85%-Due 6/17</v>
          </cell>
          <cell r="E110">
            <v>1995054.94</v>
          </cell>
        </row>
        <row r="111">
          <cell r="A111" t="str">
            <v>00013</v>
          </cell>
          <cell r="B111" t="str">
            <v>Southwestern Public Service Co</v>
          </cell>
          <cell r="C111" t="str">
            <v>241525</v>
          </cell>
          <cell r="D111" t="str">
            <v>Reacq Dbt 9 1/8%-Due 4/16</v>
          </cell>
          <cell r="E111">
            <v>4522008.7300000004</v>
          </cell>
        </row>
        <row r="112">
          <cell r="A112" t="str">
            <v>00013</v>
          </cell>
          <cell r="B112" t="str">
            <v>Southwestern Public Service Co</v>
          </cell>
          <cell r="C112" t="str">
            <v>241525</v>
          </cell>
          <cell r="D112" t="str">
            <v>Reacq Dbt PCB 6 1/2%-Due 9/16</v>
          </cell>
          <cell r="E112">
            <v>342271.49</v>
          </cell>
        </row>
        <row r="113">
          <cell r="A113" t="str">
            <v>00013</v>
          </cell>
          <cell r="B113" t="str">
            <v>Southwestern Public Service Co</v>
          </cell>
          <cell r="C113" t="str">
            <v>244500</v>
          </cell>
          <cell r="D113" t="str">
            <v>Unrecovered OPEB PUC</v>
          </cell>
          <cell r="E113">
            <v>152493</v>
          </cell>
        </row>
        <row r="114">
          <cell r="A114" t="str">
            <v>00013</v>
          </cell>
          <cell r="B114" t="str">
            <v>Southwestern Public Service Co</v>
          </cell>
          <cell r="C114" t="str">
            <v>244730</v>
          </cell>
          <cell r="D114" t="str">
            <v>FERC</v>
          </cell>
          <cell r="E114">
            <v>66149454.439999998</v>
          </cell>
        </row>
        <row r="115">
          <cell r="A115" t="str">
            <v>00013</v>
          </cell>
          <cell r="B115" t="str">
            <v>Southwestern Public Service Co</v>
          </cell>
          <cell r="C115" t="str">
            <v>248200</v>
          </cell>
          <cell r="D115" t="str">
            <v>RA-Unrecov Plt/DSSM-E&amp;P-Elec</v>
          </cell>
          <cell r="E115">
            <v>-1022786.53</v>
          </cell>
        </row>
        <row r="116">
          <cell r="A116" t="str">
            <v>00013</v>
          </cell>
          <cell r="B116" t="str">
            <v>Southwestern Public Service Co</v>
          </cell>
          <cell r="C116" t="str">
            <v>248310</v>
          </cell>
          <cell r="D116" t="str">
            <v>Defr Dr-DSM TE Heat Pump Allow</v>
          </cell>
          <cell r="E116">
            <v>163167.67999999999</v>
          </cell>
        </row>
        <row r="117">
          <cell r="A117" t="str">
            <v>00013</v>
          </cell>
          <cell r="B117" t="str">
            <v>Southwestern Public Service Co</v>
          </cell>
          <cell r="C117" t="str">
            <v>248312</v>
          </cell>
          <cell r="D117" t="str">
            <v>Defd Dr-DSM Duel Fuel Heat Pum</v>
          </cell>
          <cell r="E117">
            <v>368304.31</v>
          </cell>
        </row>
        <row r="118">
          <cell r="A118" t="str">
            <v>00013</v>
          </cell>
          <cell r="B118" t="str">
            <v>Southwestern Public Service Co</v>
          </cell>
          <cell r="C118" t="str">
            <v>248314</v>
          </cell>
          <cell r="D118" t="str">
            <v>Defr Dr-DSM Add on Heat Pump</v>
          </cell>
          <cell r="E118">
            <v>8933.1200000000008</v>
          </cell>
        </row>
        <row r="119">
          <cell r="A119" t="str">
            <v>00013</v>
          </cell>
          <cell r="B119" t="str">
            <v>Southwestern Public Service Co</v>
          </cell>
          <cell r="C119" t="str">
            <v>248316</v>
          </cell>
          <cell r="D119" t="str">
            <v>Defr Dr-DSM Air Conditioning</v>
          </cell>
          <cell r="E119">
            <v>950859.86</v>
          </cell>
        </row>
        <row r="120">
          <cell r="A120" t="str">
            <v>00013</v>
          </cell>
          <cell r="B120" t="str">
            <v>Southwestern Public Service Co</v>
          </cell>
          <cell r="C120" t="str">
            <v>248318</v>
          </cell>
          <cell r="D120" t="str">
            <v>Defd Dr-DSM Low Income Allowan</v>
          </cell>
          <cell r="E120">
            <v>30902.07</v>
          </cell>
        </row>
        <row r="121">
          <cell r="A121" t="str">
            <v>00013</v>
          </cell>
          <cell r="B121" t="str">
            <v>Southwestern Public Service Co</v>
          </cell>
          <cell r="C121" t="str">
            <v>248320</v>
          </cell>
          <cell r="D121" t="str">
            <v>Defr Dr-Resid Ld Control Prog</v>
          </cell>
          <cell r="E121">
            <v>18998.46</v>
          </cell>
        </row>
        <row r="122">
          <cell r="A122" t="str">
            <v>00013</v>
          </cell>
          <cell r="B122" t="str">
            <v>Southwestern Public Service Co</v>
          </cell>
          <cell r="C122" t="str">
            <v>248322</v>
          </cell>
          <cell r="D122" t="str">
            <v>Defd Dr-DSM Design &amp; Evaluatio</v>
          </cell>
          <cell r="E122">
            <v>25314.080000000002</v>
          </cell>
        </row>
        <row r="123">
          <cell r="A123" t="str">
            <v>00013</v>
          </cell>
          <cell r="B123" t="str">
            <v>Southwestern Public Service Co</v>
          </cell>
          <cell r="C123" t="str">
            <v>248324</v>
          </cell>
          <cell r="D123" t="str">
            <v>Defr Dr-DSM Program Design</v>
          </cell>
          <cell r="E123">
            <v>15206.49</v>
          </cell>
        </row>
        <row r="124">
          <cell r="A124" t="str">
            <v>00013</v>
          </cell>
          <cell r="B124" t="str">
            <v>Southwestern Public Service Co</v>
          </cell>
          <cell r="C124" t="str">
            <v>248326</v>
          </cell>
          <cell r="D124" t="str">
            <v>Defr Dr-DSM Program Evaluation</v>
          </cell>
          <cell r="E124">
            <v>12647.14</v>
          </cell>
        </row>
        <row r="125">
          <cell r="A125" t="str">
            <v>00013</v>
          </cell>
          <cell r="B125" t="str">
            <v>Southwestern Public Service Co</v>
          </cell>
          <cell r="C125" t="str">
            <v>248328</v>
          </cell>
          <cell r="D125" t="str">
            <v>Defd Dr-DSM Training</v>
          </cell>
          <cell r="E125">
            <v>4759.55</v>
          </cell>
        </row>
        <row r="126">
          <cell r="A126" t="str">
            <v>00013</v>
          </cell>
          <cell r="B126" t="str">
            <v>Southwestern Public Service Co</v>
          </cell>
          <cell r="C126" t="str">
            <v>248330</v>
          </cell>
          <cell r="D126" t="str">
            <v>Defd Dr-DSM Irrig Demo Whls Mk</v>
          </cell>
          <cell r="E126">
            <v>6597.13</v>
          </cell>
        </row>
        <row r="127">
          <cell r="A127" t="str">
            <v>00013</v>
          </cell>
          <cell r="B127" t="str">
            <v>Southwestern Public Service Co</v>
          </cell>
          <cell r="C127" t="str">
            <v>248332</v>
          </cell>
          <cell r="D127" t="str">
            <v>Defd Dr-DSM Irrig Demo Agri Mk</v>
          </cell>
          <cell r="E127">
            <v>583.23</v>
          </cell>
        </row>
        <row r="128">
          <cell r="A128" t="str">
            <v>00013</v>
          </cell>
          <cell r="B128" t="str">
            <v>Southwestern Public Service Co</v>
          </cell>
          <cell r="C128" t="str">
            <v>248334</v>
          </cell>
          <cell r="D128" t="str">
            <v>Defd Dr-DSM Indstrl Enrgy Adt</v>
          </cell>
          <cell r="E128">
            <v>2462.61</v>
          </cell>
        </row>
        <row r="129">
          <cell r="A129" t="str">
            <v>00013</v>
          </cell>
          <cell r="B129" t="str">
            <v>Southwestern Public Service Co</v>
          </cell>
          <cell r="C129" t="str">
            <v>248338</v>
          </cell>
          <cell r="D129" t="str">
            <v>Defd Dr-DSM Screening</v>
          </cell>
          <cell r="E129">
            <v>621310.97</v>
          </cell>
        </row>
        <row r="130">
          <cell r="A130" t="str">
            <v>00013</v>
          </cell>
          <cell r="B130" t="str">
            <v>Southwestern Public Service Co</v>
          </cell>
          <cell r="C130" t="str">
            <v>250000</v>
          </cell>
          <cell r="D130" t="str">
            <v>Reg Asset-Trsf fr BS</v>
          </cell>
          <cell r="E130">
            <v>11804616.289999999</v>
          </cell>
        </row>
        <row r="131">
          <cell r="A131" t="str">
            <v>00013</v>
          </cell>
          <cell r="B131" t="str">
            <v>Southwestern Public Service Co</v>
          </cell>
          <cell r="C131" t="str">
            <v>251000</v>
          </cell>
          <cell r="D131" t="str">
            <v>Special Deposits</v>
          </cell>
          <cell r="E131">
            <v>0.47</v>
          </cell>
        </row>
        <row r="132">
          <cell r="A132" t="str">
            <v>00013</v>
          </cell>
          <cell r="B132" t="str">
            <v>Southwestern Public Service Co</v>
          </cell>
          <cell r="C132" t="str">
            <v>251100</v>
          </cell>
          <cell r="D132" t="str">
            <v>Special Deposit Interest</v>
          </cell>
          <cell r="E132">
            <v>0</v>
          </cell>
        </row>
        <row r="133">
          <cell r="A133" t="str">
            <v>00013</v>
          </cell>
          <cell r="B133" t="str">
            <v>Southwestern Public Service Co</v>
          </cell>
          <cell r="C133" t="str">
            <v>261100</v>
          </cell>
          <cell r="D133" t="str">
            <v>Prelim Survey &amp; Investig Chgs</v>
          </cell>
          <cell r="E133">
            <v>40015.879999999997</v>
          </cell>
        </row>
        <row r="134">
          <cell r="A134" t="str">
            <v>00013</v>
          </cell>
          <cell r="B134" t="str">
            <v>Southwestern Public Service Co</v>
          </cell>
          <cell r="C134" t="str">
            <v>264210</v>
          </cell>
          <cell r="D134" t="str">
            <v>Transportation Costs</v>
          </cell>
          <cell r="E134">
            <v>143675.51</v>
          </cell>
        </row>
        <row r="135">
          <cell r="A135" t="str">
            <v>00013</v>
          </cell>
          <cell r="B135" t="str">
            <v>Southwestern Public Service Co</v>
          </cell>
          <cell r="C135" t="str">
            <v>265290</v>
          </cell>
          <cell r="D135" t="str">
            <v>Payroll Related Costs</v>
          </cell>
          <cell r="E135">
            <v>1644.2</v>
          </cell>
        </row>
        <row r="136">
          <cell r="A136" t="str">
            <v>00013</v>
          </cell>
          <cell r="B136" t="str">
            <v>Southwestern Public Service Co</v>
          </cell>
          <cell r="C136" t="str">
            <v>265830</v>
          </cell>
          <cell r="D136" t="str">
            <v>I/T Costs</v>
          </cell>
          <cell r="E136">
            <v>0</v>
          </cell>
        </row>
        <row r="137">
          <cell r="A137" t="str">
            <v>00013</v>
          </cell>
          <cell r="B137" t="str">
            <v>Southwestern Public Service Co</v>
          </cell>
          <cell r="C137" t="str">
            <v>265895</v>
          </cell>
          <cell r="D137" t="str">
            <v>Outsourced Freight Paymnts</v>
          </cell>
          <cell r="E137">
            <v>97567.61</v>
          </cell>
        </row>
        <row r="138">
          <cell r="A138" t="str">
            <v>00013</v>
          </cell>
          <cell r="B138" t="str">
            <v>Southwestern Public Service Co</v>
          </cell>
          <cell r="C138" t="str">
            <v>265935</v>
          </cell>
          <cell r="D138" t="str">
            <v>Other Clearings Costs</v>
          </cell>
          <cell r="E138">
            <v>149552</v>
          </cell>
        </row>
        <row r="139">
          <cell r="A139" t="str">
            <v>00013</v>
          </cell>
          <cell r="B139" t="str">
            <v>Southwestern Public Service Co</v>
          </cell>
          <cell r="C139" t="str">
            <v>267100</v>
          </cell>
          <cell r="D139" t="str">
            <v>Prepaid Pension Costs</v>
          </cell>
          <cell r="E139">
            <v>82503039.549999997</v>
          </cell>
        </row>
        <row r="140">
          <cell r="A140" t="str">
            <v>00013</v>
          </cell>
          <cell r="B140" t="str">
            <v>Southwestern Public Service Co</v>
          </cell>
          <cell r="C140" t="str">
            <v>268110</v>
          </cell>
          <cell r="D140" t="str">
            <v>Def DR-DMS Projects</v>
          </cell>
          <cell r="E140">
            <v>0</v>
          </cell>
        </row>
        <row r="141">
          <cell r="A141" t="str">
            <v>00013</v>
          </cell>
          <cell r="B141" t="str">
            <v>Southwestern Public Service Co</v>
          </cell>
          <cell r="C141" t="str">
            <v>268200</v>
          </cell>
          <cell r="D141" t="str">
            <v>Def DR-Debt Shelf Regist 1</v>
          </cell>
          <cell r="E141">
            <v>0</v>
          </cell>
        </row>
        <row r="142">
          <cell r="A142" t="str">
            <v>00013</v>
          </cell>
          <cell r="B142" t="str">
            <v>Southwestern Public Service Co</v>
          </cell>
          <cell r="C142" t="str">
            <v>268270</v>
          </cell>
          <cell r="D142" t="str">
            <v>Def DR-Misc Job Orders</v>
          </cell>
          <cell r="E142">
            <v>26387790.399999999</v>
          </cell>
        </row>
        <row r="143">
          <cell r="A143" t="str">
            <v>00013</v>
          </cell>
          <cell r="B143" t="str">
            <v>Southwestern Public Service Co</v>
          </cell>
          <cell r="C143" t="str">
            <v>268290</v>
          </cell>
          <cell r="D143" t="str">
            <v>Def DR-Commercial Paper Disc</v>
          </cell>
          <cell r="E143">
            <v>0</v>
          </cell>
        </row>
        <row r="144">
          <cell r="A144" t="str">
            <v>00013</v>
          </cell>
          <cell r="B144" t="str">
            <v>Southwestern Public Service Co</v>
          </cell>
          <cell r="C144" t="str">
            <v>268320</v>
          </cell>
          <cell r="D144" t="str">
            <v>Def DR-Renewable Energy Prog</v>
          </cell>
          <cell r="E144">
            <v>0</v>
          </cell>
        </row>
        <row r="145">
          <cell r="A145" t="str">
            <v>00013</v>
          </cell>
          <cell r="B145" t="str">
            <v>Southwestern Public Service Co</v>
          </cell>
          <cell r="C145" t="str">
            <v>268370</v>
          </cell>
          <cell r="D145" t="str">
            <v>Def DR-Other WIP</v>
          </cell>
          <cell r="E145">
            <v>-888095.7</v>
          </cell>
        </row>
        <row r="146">
          <cell r="A146" t="str">
            <v>00013</v>
          </cell>
          <cell r="B146" t="str">
            <v>Southwestern Public Service Co</v>
          </cell>
          <cell r="C146" t="str">
            <v>268380</v>
          </cell>
          <cell r="D146" t="str">
            <v>Def DR-N/Q Contrib &amp; Match</v>
          </cell>
          <cell r="E146">
            <v>779705.72</v>
          </cell>
        </row>
        <row r="147">
          <cell r="A147" t="str">
            <v>00013</v>
          </cell>
          <cell r="B147" t="str">
            <v>Southwestern Public Service Co</v>
          </cell>
          <cell r="C147" t="str">
            <v>268400</v>
          </cell>
          <cell r="D147" t="str">
            <v>Def DR-Texas IRP</v>
          </cell>
          <cell r="E147">
            <v>145000</v>
          </cell>
        </row>
        <row r="148">
          <cell r="A148" t="str">
            <v>00013</v>
          </cell>
          <cell r="B148" t="str">
            <v>Southwestern Public Service Co</v>
          </cell>
          <cell r="C148" t="str">
            <v>268410</v>
          </cell>
          <cell r="D148" t="str">
            <v>Def DR-Intercompany Billings</v>
          </cell>
          <cell r="E148">
            <v>-19192.86</v>
          </cell>
        </row>
        <row r="149">
          <cell r="A149" t="str">
            <v>00013</v>
          </cell>
          <cell r="B149" t="str">
            <v>Southwestern Public Service Co</v>
          </cell>
          <cell r="C149" t="str">
            <v>268420</v>
          </cell>
          <cell r="D149" t="str">
            <v>Def DR-Special Billing Project</v>
          </cell>
          <cell r="E149">
            <v>-57244.81</v>
          </cell>
        </row>
        <row r="150">
          <cell r="A150" t="str">
            <v>00013</v>
          </cell>
          <cell r="B150" t="str">
            <v>Southwestern Public Service Co</v>
          </cell>
          <cell r="C150" t="str">
            <v>268900</v>
          </cell>
          <cell r="D150" t="str">
            <v>Def DR-Trsf from BS</v>
          </cell>
          <cell r="E150">
            <v>577563.25</v>
          </cell>
        </row>
        <row r="151">
          <cell r="A151" t="str">
            <v>00013</v>
          </cell>
          <cell r="B151" t="str">
            <v>Southwestern Public Service Co</v>
          </cell>
          <cell r="C151" t="str">
            <v>281050</v>
          </cell>
          <cell r="D151" t="str">
            <v>Acc Def Inc Tx-Federal Nonplan</v>
          </cell>
          <cell r="E151">
            <v>661856.32999999996</v>
          </cell>
        </row>
        <row r="152">
          <cell r="A152" t="str">
            <v>00013</v>
          </cell>
          <cell r="B152" t="str">
            <v>Southwestern Public Service Co</v>
          </cell>
          <cell r="C152" t="str">
            <v>281050</v>
          </cell>
          <cell r="D152" t="str">
            <v>Acc Def Tx-Fed Nonpl-KS</v>
          </cell>
          <cell r="E152">
            <v>-507</v>
          </cell>
        </row>
        <row r="153">
          <cell r="A153" t="str">
            <v>00013</v>
          </cell>
          <cell r="B153" t="str">
            <v>Southwestern Public Service Co</v>
          </cell>
          <cell r="C153" t="str">
            <v>281050</v>
          </cell>
          <cell r="D153" t="str">
            <v>Acc Def Tx-Fed Nonpl-NM</v>
          </cell>
          <cell r="E153">
            <v>-5217599</v>
          </cell>
        </row>
        <row r="154">
          <cell r="A154" t="str">
            <v>00013</v>
          </cell>
          <cell r="B154" t="str">
            <v>Southwestern Public Service Co</v>
          </cell>
          <cell r="C154" t="str">
            <v>281050</v>
          </cell>
          <cell r="D154" t="str">
            <v>Acc Def Tx-Fed Nonpl-OK</v>
          </cell>
          <cell r="E154">
            <v>-406276</v>
          </cell>
        </row>
        <row r="155">
          <cell r="A155" t="str">
            <v>00013</v>
          </cell>
          <cell r="B155" t="str">
            <v>Southwestern Public Service Co</v>
          </cell>
          <cell r="C155" t="str">
            <v>281050</v>
          </cell>
          <cell r="D155" t="str">
            <v>Acc Def Tx-Fed Nonpl-TX</v>
          </cell>
          <cell r="E155">
            <v>-13377045</v>
          </cell>
        </row>
        <row r="156">
          <cell r="A156" t="str">
            <v>00013</v>
          </cell>
          <cell r="B156" t="str">
            <v>Southwestern Public Service Co</v>
          </cell>
          <cell r="C156" t="str">
            <v>281660</v>
          </cell>
          <cell r="D156" t="str">
            <v>Federal Unamortized ITC</v>
          </cell>
          <cell r="E156">
            <v>2504026.2799999998</v>
          </cell>
        </row>
        <row r="157">
          <cell r="A157" t="str">
            <v>00013</v>
          </cell>
          <cell r="B157" t="str">
            <v>Southwestern Public Service Co</v>
          </cell>
          <cell r="C157" t="str">
            <v>321900</v>
          </cell>
          <cell r="D157" t="str">
            <v>Other STD</v>
          </cell>
          <cell r="E157">
            <v>0</v>
          </cell>
        </row>
        <row r="158">
          <cell r="A158" t="str">
            <v>00013</v>
          </cell>
          <cell r="B158" t="str">
            <v>Southwestern Public Service Co</v>
          </cell>
          <cell r="C158" t="str">
            <v>323100</v>
          </cell>
          <cell r="D158" t="str">
            <v>Notes Payable</v>
          </cell>
          <cell r="E158">
            <v>0</v>
          </cell>
        </row>
        <row r="159">
          <cell r="A159" t="str">
            <v>00013</v>
          </cell>
          <cell r="B159" t="str">
            <v>Southwestern Public Service Co</v>
          </cell>
          <cell r="C159" t="str">
            <v>325000</v>
          </cell>
          <cell r="D159" t="str">
            <v>Interco Balances with CR Bal</v>
          </cell>
          <cell r="E159">
            <v>-135102.16</v>
          </cell>
        </row>
        <row r="160">
          <cell r="A160" t="str">
            <v>00013</v>
          </cell>
          <cell r="B160" t="str">
            <v>Southwestern Public Service Co</v>
          </cell>
          <cell r="C160" t="str">
            <v>325500</v>
          </cell>
          <cell r="D160" t="str">
            <v>Dividends Pay to Assoc Co</v>
          </cell>
          <cell r="E160">
            <v>-20969095.57</v>
          </cell>
        </row>
        <row r="161">
          <cell r="A161" t="str">
            <v>00013</v>
          </cell>
          <cell r="B161" t="str">
            <v>Southwestern Public Service Co</v>
          </cell>
          <cell r="C161" t="str">
            <v>327100</v>
          </cell>
          <cell r="D161" t="str">
            <v>A/P Salaries and Wages</v>
          </cell>
          <cell r="E161">
            <v>-896713.12</v>
          </cell>
        </row>
        <row r="162">
          <cell r="A162" t="str">
            <v>00013</v>
          </cell>
          <cell r="B162" t="str">
            <v>Southwestern Public Service Co</v>
          </cell>
          <cell r="C162" t="str">
            <v>327900</v>
          </cell>
          <cell r="D162" t="str">
            <v>A/P Net Payrolls</v>
          </cell>
          <cell r="E162">
            <v>207764.89</v>
          </cell>
        </row>
        <row r="163">
          <cell r="A163" t="str">
            <v>00013</v>
          </cell>
          <cell r="B163" t="str">
            <v>Southwestern Public Service Co</v>
          </cell>
          <cell r="C163" t="str">
            <v>328700</v>
          </cell>
          <cell r="D163" t="str">
            <v>A/P Wage Assignments</v>
          </cell>
          <cell r="E163">
            <v>21913.19</v>
          </cell>
        </row>
        <row r="164">
          <cell r="A164" t="str">
            <v>00013</v>
          </cell>
          <cell r="B164" t="str">
            <v>Southwestern Public Service Co</v>
          </cell>
          <cell r="C164" t="str">
            <v>331100</v>
          </cell>
          <cell r="D164" t="str">
            <v>A/P Non-Union Severence</v>
          </cell>
          <cell r="E164">
            <v>-1354448</v>
          </cell>
        </row>
        <row r="165">
          <cell r="A165" t="str">
            <v>00013</v>
          </cell>
          <cell r="B165" t="str">
            <v>Southwestern Public Service Co</v>
          </cell>
          <cell r="C165" t="str">
            <v>331900</v>
          </cell>
          <cell r="D165" t="str">
            <v>A/P Merger Severence</v>
          </cell>
          <cell r="E165">
            <v>-80362.33</v>
          </cell>
        </row>
        <row r="166">
          <cell r="A166" t="str">
            <v>00013</v>
          </cell>
          <cell r="B166" t="str">
            <v>Southwestern Public Service Co</v>
          </cell>
          <cell r="C166" t="str">
            <v>333900</v>
          </cell>
          <cell r="D166" t="str">
            <v>A/P Executive Long Term Plan</v>
          </cell>
          <cell r="E166">
            <v>-104516</v>
          </cell>
        </row>
        <row r="167">
          <cell r="A167" t="str">
            <v>00013</v>
          </cell>
          <cell r="B167" t="str">
            <v>Southwestern Public Service Co</v>
          </cell>
          <cell r="C167" t="str">
            <v>334300</v>
          </cell>
          <cell r="D167" t="str">
            <v>A/P Non Union Incentive Plan</v>
          </cell>
          <cell r="E167">
            <v>-2113809</v>
          </cell>
        </row>
        <row r="168">
          <cell r="A168" t="str">
            <v>00013</v>
          </cell>
          <cell r="B168" t="str">
            <v>Southwestern Public Service Co</v>
          </cell>
          <cell r="C168" t="str">
            <v>337100</v>
          </cell>
          <cell r="D168" t="str">
            <v>A/P Vacation Liability</v>
          </cell>
          <cell r="E168">
            <v>-5430555.2699999996</v>
          </cell>
        </row>
        <row r="169">
          <cell r="A169" t="str">
            <v>00013</v>
          </cell>
          <cell r="B169" t="str">
            <v>Southwestern Public Service Co</v>
          </cell>
          <cell r="C169" t="str">
            <v>337500</v>
          </cell>
          <cell r="D169" t="str">
            <v>A/P Healthcare</v>
          </cell>
          <cell r="E169">
            <v>-67766.080000000002</v>
          </cell>
        </row>
        <row r="170">
          <cell r="A170" t="str">
            <v>00013</v>
          </cell>
          <cell r="B170" t="str">
            <v>Southwestern Public Service Co</v>
          </cell>
          <cell r="C170" t="str">
            <v>337900</v>
          </cell>
          <cell r="D170" t="str">
            <v>A/P 401K</v>
          </cell>
          <cell r="E170">
            <v>-1086356.72</v>
          </cell>
        </row>
        <row r="171">
          <cell r="A171" t="str">
            <v>00013</v>
          </cell>
          <cell r="B171" t="str">
            <v>Southwestern Public Service Co</v>
          </cell>
          <cell r="C171" t="str">
            <v>341110</v>
          </cell>
          <cell r="D171" t="str">
            <v>A/P-Federal Withholdings</v>
          </cell>
          <cell r="E171">
            <v>-530300.42000000004</v>
          </cell>
        </row>
        <row r="172">
          <cell r="A172" t="str">
            <v>00013</v>
          </cell>
          <cell r="B172" t="str">
            <v>Southwestern Public Service Co</v>
          </cell>
          <cell r="C172" t="str">
            <v>341140</v>
          </cell>
          <cell r="D172" t="str">
            <v>A/P-FICA Withholding</v>
          </cell>
          <cell r="E172">
            <v>-27186.06</v>
          </cell>
        </row>
        <row r="173">
          <cell r="A173" t="str">
            <v>00013</v>
          </cell>
          <cell r="B173" t="str">
            <v>Southwestern Public Service Co</v>
          </cell>
          <cell r="C173" t="str">
            <v>341170</v>
          </cell>
          <cell r="D173" t="str">
            <v>A/P-State W/H KS</v>
          </cell>
          <cell r="E173">
            <v>-478</v>
          </cell>
        </row>
        <row r="174">
          <cell r="A174" t="str">
            <v>00013</v>
          </cell>
          <cell r="B174" t="str">
            <v>Southwestern Public Service Co</v>
          </cell>
          <cell r="C174" t="str">
            <v>341170</v>
          </cell>
          <cell r="D174" t="str">
            <v>A/P-State W/H NM</v>
          </cell>
          <cell r="E174">
            <v>-20576.5</v>
          </cell>
        </row>
        <row r="175">
          <cell r="A175" t="str">
            <v>00013</v>
          </cell>
          <cell r="B175" t="str">
            <v>Southwestern Public Service Co</v>
          </cell>
          <cell r="C175" t="str">
            <v>341170</v>
          </cell>
          <cell r="D175" t="str">
            <v>A/P-State W/H OK</v>
          </cell>
          <cell r="E175">
            <v>-21293</v>
          </cell>
        </row>
        <row r="176">
          <cell r="A176" t="str">
            <v>00013</v>
          </cell>
          <cell r="B176" t="str">
            <v>Southwestern Public Service Co</v>
          </cell>
          <cell r="C176" t="str">
            <v>341440</v>
          </cell>
          <cell r="D176" t="str">
            <v>A/P-Credit Union</v>
          </cell>
          <cell r="E176">
            <v>-11296.62</v>
          </cell>
        </row>
        <row r="177">
          <cell r="A177" t="str">
            <v>00013</v>
          </cell>
          <cell r="B177" t="str">
            <v>Southwestern Public Service Co</v>
          </cell>
          <cell r="C177" t="str">
            <v>341530</v>
          </cell>
          <cell r="D177" t="str">
            <v>A/P-Employee Savings Bonds</v>
          </cell>
          <cell r="E177">
            <v>0</v>
          </cell>
        </row>
        <row r="178">
          <cell r="A178" t="str">
            <v>00013</v>
          </cell>
          <cell r="B178" t="str">
            <v>Southwestern Public Service Co</v>
          </cell>
          <cell r="C178" t="str">
            <v>341590</v>
          </cell>
          <cell r="D178" t="str">
            <v>A/P-Employee United Way Fund</v>
          </cell>
          <cell r="E178">
            <v>-68269.78</v>
          </cell>
        </row>
        <row r="179">
          <cell r="A179" t="str">
            <v>00013</v>
          </cell>
          <cell r="B179" t="str">
            <v>Southwestern Public Service Co</v>
          </cell>
          <cell r="C179" t="str">
            <v>341620</v>
          </cell>
          <cell r="D179" t="str">
            <v>A/P-Employee PAC</v>
          </cell>
          <cell r="E179">
            <v>-40</v>
          </cell>
        </row>
        <row r="180">
          <cell r="A180" t="str">
            <v>00013</v>
          </cell>
          <cell r="B180" t="str">
            <v>Southwestern Public Service Co</v>
          </cell>
          <cell r="C180" t="str">
            <v>341810</v>
          </cell>
          <cell r="D180" t="str">
            <v>A/P Ee Pay All GUL (Non-VEBA)</v>
          </cell>
          <cell r="E180">
            <v>571.99</v>
          </cell>
        </row>
        <row r="181">
          <cell r="A181" t="str">
            <v>00013</v>
          </cell>
          <cell r="B181" t="str">
            <v>Southwestern Public Service Co</v>
          </cell>
          <cell r="C181" t="str">
            <v>341830</v>
          </cell>
          <cell r="D181" t="str">
            <v>A/P-Pay Ded Glp, Gul (Non-Veb)</v>
          </cell>
          <cell r="E181">
            <v>0</v>
          </cell>
        </row>
        <row r="182">
          <cell r="A182" t="str">
            <v>00013</v>
          </cell>
          <cell r="B182" t="str">
            <v>Southwestern Public Service Co</v>
          </cell>
          <cell r="C182" t="str">
            <v>341860</v>
          </cell>
          <cell r="D182" t="str">
            <v>A/P-401K Prog Loans</v>
          </cell>
          <cell r="E182">
            <v>-3157.56</v>
          </cell>
        </row>
        <row r="183">
          <cell r="A183" t="str">
            <v>00013</v>
          </cell>
          <cell r="B183" t="str">
            <v>Southwestern Public Service Co</v>
          </cell>
          <cell r="C183" t="str">
            <v>341890</v>
          </cell>
          <cell r="D183" t="str">
            <v>A/P-401K Prog</v>
          </cell>
          <cell r="E183">
            <v>-70526.509999999995</v>
          </cell>
        </row>
        <row r="184">
          <cell r="A184" t="str">
            <v>00013</v>
          </cell>
          <cell r="B184" t="str">
            <v>Southwestern Public Service Co</v>
          </cell>
          <cell r="C184" t="str">
            <v>341920</v>
          </cell>
          <cell r="D184" t="str">
            <v>A/P-First Nat'l Bank Trst 401K</v>
          </cell>
          <cell r="E184">
            <v>-844330.53</v>
          </cell>
        </row>
        <row r="185">
          <cell r="A185" t="str">
            <v>00013</v>
          </cell>
          <cell r="B185" t="str">
            <v>Southwestern Public Service Co</v>
          </cell>
          <cell r="C185" t="str">
            <v>341950</v>
          </cell>
          <cell r="D185" t="str">
            <v>Union Dues</v>
          </cell>
          <cell r="E185">
            <v>67.94</v>
          </cell>
        </row>
        <row r="186">
          <cell r="A186" t="str">
            <v>00013</v>
          </cell>
          <cell r="B186" t="str">
            <v>Southwestern Public Service Co</v>
          </cell>
          <cell r="C186" t="str">
            <v>342110</v>
          </cell>
          <cell r="D186" t="str">
            <v>A/P-EE Pay All Life AD&amp;D Ins (</v>
          </cell>
          <cell r="E186">
            <v>-28157.21</v>
          </cell>
        </row>
        <row r="187">
          <cell r="A187" t="str">
            <v>00013</v>
          </cell>
          <cell r="B187" t="str">
            <v>Southwestern Public Service Co</v>
          </cell>
          <cell r="C187" t="str">
            <v>342210</v>
          </cell>
          <cell r="D187" t="str">
            <v>Scope, Cope</v>
          </cell>
          <cell r="E187">
            <v>916.5</v>
          </cell>
        </row>
        <row r="188">
          <cell r="A188" t="str">
            <v>00013</v>
          </cell>
          <cell r="B188" t="str">
            <v>Southwestern Public Service Co</v>
          </cell>
          <cell r="C188" t="str">
            <v>342230</v>
          </cell>
          <cell r="D188" t="str">
            <v>A/P-Select Contributions</v>
          </cell>
          <cell r="E188">
            <v>-19485.47</v>
          </cell>
        </row>
        <row r="189">
          <cell r="A189" t="str">
            <v>00013</v>
          </cell>
          <cell r="B189" t="str">
            <v>Southwestern Public Service Co</v>
          </cell>
          <cell r="C189" t="str">
            <v>342260</v>
          </cell>
          <cell r="D189" t="str">
            <v>A/P-EIP Empee Contrib N/Q Plan</v>
          </cell>
          <cell r="E189">
            <v>-126069.69</v>
          </cell>
        </row>
        <row r="190">
          <cell r="A190" t="str">
            <v>00013</v>
          </cell>
          <cell r="B190" t="str">
            <v>Southwestern Public Service Co</v>
          </cell>
          <cell r="C190" t="str">
            <v>342290</v>
          </cell>
          <cell r="D190" t="str">
            <v>A/P-EIP Emplyr Cont N/Q Plan</v>
          </cell>
          <cell r="E190">
            <v>7241.99</v>
          </cell>
        </row>
        <row r="191">
          <cell r="A191" t="str">
            <v>00013</v>
          </cell>
          <cell r="B191" t="str">
            <v>Southwestern Public Service Co</v>
          </cell>
          <cell r="C191" t="str">
            <v>342320</v>
          </cell>
          <cell r="D191" t="str">
            <v>A/P-EE Contrib-Union VEBA</v>
          </cell>
          <cell r="E191">
            <v>-1348244.61</v>
          </cell>
        </row>
        <row r="192">
          <cell r="A192" t="str">
            <v>00013</v>
          </cell>
          <cell r="B192" t="str">
            <v>Southwestern Public Service Co</v>
          </cell>
          <cell r="C192" t="str">
            <v>342350</v>
          </cell>
          <cell r="D192" t="str">
            <v>A/P-EE Contrib Non-Union VEBA</v>
          </cell>
          <cell r="E192">
            <v>847233.87</v>
          </cell>
        </row>
        <row r="193">
          <cell r="A193" t="str">
            <v>00013</v>
          </cell>
          <cell r="B193" t="str">
            <v>Southwestern Public Service Co</v>
          </cell>
          <cell r="C193" t="str">
            <v>351140</v>
          </cell>
          <cell r="D193" t="str">
            <v>Refunds Due to Customers</v>
          </cell>
          <cell r="E193">
            <v>-270121.14</v>
          </cell>
        </row>
        <row r="194">
          <cell r="A194" t="str">
            <v>00013</v>
          </cell>
          <cell r="B194" t="str">
            <v>Southwestern Public Service Co</v>
          </cell>
          <cell r="C194" t="str">
            <v>351260</v>
          </cell>
          <cell r="D194" t="str">
            <v>CurLiab-Rate Ref-Elec-Earn Tst</v>
          </cell>
          <cell r="E194">
            <v>-7279138</v>
          </cell>
        </row>
        <row r="195">
          <cell r="A195" t="str">
            <v>00013</v>
          </cell>
          <cell r="B195" t="str">
            <v>Southwestern Public Service Co</v>
          </cell>
          <cell r="C195" t="str">
            <v>351290</v>
          </cell>
          <cell r="D195" t="str">
            <v>Misc CurLiab-Rate-Ref Merg Sav</v>
          </cell>
          <cell r="E195">
            <v>-172538.1</v>
          </cell>
        </row>
        <row r="196">
          <cell r="A196" t="str">
            <v>00013</v>
          </cell>
          <cell r="B196" t="str">
            <v>Southwestern Public Service Co</v>
          </cell>
          <cell r="C196" t="str">
            <v>351470</v>
          </cell>
          <cell r="D196" t="str">
            <v>Misc Liab-Excess/Refund Credit</v>
          </cell>
          <cell r="E196">
            <v>-3933332.4</v>
          </cell>
        </row>
        <row r="197">
          <cell r="A197" t="str">
            <v>00013</v>
          </cell>
          <cell r="B197" t="str">
            <v>Southwestern Public Service Co</v>
          </cell>
          <cell r="C197" t="str">
            <v>355218</v>
          </cell>
          <cell r="D197" t="str">
            <v>A/P Accr Power Interchange SPS</v>
          </cell>
          <cell r="E197">
            <v>-16158711.59</v>
          </cell>
        </row>
        <row r="198">
          <cell r="A198" t="str">
            <v>00013</v>
          </cell>
          <cell r="B198" t="str">
            <v>Southwestern Public Service Co</v>
          </cell>
          <cell r="C198" t="str">
            <v>355316</v>
          </cell>
          <cell r="D198" t="str">
            <v>A/P Accrd Fuel Pur</v>
          </cell>
          <cell r="E198">
            <v>-13486217.17</v>
          </cell>
        </row>
        <row r="199">
          <cell r="A199" t="str">
            <v>00013</v>
          </cell>
          <cell r="B199" t="str">
            <v>Southwestern Public Service Co</v>
          </cell>
          <cell r="C199" t="str">
            <v>355318</v>
          </cell>
          <cell r="D199" t="str">
            <v>A/P Oper Cost Cleanese Unit 1</v>
          </cell>
          <cell r="E199">
            <v>99706.26</v>
          </cell>
        </row>
        <row r="200">
          <cell r="A200" t="str">
            <v>00013</v>
          </cell>
          <cell r="B200" t="str">
            <v>Southwestern Public Service Co</v>
          </cell>
          <cell r="C200" t="str">
            <v>355322</v>
          </cell>
          <cell r="D200" t="str">
            <v>A/P Oper Cost Cleanese Unit 2</v>
          </cell>
          <cell r="E200">
            <v>-304090.65000000002</v>
          </cell>
        </row>
        <row r="201">
          <cell r="A201" t="str">
            <v>00013</v>
          </cell>
          <cell r="B201" t="str">
            <v>Southwestern Public Service Co</v>
          </cell>
          <cell r="C201" t="str">
            <v>355324</v>
          </cell>
          <cell r="D201" t="str">
            <v>A/P Grd Valley Water Assoc</v>
          </cell>
          <cell r="E201">
            <v>-245861.96</v>
          </cell>
        </row>
        <row r="202">
          <cell r="A202" t="str">
            <v>00013</v>
          </cell>
          <cell r="B202" t="str">
            <v>Southwestern Public Service Co</v>
          </cell>
          <cell r="C202" t="str">
            <v>361260</v>
          </cell>
          <cell r="D202" t="str">
            <v>A/P Misc Liab-Uncl Transp Chks</v>
          </cell>
          <cell r="E202">
            <v>39158.15</v>
          </cell>
        </row>
        <row r="203">
          <cell r="A203" t="str">
            <v>00013</v>
          </cell>
          <cell r="B203" t="str">
            <v>Southwestern Public Service Co</v>
          </cell>
          <cell r="C203" t="str">
            <v>361290</v>
          </cell>
          <cell r="D203" t="str">
            <v>A/P Misc Liab-Uncl Right of Wa</v>
          </cell>
          <cell r="E203">
            <v>18014.13</v>
          </cell>
        </row>
        <row r="204">
          <cell r="A204" t="str">
            <v>00013</v>
          </cell>
          <cell r="B204" t="str">
            <v>Southwestern Public Service Co</v>
          </cell>
          <cell r="C204" t="str">
            <v>361350</v>
          </cell>
          <cell r="D204" t="str">
            <v>A/P Unclaimed Overpay of Cust</v>
          </cell>
          <cell r="E204">
            <v>-223921.78</v>
          </cell>
        </row>
        <row r="205">
          <cell r="A205" t="str">
            <v>00013</v>
          </cell>
          <cell r="B205" t="str">
            <v>Southwestern Public Service Co</v>
          </cell>
          <cell r="C205" t="str">
            <v>365110</v>
          </cell>
          <cell r="D205" t="str">
            <v>A/P Vouchers Payable</v>
          </cell>
          <cell r="E205">
            <v>-7173929.7599999998</v>
          </cell>
        </row>
        <row r="206">
          <cell r="A206" t="str">
            <v>00013</v>
          </cell>
          <cell r="B206" t="str">
            <v>Southwestern Public Service Co</v>
          </cell>
          <cell r="C206" t="str">
            <v>365170</v>
          </cell>
          <cell r="D206" t="str">
            <v>A/P Unvouchered Invoices</v>
          </cell>
          <cell r="E206">
            <v>-3918870.9</v>
          </cell>
        </row>
        <row r="207">
          <cell r="A207" t="str">
            <v>00013</v>
          </cell>
          <cell r="B207" t="str">
            <v>Southwestern Public Service Co</v>
          </cell>
          <cell r="C207" t="str">
            <v>365180</v>
          </cell>
          <cell r="D207" t="str">
            <v>A/P T&amp;E Card</v>
          </cell>
          <cell r="E207">
            <v>-20469.52</v>
          </cell>
        </row>
        <row r="208">
          <cell r="A208" t="str">
            <v>00013</v>
          </cell>
          <cell r="B208" t="str">
            <v>Southwestern Public Service Co</v>
          </cell>
          <cell r="C208" t="str">
            <v>365210</v>
          </cell>
          <cell r="D208" t="str">
            <v>A/P Visa Card-Unvouchered Liab</v>
          </cell>
          <cell r="E208">
            <v>126746.09</v>
          </cell>
        </row>
        <row r="209">
          <cell r="A209" t="str">
            <v>00013</v>
          </cell>
          <cell r="B209" t="str">
            <v>Southwestern Public Service Co</v>
          </cell>
          <cell r="C209" t="str">
            <v>365350</v>
          </cell>
          <cell r="D209" t="str">
            <v>A/P Employee Prepaid Premiums</v>
          </cell>
          <cell r="E209">
            <v>-34967.35</v>
          </cell>
        </row>
        <row r="210">
          <cell r="A210" t="str">
            <v>00013</v>
          </cell>
          <cell r="B210" t="str">
            <v>Southwestern Public Service Co</v>
          </cell>
          <cell r="C210" t="str">
            <v>365650</v>
          </cell>
          <cell r="D210" t="str">
            <v>A/P Curr Liab-Ubd Mesa Voucher</v>
          </cell>
          <cell r="E210">
            <v>-11221595.449999999</v>
          </cell>
        </row>
        <row r="211">
          <cell r="A211" t="str">
            <v>00013</v>
          </cell>
          <cell r="B211" t="str">
            <v>Southwestern Public Service Co</v>
          </cell>
          <cell r="C211" t="str">
            <v>365720</v>
          </cell>
          <cell r="D211" t="str">
            <v>A/P-PUC of Texas</v>
          </cell>
          <cell r="E211">
            <v>-320000</v>
          </cell>
        </row>
        <row r="212">
          <cell r="A212" t="str">
            <v>00013</v>
          </cell>
          <cell r="B212" t="str">
            <v>Southwestern Public Service Co</v>
          </cell>
          <cell r="C212" t="str">
            <v>365900</v>
          </cell>
          <cell r="D212" t="str">
            <v>A/P-IBNR Medical Claims</v>
          </cell>
          <cell r="E212">
            <v>-1215500</v>
          </cell>
        </row>
        <row r="213">
          <cell r="A213" t="str">
            <v>00013</v>
          </cell>
          <cell r="B213" t="str">
            <v>Southwestern Public Service Co</v>
          </cell>
          <cell r="C213" t="str">
            <v>369000</v>
          </cell>
          <cell r="D213" t="str">
            <v>A/P-Miscellaneous</v>
          </cell>
          <cell r="E213">
            <v>-49254.69</v>
          </cell>
        </row>
        <row r="214">
          <cell r="A214" t="str">
            <v>00013</v>
          </cell>
          <cell r="B214" t="str">
            <v>Southwestern Public Service Co</v>
          </cell>
          <cell r="C214" t="str">
            <v>369110</v>
          </cell>
          <cell r="D214" t="str">
            <v>Fran Fees-Co Match-All</v>
          </cell>
          <cell r="E214">
            <v>-898558.75</v>
          </cell>
        </row>
        <row r="215">
          <cell r="A215" t="str">
            <v>00013</v>
          </cell>
          <cell r="B215" t="str">
            <v>Southwestern Public Service Co</v>
          </cell>
          <cell r="C215" t="str">
            <v>369110</v>
          </cell>
          <cell r="D215" t="str">
            <v>Fran Fees-Cust Bill-All</v>
          </cell>
          <cell r="E215">
            <v>-626391.05000000005</v>
          </cell>
        </row>
        <row r="216">
          <cell r="A216" t="str">
            <v>00013</v>
          </cell>
          <cell r="B216" t="str">
            <v>Southwestern Public Service Co</v>
          </cell>
          <cell r="C216" t="str">
            <v>369210</v>
          </cell>
          <cell r="D216" t="str">
            <v>Sales Tax - TX</v>
          </cell>
          <cell r="E216">
            <v>-2670518.0299999998</v>
          </cell>
        </row>
        <row r="217">
          <cell r="A217" t="str">
            <v>00013</v>
          </cell>
          <cell r="B217" t="str">
            <v>Southwestern Public Service Co</v>
          </cell>
          <cell r="C217" t="str">
            <v>371140</v>
          </cell>
          <cell r="D217" t="str">
            <v>Def Cr-Cust Sec Acct</v>
          </cell>
          <cell r="E217">
            <v>-5418447.3300000001</v>
          </cell>
        </row>
        <row r="218">
          <cell r="A218" t="str">
            <v>00013</v>
          </cell>
          <cell r="B218" t="str">
            <v>Southwestern Public Service Co</v>
          </cell>
          <cell r="C218" t="str">
            <v>371150</v>
          </cell>
          <cell r="D218" t="str">
            <v>TX AC Pilot Program</v>
          </cell>
          <cell r="E218">
            <v>0</v>
          </cell>
        </row>
        <row r="219">
          <cell r="A219" t="str">
            <v>00013</v>
          </cell>
          <cell r="B219" t="str">
            <v>Southwestern Public Service Co</v>
          </cell>
          <cell r="C219" t="str">
            <v>371260</v>
          </cell>
          <cell r="D219" t="str">
            <v>Def Cr-Secur Deposit</v>
          </cell>
          <cell r="E219">
            <v>-57000</v>
          </cell>
        </row>
        <row r="220">
          <cell r="A220" t="str">
            <v>00013</v>
          </cell>
          <cell r="B220" t="str">
            <v>Southwestern Public Service Co</v>
          </cell>
          <cell r="C220" t="str">
            <v>371290</v>
          </cell>
          <cell r="D220" t="str">
            <v>Def Cr-CIS Deposits Billed</v>
          </cell>
          <cell r="E220">
            <v>-1033737.46</v>
          </cell>
        </row>
        <row r="221">
          <cell r="A221" t="str">
            <v>00013</v>
          </cell>
          <cell r="B221" t="str">
            <v>Southwestern Public Service Co</v>
          </cell>
          <cell r="C221" t="str">
            <v>371350</v>
          </cell>
          <cell r="D221" t="str">
            <v>Def Credit-Renew Energy Prog</v>
          </cell>
          <cell r="E221">
            <v>-150</v>
          </cell>
        </row>
        <row r="222">
          <cell r="A222" t="str">
            <v>00013</v>
          </cell>
          <cell r="B222" t="str">
            <v>Southwestern Public Service Co</v>
          </cell>
          <cell r="C222" t="str">
            <v>371380</v>
          </cell>
          <cell r="D222" t="str">
            <v>Def CR-Transmission Deposit</v>
          </cell>
          <cell r="E222">
            <v>0</v>
          </cell>
        </row>
        <row r="223">
          <cell r="A223" t="str">
            <v>00013</v>
          </cell>
          <cell r="B223" t="str">
            <v>Southwestern Public Service Co</v>
          </cell>
          <cell r="C223" t="str">
            <v>373100</v>
          </cell>
          <cell r="D223" t="str">
            <v>Misc Curr Liab-Caprock Elec Ln</v>
          </cell>
          <cell r="E223">
            <v>-6189039.6100000003</v>
          </cell>
        </row>
        <row r="224">
          <cell r="A224" t="str">
            <v>00013</v>
          </cell>
          <cell r="B224" t="str">
            <v>Southwestern Public Service Co</v>
          </cell>
          <cell r="C224" t="str">
            <v>373150</v>
          </cell>
          <cell r="D224" t="str">
            <v>Misc Curr Liab - Deferred Fuel</v>
          </cell>
          <cell r="E224">
            <v>0</v>
          </cell>
        </row>
        <row r="225">
          <cell r="A225" t="str">
            <v>00013</v>
          </cell>
          <cell r="B225" t="str">
            <v>Southwestern Public Service Co</v>
          </cell>
          <cell r="C225" t="str">
            <v>373150</v>
          </cell>
          <cell r="D225" t="str">
            <v>Misc Curr Liab - Dfrd Fuel-NM</v>
          </cell>
          <cell r="E225">
            <v>0</v>
          </cell>
        </row>
        <row r="226">
          <cell r="A226" t="str">
            <v>00013</v>
          </cell>
          <cell r="B226" t="str">
            <v>Southwestern Public Service Co</v>
          </cell>
          <cell r="C226" t="str">
            <v>373150</v>
          </cell>
          <cell r="D226" t="str">
            <v>Misc Curr Liab - Dfrd Fuel-TX</v>
          </cell>
          <cell r="E226">
            <v>0</v>
          </cell>
        </row>
        <row r="227">
          <cell r="A227" t="str">
            <v>00013</v>
          </cell>
          <cell r="B227" t="str">
            <v>Southwestern Public Service Co</v>
          </cell>
          <cell r="C227" t="str">
            <v>373200</v>
          </cell>
          <cell r="D227" t="str">
            <v>Misc Cur Lia-Dfrd Fl Whlsle-NM</v>
          </cell>
          <cell r="E227">
            <v>0</v>
          </cell>
        </row>
        <row r="228">
          <cell r="A228" t="str">
            <v>00013</v>
          </cell>
          <cell r="B228" t="str">
            <v>Southwestern Public Service Co</v>
          </cell>
          <cell r="C228" t="str">
            <v>373200</v>
          </cell>
          <cell r="D228" t="str">
            <v>Misc Cur Lia-Dfrd Fl Whlsle-TX</v>
          </cell>
          <cell r="E228">
            <v>0</v>
          </cell>
        </row>
        <row r="229">
          <cell r="A229" t="str">
            <v>00013</v>
          </cell>
          <cell r="B229" t="str">
            <v>Southwestern Public Service Co</v>
          </cell>
          <cell r="C229" t="str">
            <v>375200</v>
          </cell>
          <cell r="D229" t="str">
            <v>Worker's Comp &amp; Pub Liab Ins</v>
          </cell>
          <cell r="E229">
            <v>436</v>
          </cell>
        </row>
        <row r="230">
          <cell r="A230" t="str">
            <v>00013</v>
          </cell>
          <cell r="B230" t="str">
            <v>Southwestern Public Service Co</v>
          </cell>
          <cell r="C230" t="str">
            <v>375900</v>
          </cell>
          <cell r="D230" t="str">
            <v>Liab-ODD $ Adj Dflt Susp Accnt</v>
          </cell>
          <cell r="E230">
            <v>0</v>
          </cell>
        </row>
        <row r="231">
          <cell r="A231" t="str">
            <v>00013</v>
          </cell>
          <cell r="B231" t="str">
            <v>Southwestern Public Service Co</v>
          </cell>
          <cell r="C231" t="str">
            <v>376700</v>
          </cell>
          <cell r="D231" t="str">
            <v>Default Suspense Account-G/L</v>
          </cell>
          <cell r="E231">
            <v>0</v>
          </cell>
        </row>
        <row r="232">
          <cell r="A232" t="str">
            <v>00013</v>
          </cell>
          <cell r="B232" t="str">
            <v>Southwestern Public Service Co</v>
          </cell>
          <cell r="C232" t="str">
            <v>376800</v>
          </cell>
          <cell r="D232" t="str">
            <v>Curr Deriv Lblties- Treasury</v>
          </cell>
          <cell r="E232">
            <v>-1130866</v>
          </cell>
        </row>
        <row r="233">
          <cell r="A233" t="str">
            <v>00013</v>
          </cell>
          <cell r="B233" t="str">
            <v>Southwestern Public Service Co</v>
          </cell>
          <cell r="C233" t="str">
            <v>376815</v>
          </cell>
          <cell r="D233" t="str">
            <v>Co Officer Suppmntl Exp</v>
          </cell>
          <cell r="E233">
            <v>-3840997.28</v>
          </cell>
        </row>
        <row r="234">
          <cell r="A234" t="str">
            <v>00013</v>
          </cell>
          <cell r="B234" t="str">
            <v>Southwestern Public Service Co</v>
          </cell>
          <cell r="C234" t="str">
            <v>376820</v>
          </cell>
          <cell r="D234" t="str">
            <v>FERC Annual Charge</v>
          </cell>
          <cell r="E234">
            <v>0.01</v>
          </cell>
        </row>
        <row r="235">
          <cell r="A235" t="str">
            <v>00013</v>
          </cell>
          <cell r="B235" t="str">
            <v>Southwestern Public Service Co</v>
          </cell>
          <cell r="C235" t="str">
            <v>376825</v>
          </cell>
          <cell r="D235" t="str">
            <v>Tie Line Liability</v>
          </cell>
          <cell r="E235">
            <v>1879.44</v>
          </cell>
        </row>
        <row r="236">
          <cell r="A236" t="str">
            <v>00013</v>
          </cell>
          <cell r="B236" t="str">
            <v>Southwestern Public Service Co</v>
          </cell>
          <cell r="C236" t="str">
            <v>376830</v>
          </cell>
          <cell r="D236" t="str">
            <v>Reg Commission Fees-New Mexico</v>
          </cell>
          <cell r="E236">
            <v>-780000</v>
          </cell>
        </row>
        <row r="237">
          <cell r="A237" t="str">
            <v>00013</v>
          </cell>
          <cell r="B237" t="str">
            <v>Southwestern Public Service Co</v>
          </cell>
          <cell r="C237" t="str">
            <v>383110</v>
          </cell>
          <cell r="D237" t="str">
            <v>Income Taxes Federal</v>
          </cell>
          <cell r="E237">
            <v>-5670318.0700000003</v>
          </cell>
        </row>
        <row r="238">
          <cell r="A238" t="str">
            <v>00013</v>
          </cell>
          <cell r="B238" t="str">
            <v>Southwestern Public Service Co</v>
          </cell>
          <cell r="C238" t="str">
            <v>383120</v>
          </cell>
          <cell r="D238" t="str">
            <v>State Inc Tax-Kansas</v>
          </cell>
          <cell r="E238">
            <v>8050</v>
          </cell>
        </row>
        <row r="239">
          <cell r="A239" t="str">
            <v>00013</v>
          </cell>
          <cell r="B239" t="str">
            <v>Southwestern Public Service Co</v>
          </cell>
          <cell r="C239" t="str">
            <v>383120</v>
          </cell>
          <cell r="D239" t="str">
            <v>State Inc Tax-New Mexico</v>
          </cell>
          <cell r="E239">
            <v>-1268196</v>
          </cell>
        </row>
        <row r="240">
          <cell r="A240" t="str">
            <v>00013</v>
          </cell>
          <cell r="B240" t="str">
            <v>Southwestern Public Service Co</v>
          </cell>
          <cell r="C240" t="str">
            <v>383120</v>
          </cell>
          <cell r="D240" t="str">
            <v>State Inc Tax-Oklahoma</v>
          </cell>
          <cell r="E240">
            <v>-80899</v>
          </cell>
        </row>
        <row r="241">
          <cell r="A241" t="str">
            <v>00013</v>
          </cell>
          <cell r="B241" t="str">
            <v>Southwestern Public Service Co</v>
          </cell>
          <cell r="C241" t="str">
            <v>383160</v>
          </cell>
          <cell r="D241" t="str">
            <v>Federal Def Inc Tx Nonplant</v>
          </cell>
          <cell r="E241">
            <v>14227196.23</v>
          </cell>
        </row>
        <row r="242">
          <cell r="A242" t="str">
            <v>00013</v>
          </cell>
          <cell r="B242" t="str">
            <v>Southwestern Public Service Co</v>
          </cell>
          <cell r="C242" t="str">
            <v>383520</v>
          </cell>
          <cell r="D242" t="str">
            <v>Property Tax-KS</v>
          </cell>
          <cell r="E242">
            <v>-47128.43</v>
          </cell>
        </row>
        <row r="243">
          <cell r="A243" t="str">
            <v>00013</v>
          </cell>
          <cell r="B243" t="str">
            <v>Southwestern Public Service Co</v>
          </cell>
          <cell r="C243" t="str">
            <v>383520</v>
          </cell>
          <cell r="D243" t="str">
            <v>Property Tax-NM</v>
          </cell>
          <cell r="E243">
            <v>-399001.24</v>
          </cell>
        </row>
        <row r="244">
          <cell r="A244" t="str">
            <v>00013</v>
          </cell>
          <cell r="B244" t="str">
            <v>Southwestern Public Service Co</v>
          </cell>
          <cell r="C244" t="str">
            <v>383520</v>
          </cell>
          <cell r="D244" t="str">
            <v>Property Tax-OK</v>
          </cell>
          <cell r="E244">
            <v>-21587.25</v>
          </cell>
        </row>
        <row r="245">
          <cell r="A245" t="str">
            <v>00013</v>
          </cell>
          <cell r="B245" t="str">
            <v>Southwestern Public Service Co</v>
          </cell>
          <cell r="C245" t="str">
            <v>383520</v>
          </cell>
          <cell r="D245" t="str">
            <v>Property Tax-TX</v>
          </cell>
          <cell r="E245">
            <v>-23373728.890000001</v>
          </cell>
        </row>
        <row r="246">
          <cell r="A246" t="str">
            <v>00013</v>
          </cell>
          <cell r="B246" t="str">
            <v>Southwestern Public Service Co</v>
          </cell>
          <cell r="C246" t="str">
            <v>383910</v>
          </cell>
          <cell r="D246" t="str">
            <v>Fran Fees-Co Match-All City</v>
          </cell>
          <cell r="E246">
            <v>0</v>
          </cell>
        </row>
        <row r="247">
          <cell r="A247" t="str">
            <v>00013</v>
          </cell>
          <cell r="B247" t="str">
            <v>Southwestern Public Service Co</v>
          </cell>
          <cell r="C247" t="str">
            <v>383910</v>
          </cell>
          <cell r="D247" t="str">
            <v>Fran Fees-Cust Bill-All City</v>
          </cell>
          <cell r="E247">
            <v>0</v>
          </cell>
        </row>
        <row r="248">
          <cell r="A248" t="str">
            <v>00013</v>
          </cell>
          <cell r="B248" t="str">
            <v>Southwestern Public Service Co</v>
          </cell>
          <cell r="C248" t="str">
            <v>384310</v>
          </cell>
          <cell r="D248" t="str">
            <v>Sales Tax-TX</v>
          </cell>
          <cell r="E248">
            <v>827952.87</v>
          </cell>
        </row>
        <row r="249">
          <cell r="A249" t="str">
            <v>00013</v>
          </cell>
          <cell r="B249" t="str">
            <v>Southwestern Public Service Co</v>
          </cell>
          <cell r="C249" t="str">
            <v>384710</v>
          </cell>
          <cell r="D249" t="str">
            <v>State Use Tax-KS</v>
          </cell>
          <cell r="E249">
            <v>-334428.31</v>
          </cell>
        </row>
        <row r="250">
          <cell r="A250" t="str">
            <v>00013</v>
          </cell>
          <cell r="B250" t="str">
            <v>Southwestern Public Service Co</v>
          </cell>
          <cell r="C250" t="str">
            <v>384710</v>
          </cell>
          <cell r="D250" t="str">
            <v>State Use Tax-NM</v>
          </cell>
          <cell r="E250">
            <v>-92068.22</v>
          </cell>
        </row>
        <row r="251">
          <cell r="A251" t="str">
            <v>00013</v>
          </cell>
          <cell r="B251" t="str">
            <v>Southwestern Public Service Co</v>
          </cell>
          <cell r="C251" t="str">
            <v>384710</v>
          </cell>
          <cell r="D251" t="str">
            <v>State Use Tax-OK</v>
          </cell>
          <cell r="E251">
            <v>-20742.32</v>
          </cell>
        </row>
        <row r="252">
          <cell r="A252" t="str">
            <v>00013</v>
          </cell>
          <cell r="B252" t="str">
            <v>Southwestern Public Service Co</v>
          </cell>
          <cell r="C252" t="str">
            <v>384710</v>
          </cell>
          <cell r="D252" t="str">
            <v>State Use Tax-TX</v>
          </cell>
          <cell r="E252">
            <v>-572838.65</v>
          </cell>
        </row>
        <row r="253">
          <cell r="A253" t="str">
            <v>00013</v>
          </cell>
          <cell r="B253" t="str">
            <v>Southwestern Public Service Co</v>
          </cell>
          <cell r="C253" t="str">
            <v>384715</v>
          </cell>
          <cell r="D253" t="str">
            <v>Use Tax-TX</v>
          </cell>
          <cell r="E253">
            <v>-15992.8</v>
          </cell>
        </row>
        <row r="254">
          <cell r="A254" t="str">
            <v>00013</v>
          </cell>
          <cell r="B254" t="str">
            <v>Southwestern Public Service Co</v>
          </cell>
          <cell r="C254" t="str">
            <v>384715</v>
          </cell>
          <cell r="D254" t="str">
            <v>Use Tax-TX-Baily</v>
          </cell>
          <cell r="E254">
            <v>-18.010000000000002</v>
          </cell>
        </row>
        <row r="255">
          <cell r="A255" t="str">
            <v>00013</v>
          </cell>
          <cell r="B255" t="str">
            <v>Southwestern Public Service Co</v>
          </cell>
          <cell r="C255" t="str">
            <v>384715</v>
          </cell>
          <cell r="D255" t="str">
            <v>Use Tax-TX-Castro</v>
          </cell>
          <cell r="E255">
            <v>103.78</v>
          </cell>
        </row>
        <row r="256">
          <cell r="A256" t="str">
            <v>00013</v>
          </cell>
          <cell r="B256" t="str">
            <v>Southwestern Public Service Co</v>
          </cell>
          <cell r="C256" t="str">
            <v>384715</v>
          </cell>
          <cell r="D256" t="str">
            <v>Use Tax-TX-Crosby</v>
          </cell>
          <cell r="E256">
            <v>1089.45</v>
          </cell>
        </row>
        <row r="257">
          <cell r="A257" t="str">
            <v>00013</v>
          </cell>
          <cell r="B257" t="str">
            <v>Southwestern Public Service Co</v>
          </cell>
          <cell r="C257" t="str">
            <v>384715</v>
          </cell>
          <cell r="D257" t="str">
            <v>Use Tax-TX-Deaf Smith</v>
          </cell>
          <cell r="E257">
            <v>-177.8</v>
          </cell>
        </row>
        <row r="258">
          <cell r="A258" t="str">
            <v>00013</v>
          </cell>
          <cell r="B258" t="str">
            <v>Southwestern Public Service Co</v>
          </cell>
          <cell r="C258" t="str">
            <v>384715</v>
          </cell>
          <cell r="D258" t="str">
            <v>Use Tax-TX-Hale</v>
          </cell>
          <cell r="E258">
            <v>-362.62</v>
          </cell>
        </row>
        <row r="259">
          <cell r="A259" t="str">
            <v>00013</v>
          </cell>
          <cell r="B259" t="str">
            <v>Southwestern Public Service Co</v>
          </cell>
          <cell r="C259" t="str">
            <v>384715</v>
          </cell>
          <cell r="D259" t="str">
            <v>Use Tax-TX-Lubbock</v>
          </cell>
          <cell r="E259">
            <v>-7966.88</v>
          </cell>
        </row>
        <row r="260">
          <cell r="A260" t="str">
            <v>00013</v>
          </cell>
          <cell r="B260" t="str">
            <v>Southwestern Public Service Co</v>
          </cell>
          <cell r="C260" t="str">
            <v>384715</v>
          </cell>
          <cell r="D260" t="str">
            <v>Use Tax-TX-Oldham</v>
          </cell>
          <cell r="E260">
            <v>-0.06</v>
          </cell>
        </row>
        <row r="261">
          <cell r="A261" t="str">
            <v>00013</v>
          </cell>
          <cell r="B261" t="str">
            <v>Southwestern Public Service Co</v>
          </cell>
          <cell r="C261" t="str">
            <v>384720</v>
          </cell>
          <cell r="D261" t="str">
            <v>Use Tax-TX-1%-Dallas</v>
          </cell>
          <cell r="E261">
            <v>-51.91</v>
          </cell>
        </row>
        <row r="262">
          <cell r="A262" t="str">
            <v>00013</v>
          </cell>
          <cell r="B262" t="str">
            <v>Southwestern Public Service Co</v>
          </cell>
          <cell r="C262" t="str">
            <v>384720</v>
          </cell>
          <cell r="D262" t="str">
            <v>Use Tax-TX-1%-Darrozett</v>
          </cell>
          <cell r="E262">
            <v>-6.3</v>
          </cell>
        </row>
        <row r="263">
          <cell r="A263" t="str">
            <v>00013</v>
          </cell>
          <cell r="B263" t="str">
            <v>Southwestern Public Service Co</v>
          </cell>
          <cell r="C263" t="str">
            <v>384720</v>
          </cell>
          <cell r="D263" t="str">
            <v>Use Tax-TX-1%-Denver</v>
          </cell>
          <cell r="E263">
            <v>0</v>
          </cell>
        </row>
        <row r="264">
          <cell r="A264" t="str">
            <v>00013</v>
          </cell>
          <cell r="B264" t="str">
            <v>Southwestern Public Service Co</v>
          </cell>
          <cell r="C264" t="str">
            <v>384720</v>
          </cell>
          <cell r="D264" t="str">
            <v>Use Tax-TX-1%-Floydada</v>
          </cell>
          <cell r="E264">
            <v>5.22</v>
          </cell>
        </row>
        <row r="265">
          <cell r="A265" t="str">
            <v>00013</v>
          </cell>
          <cell r="B265" t="str">
            <v>Southwestern Public Service Co</v>
          </cell>
          <cell r="C265" t="str">
            <v>384720</v>
          </cell>
          <cell r="D265" t="str">
            <v>Use Tax-TX-1%-Houston</v>
          </cell>
          <cell r="E265">
            <v>-110.85</v>
          </cell>
        </row>
        <row r="266">
          <cell r="A266" t="str">
            <v>00013</v>
          </cell>
          <cell r="B266" t="str">
            <v>Southwestern Public Service Co</v>
          </cell>
          <cell r="C266" t="str">
            <v>384720</v>
          </cell>
          <cell r="D266" t="str">
            <v>Use Tax-TX-1%-Lockney</v>
          </cell>
          <cell r="E266">
            <v>4010.55</v>
          </cell>
        </row>
        <row r="267">
          <cell r="A267" t="str">
            <v>00013</v>
          </cell>
          <cell r="B267" t="str">
            <v>Southwestern Public Service Co</v>
          </cell>
          <cell r="C267" t="str">
            <v>384720</v>
          </cell>
          <cell r="D267" t="str">
            <v>Use Tax-TX-1%-Morton</v>
          </cell>
          <cell r="E267">
            <v>0</v>
          </cell>
        </row>
        <row r="268">
          <cell r="A268" t="str">
            <v>00013</v>
          </cell>
          <cell r="B268" t="str">
            <v>Southwestern Public Service Co</v>
          </cell>
          <cell r="C268" t="str">
            <v>384720</v>
          </cell>
          <cell r="D268" t="str">
            <v>Use Tax-TX-1%-Pasadena</v>
          </cell>
          <cell r="E268">
            <v>-31499.68</v>
          </cell>
        </row>
        <row r="269">
          <cell r="A269" t="str">
            <v>00013</v>
          </cell>
          <cell r="B269" t="str">
            <v>Southwestern Public Service Co</v>
          </cell>
          <cell r="C269" t="str">
            <v>384720</v>
          </cell>
          <cell r="D269" t="str">
            <v>Use Tax-TX-1%-Post</v>
          </cell>
          <cell r="E269">
            <v>1061.52</v>
          </cell>
        </row>
        <row r="270">
          <cell r="A270" t="str">
            <v>00013</v>
          </cell>
          <cell r="B270" t="str">
            <v>Southwestern Public Service Co</v>
          </cell>
          <cell r="C270" t="str">
            <v>384720</v>
          </cell>
          <cell r="D270" t="str">
            <v>Use Tax-TX-1%-Ropesville</v>
          </cell>
          <cell r="E270">
            <v>188.2</v>
          </cell>
        </row>
        <row r="271">
          <cell r="A271" t="str">
            <v>00013</v>
          </cell>
          <cell r="B271" t="str">
            <v>Southwestern Public Service Co</v>
          </cell>
          <cell r="C271" t="str">
            <v>384720</v>
          </cell>
          <cell r="D271" t="str">
            <v>Use Tax-TX-1%-Seagrave</v>
          </cell>
          <cell r="E271">
            <v>-0.75</v>
          </cell>
        </row>
        <row r="272">
          <cell r="A272" t="str">
            <v>00013</v>
          </cell>
          <cell r="B272" t="str">
            <v>Southwestern Public Service Co</v>
          </cell>
          <cell r="C272" t="str">
            <v>384720</v>
          </cell>
          <cell r="D272" t="str">
            <v>Use Tax-TX-1%-Seminole</v>
          </cell>
          <cell r="E272">
            <v>-984.84</v>
          </cell>
        </row>
        <row r="273">
          <cell r="A273" t="str">
            <v>00013</v>
          </cell>
          <cell r="B273" t="str">
            <v>Southwestern Public Service Co</v>
          </cell>
          <cell r="C273" t="str">
            <v>384720</v>
          </cell>
          <cell r="D273" t="str">
            <v>Use Tax-TX-1%-Silverton</v>
          </cell>
          <cell r="E273">
            <v>13484.79</v>
          </cell>
        </row>
        <row r="274">
          <cell r="A274" t="str">
            <v>00013</v>
          </cell>
          <cell r="B274" t="str">
            <v>Southwestern Public Service Co</v>
          </cell>
          <cell r="C274" t="str">
            <v>384720</v>
          </cell>
          <cell r="D274" t="str">
            <v>Use Tax-TX-1%-Slaton</v>
          </cell>
          <cell r="E274">
            <v>0.01</v>
          </cell>
        </row>
        <row r="275">
          <cell r="A275" t="str">
            <v>00013</v>
          </cell>
          <cell r="B275" t="str">
            <v>Southwestern Public Service Co</v>
          </cell>
          <cell r="C275" t="str">
            <v>384720</v>
          </cell>
          <cell r="D275" t="str">
            <v>Use Tax-TX-1%-Tahoka</v>
          </cell>
          <cell r="E275">
            <v>-0.9</v>
          </cell>
        </row>
        <row r="276">
          <cell r="A276" t="str">
            <v>00013</v>
          </cell>
          <cell r="B276" t="str">
            <v>Southwestern Public Service Co</v>
          </cell>
          <cell r="C276" t="str">
            <v>384720</v>
          </cell>
          <cell r="D276" t="str">
            <v>Use Tax-TX-1%-Vega</v>
          </cell>
          <cell r="E276">
            <v>337.58</v>
          </cell>
        </row>
        <row r="277">
          <cell r="A277" t="str">
            <v>00013</v>
          </cell>
          <cell r="B277" t="str">
            <v>Southwestern Public Service Co</v>
          </cell>
          <cell r="C277" t="str">
            <v>384720</v>
          </cell>
          <cell r="D277" t="str">
            <v>Use Tax-TX-1.25%-Lubbock</v>
          </cell>
          <cell r="E277">
            <v>-19379.330000000002</v>
          </cell>
        </row>
        <row r="278">
          <cell r="A278" t="str">
            <v>00013</v>
          </cell>
          <cell r="B278" t="str">
            <v>Southwestern Public Service Co</v>
          </cell>
          <cell r="C278" t="str">
            <v>384720</v>
          </cell>
          <cell r="D278" t="str">
            <v>Use Tax-TX-1.5%-Abernathy</v>
          </cell>
          <cell r="E278">
            <v>-11.71</v>
          </cell>
        </row>
        <row r="279">
          <cell r="A279" t="str">
            <v>00013</v>
          </cell>
          <cell r="B279" t="str">
            <v>Southwestern Public Service Co</v>
          </cell>
          <cell r="C279" t="str">
            <v>384720</v>
          </cell>
          <cell r="D279" t="str">
            <v>Use Tax-TX-1.5%-Arlington</v>
          </cell>
          <cell r="E279">
            <v>-0.25</v>
          </cell>
        </row>
        <row r="280">
          <cell r="A280" t="str">
            <v>00013</v>
          </cell>
          <cell r="B280" t="str">
            <v>Southwestern Public Service Co</v>
          </cell>
          <cell r="C280" t="str">
            <v>384720</v>
          </cell>
          <cell r="D280" t="str">
            <v>Use Tax-TX-1.5%-Earth</v>
          </cell>
          <cell r="E280">
            <v>49.81</v>
          </cell>
        </row>
        <row r="281">
          <cell r="A281" t="str">
            <v>00013</v>
          </cell>
          <cell r="B281" t="str">
            <v>Southwestern Public Service Co</v>
          </cell>
          <cell r="C281" t="str">
            <v>384720</v>
          </cell>
          <cell r="D281" t="str">
            <v>Use Tax-TX-1.5%-Farwell</v>
          </cell>
          <cell r="E281">
            <v>-1.33</v>
          </cell>
        </row>
        <row r="282">
          <cell r="A282" t="str">
            <v>00013</v>
          </cell>
          <cell r="B282" t="str">
            <v>Southwestern Public Service Co</v>
          </cell>
          <cell r="C282" t="str">
            <v>384720</v>
          </cell>
          <cell r="D282" t="str">
            <v>Use Tax-TX-1.5%-Hereford</v>
          </cell>
          <cell r="E282">
            <v>-489.56</v>
          </cell>
        </row>
        <row r="283">
          <cell r="A283" t="str">
            <v>00013</v>
          </cell>
          <cell r="B283" t="str">
            <v>Southwestern Public Service Co</v>
          </cell>
          <cell r="C283" t="str">
            <v>384720</v>
          </cell>
          <cell r="D283" t="str">
            <v>Use TAx-TX-1%-Canyon</v>
          </cell>
          <cell r="E283">
            <v>-387.61</v>
          </cell>
        </row>
        <row r="284">
          <cell r="A284" t="str">
            <v>00013</v>
          </cell>
          <cell r="B284" t="str">
            <v>Southwestern Public Service Co</v>
          </cell>
          <cell r="C284" t="str">
            <v>384720</v>
          </cell>
          <cell r="D284" t="str">
            <v>Use TAx-TX-1%-Claude</v>
          </cell>
          <cell r="E284">
            <v>-1.06</v>
          </cell>
        </row>
        <row r="285">
          <cell r="A285" t="str">
            <v>00013</v>
          </cell>
          <cell r="B285" t="str">
            <v>Southwestern Public Service Co</v>
          </cell>
          <cell r="C285" t="str">
            <v>384720</v>
          </cell>
          <cell r="D285" t="str">
            <v>Use Tax TX-2%-Amarillo</v>
          </cell>
          <cell r="E285">
            <v>-41381.46</v>
          </cell>
        </row>
        <row r="286">
          <cell r="A286" t="str">
            <v>00013</v>
          </cell>
          <cell r="B286" t="str">
            <v>Southwestern Public Service Co</v>
          </cell>
          <cell r="C286" t="str">
            <v>384720</v>
          </cell>
          <cell r="D286" t="str">
            <v>Use Tax-TX-1%-Austin</v>
          </cell>
          <cell r="E286">
            <v>1224.98</v>
          </cell>
        </row>
        <row r="287">
          <cell r="A287" t="str">
            <v>00013</v>
          </cell>
          <cell r="B287" t="str">
            <v>Southwestern Public Service Co</v>
          </cell>
          <cell r="C287" t="str">
            <v>384720</v>
          </cell>
          <cell r="D287" t="str">
            <v>Use Tax-TX-1%-Channing</v>
          </cell>
          <cell r="E287">
            <v>-1.06</v>
          </cell>
        </row>
        <row r="288">
          <cell r="A288" t="str">
            <v>00013</v>
          </cell>
          <cell r="B288" t="str">
            <v>Southwestern Public Service Co</v>
          </cell>
          <cell r="C288" t="str">
            <v>384720</v>
          </cell>
          <cell r="D288" t="str">
            <v>Use Tax-TX-1.5%-Levelland</v>
          </cell>
          <cell r="E288">
            <v>-852.26</v>
          </cell>
        </row>
        <row r="289">
          <cell r="A289" t="str">
            <v>00013</v>
          </cell>
          <cell r="B289" t="str">
            <v>Southwestern Public Service Co</v>
          </cell>
          <cell r="C289" t="str">
            <v>384720</v>
          </cell>
          <cell r="D289" t="str">
            <v>Use Tax-TX-1.5%-Littlefield</v>
          </cell>
          <cell r="E289">
            <v>-245.99</v>
          </cell>
        </row>
        <row r="290">
          <cell r="A290" t="str">
            <v>00013</v>
          </cell>
          <cell r="B290" t="str">
            <v>Southwestern Public Service Co</v>
          </cell>
          <cell r="C290" t="str">
            <v>384720</v>
          </cell>
          <cell r="D290" t="str">
            <v>Use Tax-TX-1.5%-Muleshoe</v>
          </cell>
          <cell r="E290">
            <v>-51.79</v>
          </cell>
        </row>
        <row r="291">
          <cell r="A291" t="str">
            <v>00013</v>
          </cell>
          <cell r="B291" t="str">
            <v>Southwestern Public Service Co</v>
          </cell>
          <cell r="C291" t="str">
            <v>384720</v>
          </cell>
          <cell r="D291" t="str">
            <v>Use Tax-TX-1.5%-Olton</v>
          </cell>
          <cell r="E291">
            <v>0</v>
          </cell>
        </row>
        <row r="292">
          <cell r="A292" t="str">
            <v>00013</v>
          </cell>
          <cell r="B292" t="str">
            <v>Southwestern Public Service Co</v>
          </cell>
          <cell r="C292" t="str">
            <v>384720</v>
          </cell>
          <cell r="D292" t="str">
            <v>Use Tax-TX-1.5%-Panhandle</v>
          </cell>
          <cell r="E292">
            <v>38.4</v>
          </cell>
        </row>
        <row r="293">
          <cell r="A293" t="str">
            <v>00013</v>
          </cell>
          <cell r="B293" t="str">
            <v>Southwestern Public Service Co</v>
          </cell>
          <cell r="C293" t="str">
            <v>384720</v>
          </cell>
          <cell r="D293" t="str">
            <v>Use Tax-TX-1.5%-Plainview</v>
          </cell>
          <cell r="E293">
            <v>-1114.29</v>
          </cell>
        </row>
        <row r="294">
          <cell r="A294" t="str">
            <v>00013</v>
          </cell>
          <cell r="B294" t="str">
            <v>Southwestern Public Service Co</v>
          </cell>
          <cell r="C294" t="str">
            <v>384720</v>
          </cell>
          <cell r="D294" t="str">
            <v>Use Tax-TX-1.5%-Ralls</v>
          </cell>
          <cell r="E294">
            <v>0</v>
          </cell>
        </row>
        <row r="295">
          <cell r="A295" t="str">
            <v>00013</v>
          </cell>
          <cell r="B295" t="str">
            <v>Southwestern Public Service Co</v>
          </cell>
          <cell r="C295" t="str">
            <v>384720</v>
          </cell>
          <cell r="D295" t="str">
            <v>Use Tax-TX-1.5%-Wheeler</v>
          </cell>
          <cell r="E295">
            <v>1239.95</v>
          </cell>
        </row>
        <row r="296">
          <cell r="A296" t="str">
            <v>00013</v>
          </cell>
          <cell r="B296" t="str">
            <v>Southwestern Public Service Co</v>
          </cell>
          <cell r="C296" t="str">
            <v>384720</v>
          </cell>
          <cell r="D296" t="str">
            <v>Use Tax-TX-2%-Borger</v>
          </cell>
          <cell r="E296">
            <v>19371.330000000002</v>
          </cell>
        </row>
        <row r="297">
          <cell r="A297" t="str">
            <v>00013</v>
          </cell>
          <cell r="B297" t="str">
            <v>Southwestern Public Service Co</v>
          </cell>
          <cell r="C297" t="str">
            <v>384720</v>
          </cell>
          <cell r="D297" t="str">
            <v>Use Tax-TX-2%-Dalhart</v>
          </cell>
          <cell r="E297">
            <v>1620.7</v>
          </cell>
        </row>
        <row r="298">
          <cell r="A298" t="str">
            <v>00013</v>
          </cell>
          <cell r="B298" t="str">
            <v>Southwestern Public Service Co</v>
          </cell>
          <cell r="C298" t="str">
            <v>384720</v>
          </cell>
          <cell r="D298" t="str">
            <v>Use Tax-TX-2%-Dumas</v>
          </cell>
          <cell r="E298">
            <v>-1385.66</v>
          </cell>
        </row>
        <row r="299">
          <cell r="A299" t="str">
            <v>00013</v>
          </cell>
          <cell r="B299" t="str">
            <v>Southwestern Public Service Co</v>
          </cell>
          <cell r="C299" t="str">
            <v>384720</v>
          </cell>
          <cell r="D299" t="str">
            <v>Use Tax-TX-2%-Friona</v>
          </cell>
          <cell r="E299">
            <v>-3.61</v>
          </cell>
        </row>
        <row r="300">
          <cell r="A300" t="str">
            <v>00013</v>
          </cell>
          <cell r="B300" t="str">
            <v>Southwestern Public Service Co</v>
          </cell>
          <cell r="C300" t="str">
            <v>384720</v>
          </cell>
          <cell r="D300" t="str">
            <v>Use Tax-TX-2%-Gruver</v>
          </cell>
          <cell r="E300">
            <v>-10.1</v>
          </cell>
        </row>
        <row r="301">
          <cell r="A301" t="str">
            <v>00013</v>
          </cell>
          <cell r="B301" t="str">
            <v>Southwestern Public Service Co</v>
          </cell>
          <cell r="C301" t="str">
            <v>384720</v>
          </cell>
          <cell r="D301" t="str">
            <v>Use Tax-TX-2%-Pampa</v>
          </cell>
          <cell r="E301">
            <v>-2501.0300000000002</v>
          </cell>
        </row>
        <row r="302">
          <cell r="A302" t="str">
            <v>00013</v>
          </cell>
          <cell r="B302" t="str">
            <v>Southwestern Public Service Co</v>
          </cell>
          <cell r="C302" t="str">
            <v>384720</v>
          </cell>
          <cell r="D302" t="str">
            <v>Use Tax-TX-2%-Perryton</v>
          </cell>
          <cell r="E302">
            <v>-115.24</v>
          </cell>
        </row>
        <row r="303">
          <cell r="A303" t="str">
            <v>00013</v>
          </cell>
          <cell r="B303" t="str">
            <v>Southwestern Public Service Co</v>
          </cell>
          <cell r="C303" t="str">
            <v>384720</v>
          </cell>
          <cell r="D303" t="str">
            <v>Use Tax-TX-2%-Spearman</v>
          </cell>
          <cell r="E303">
            <v>89.14</v>
          </cell>
        </row>
        <row r="304">
          <cell r="A304" t="str">
            <v>00013</v>
          </cell>
          <cell r="B304" t="str">
            <v>Southwestern Public Service Co</v>
          </cell>
          <cell r="C304" t="str">
            <v>384720</v>
          </cell>
          <cell r="D304" t="str">
            <v>Use Tax-Tx-1%-Midland</v>
          </cell>
          <cell r="E304">
            <v>-6.13</v>
          </cell>
        </row>
        <row r="305">
          <cell r="A305" t="str">
            <v>00013</v>
          </cell>
          <cell r="B305" t="str">
            <v>Southwestern Public Service Co</v>
          </cell>
          <cell r="C305" t="str">
            <v>384760</v>
          </cell>
          <cell r="D305" t="str">
            <v>Use Tax-Other</v>
          </cell>
          <cell r="E305">
            <v>-165333.34</v>
          </cell>
        </row>
        <row r="306">
          <cell r="A306" t="str">
            <v>00013</v>
          </cell>
          <cell r="B306" t="str">
            <v>Southwestern Public Service Co</v>
          </cell>
          <cell r="C306" t="str">
            <v>385110</v>
          </cell>
          <cell r="D306" t="str">
            <v>Employer Portion of FICA</v>
          </cell>
          <cell r="E306">
            <v>18203.07</v>
          </cell>
        </row>
        <row r="307">
          <cell r="A307" t="str">
            <v>00013</v>
          </cell>
          <cell r="B307" t="str">
            <v>Southwestern Public Service Co</v>
          </cell>
          <cell r="C307" t="str">
            <v>385120</v>
          </cell>
          <cell r="D307" t="str">
            <v>Federal Unemployment Tax</v>
          </cell>
          <cell r="E307">
            <v>-201.19</v>
          </cell>
        </row>
        <row r="308">
          <cell r="A308" t="str">
            <v>00013</v>
          </cell>
          <cell r="B308" t="str">
            <v>Southwestern Public Service Co</v>
          </cell>
          <cell r="C308" t="str">
            <v>385130</v>
          </cell>
          <cell r="D308" t="str">
            <v>State Unempl Tax-CO</v>
          </cell>
          <cell r="E308">
            <v>-1314.39</v>
          </cell>
        </row>
        <row r="309">
          <cell r="A309" t="str">
            <v>00013</v>
          </cell>
          <cell r="B309" t="str">
            <v>Southwestern Public Service Co</v>
          </cell>
          <cell r="C309" t="str">
            <v>386970</v>
          </cell>
          <cell r="D309" t="str">
            <v>Franchise Taxes - TX</v>
          </cell>
          <cell r="E309">
            <v>-3999259</v>
          </cell>
        </row>
        <row r="310">
          <cell r="A310" t="str">
            <v>00013</v>
          </cell>
          <cell r="B310" t="str">
            <v>Southwestern Public Service Co</v>
          </cell>
          <cell r="C310" t="str">
            <v>387370</v>
          </cell>
          <cell r="D310" t="str">
            <v>Potter Cty-5.75%-Due 09/01/16</v>
          </cell>
          <cell r="E310">
            <v>-1098250</v>
          </cell>
        </row>
        <row r="311">
          <cell r="A311" t="str">
            <v>00013</v>
          </cell>
          <cell r="B311" t="str">
            <v>Southwestern Public Service Co</v>
          </cell>
          <cell r="C311" t="str">
            <v>387370</v>
          </cell>
          <cell r="D311" t="str">
            <v>Red River-5.2%-Due 07/01/11</v>
          </cell>
          <cell r="E311">
            <v>-1157000</v>
          </cell>
        </row>
        <row r="312">
          <cell r="A312" t="str">
            <v>00013</v>
          </cell>
          <cell r="B312" t="str">
            <v>Southwestern Public Service Co</v>
          </cell>
          <cell r="C312" t="str">
            <v>387430</v>
          </cell>
          <cell r="D312" t="str">
            <v>TOPRS-7.85%-Due-9/1/36</v>
          </cell>
          <cell r="E312">
            <v>-654166.66</v>
          </cell>
        </row>
        <row r="313">
          <cell r="A313" t="str">
            <v>00013</v>
          </cell>
          <cell r="B313" t="str">
            <v>Southwestern Public Service Co</v>
          </cell>
          <cell r="C313" t="str">
            <v>387630</v>
          </cell>
          <cell r="D313" t="str">
            <v>Sr Note-6.2%-Due 03/01/09</v>
          </cell>
          <cell r="E313">
            <v>-2066666.68</v>
          </cell>
        </row>
        <row r="314">
          <cell r="A314" t="str">
            <v>00013</v>
          </cell>
          <cell r="B314" t="str">
            <v>Southwestern Public Service Co</v>
          </cell>
          <cell r="C314" t="str">
            <v>387630</v>
          </cell>
          <cell r="D314" t="str">
            <v>Sr.Note-5.125%-Due 11/01/06</v>
          </cell>
          <cell r="E314">
            <v>-4270833.32</v>
          </cell>
        </row>
        <row r="315">
          <cell r="A315" t="str">
            <v>00013</v>
          </cell>
          <cell r="B315" t="str">
            <v>Southwestern Public Service Co</v>
          </cell>
          <cell r="C315" t="str">
            <v>388140</v>
          </cell>
          <cell r="D315" t="str">
            <v>Short Term Notes</v>
          </cell>
          <cell r="E315">
            <v>0</v>
          </cell>
        </row>
        <row r="316">
          <cell r="A316" t="str">
            <v>00013</v>
          </cell>
          <cell r="B316" t="str">
            <v>Southwestern Public Service Co</v>
          </cell>
          <cell r="C316" t="str">
            <v>388170</v>
          </cell>
          <cell r="D316" t="str">
            <v>Customer Deposits</v>
          </cell>
          <cell r="E316">
            <v>-448886.89</v>
          </cell>
        </row>
        <row r="317">
          <cell r="A317" t="str">
            <v>00013</v>
          </cell>
          <cell r="B317" t="str">
            <v>Southwestern Public Service Co</v>
          </cell>
          <cell r="C317" t="str">
            <v>388265</v>
          </cell>
          <cell r="D317" t="str">
            <v>Def Fuel Tx-PUC-NM</v>
          </cell>
          <cell r="E317">
            <v>2091582.68</v>
          </cell>
        </row>
        <row r="318">
          <cell r="A318" t="str">
            <v>00013</v>
          </cell>
          <cell r="B318" t="str">
            <v>Southwestern Public Service Co</v>
          </cell>
          <cell r="C318" t="str">
            <v>388265</v>
          </cell>
          <cell r="D318" t="str">
            <v>Def Fuel Tx-PUC-TX</v>
          </cell>
          <cell r="E318">
            <v>1257818.8799999999</v>
          </cell>
        </row>
        <row r="319">
          <cell r="A319" t="str">
            <v>00013</v>
          </cell>
          <cell r="B319" t="str">
            <v>Southwestern Public Service Co</v>
          </cell>
          <cell r="C319" t="str">
            <v>388265</v>
          </cell>
          <cell r="D319" t="str">
            <v>Def Fuel-TX PUC</v>
          </cell>
          <cell r="E319">
            <v>756309.52</v>
          </cell>
        </row>
        <row r="320">
          <cell r="A320" t="str">
            <v>00013</v>
          </cell>
          <cell r="B320" t="str">
            <v>Southwestern Public Service Co</v>
          </cell>
          <cell r="C320" t="str">
            <v>391100</v>
          </cell>
          <cell r="D320" t="str">
            <v>Common Stock dividends</v>
          </cell>
          <cell r="E320">
            <v>0.04</v>
          </cell>
        </row>
        <row r="321">
          <cell r="A321" t="str">
            <v>00013</v>
          </cell>
          <cell r="B321" t="str">
            <v>Southwestern Public Service Co</v>
          </cell>
          <cell r="C321" t="str">
            <v>411150</v>
          </cell>
          <cell r="D321" t="str">
            <v>Acc Fed Def Plt-KS</v>
          </cell>
          <cell r="E321">
            <v>-8676</v>
          </cell>
        </row>
        <row r="322">
          <cell r="A322" t="str">
            <v>00013</v>
          </cell>
          <cell r="B322" t="str">
            <v>Southwestern Public Service Co</v>
          </cell>
          <cell r="C322" t="str">
            <v>411150</v>
          </cell>
          <cell r="D322" t="str">
            <v>Acc Fed Def Plt-NM</v>
          </cell>
          <cell r="E322">
            <v>7369030.8300000001</v>
          </cell>
        </row>
        <row r="323">
          <cell r="A323" t="str">
            <v>00013</v>
          </cell>
          <cell r="B323" t="str">
            <v>Southwestern Public Service Co</v>
          </cell>
          <cell r="C323" t="str">
            <v>411150</v>
          </cell>
          <cell r="D323" t="str">
            <v>Acc Fed Def Plt-OK</v>
          </cell>
          <cell r="E323">
            <v>-98943</v>
          </cell>
        </row>
        <row r="324">
          <cell r="A324" t="str">
            <v>00013</v>
          </cell>
          <cell r="B324" t="str">
            <v>Southwestern Public Service Co</v>
          </cell>
          <cell r="C324" t="str">
            <v>411150</v>
          </cell>
          <cell r="D324" t="str">
            <v>Acc Fed Def Plt-TX</v>
          </cell>
          <cell r="E324">
            <v>17248326</v>
          </cell>
        </row>
        <row r="325">
          <cell r="A325" t="str">
            <v>00013</v>
          </cell>
          <cell r="B325" t="str">
            <v>Southwestern Public Service Co</v>
          </cell>
          <cell r="C325" t="str">
            <v>411150</v>
          </cell>
          <cell r="D325" t="str">
            <v>Accum Federal Def Plant</v>
          </cell>
          <cell r="E325">
            <v>-401581101.49000001</v>
          </cell>
        </row>
        <row r="326">
          <cell r="A326" t="str">
            <v>00013</v>
          </cell>
          <cell r="B326" t="str">
            <v>Southwestern Public Service Co</v>
          </cell>
          <cell r="C326" t="str">
            <v>411500</v>
          </cell>
          <cell r="D326" t="str">
            <v>Accum St Plant Other-TX</v>
          </cell>
          <cell r="E326">
            <v>0</v>
          </cell>
        </row>
        <row r="327">
          <cell r="A327" t="str">
            <v>00013</v>
          </cell>
          <cell r="B327" t="str">
            <v>Southwestern Public Service Co</v>
          </cell>
          <cell r="C327" t="str">
            <v>415100</v>
          </cell>
          <cell r="D327" t="str">
            <v>Def Inv Tax Cr-Operating</v>
          </cell>
          <cell r="E327">
            <v>-4467286.8600000003</v>
          </cell>
        </row>
        <row r="328">
          <cell r="A328" t="str">
            <v>00013</v>
          </cell>
          <cell r="B328" t="str">
            <v>Southwestern Public Service Co</v>
          </cell>
          <cell r="C328" t="str">
            <v>424530</v>
          </cell>
          <cell r="D328" t="str">
            <v>Reg Liab-FAS 109-Def ITC</v>
          </cell>
          <cell r="E328">
            <v>-17077544.84</v>
          </cell>
        </row>
        <row r="329">
          <cell r="A329" t="str">
            <v>00013</v>
          </cell>
          <cell r="B329" t="str">
            <v>Southwestern Public Service Co</v>
          </cell>
          <cell r="C329" t="str">
            <v>431110</v>
          </cell>
          <cell r="D329" t="str">
            <v>Accrd Qualified Pension Costs</v>
          </cell>
          <cell r="E329">
            <v>0</v>
          </cell>
        </row>
        <row r="330">
          <cell r="A330" t="str">
            <v>00013</v>
          </cell>
          <cell r="B330" t="str">
            <v>Southwestern Public Service Co</v>
          </cell>
          <cell r="C330" t="str">
            <v>431260</v>
          </cell>
          <cell r="D330" t="str">
            <v>Accrd Qual Pens-1991 Early Out</v>
          </cell>
          <cell r="E330">
            <v>-1201.7</v>
          </cell>
        </row>
        <row r="331">
          <cell r="A331" t="str">
            <v>00013</v>
          </cell>
          <cell r="B331" t="str">
            <v>Southwestern Public Service Co</v>
          </cell>
          <cell r="C331" t="str">
            <v>431320</v>
          </cell>
          <cell r="D331" t="str">
            <v>Accrd Postretire Med-FAS 106</v>
          </cell>
          <cell r="E331">
            <v>3867237.57</v>
          </cell>
        </row>
        <row r="332">
          <cell r="A332" t="str">
            <v>00013</v>
          </cell>
          <cell r="B332" t="str">
            <v>Southwestern Public Service Co</v>
          </cell>
          <cell r="C332" t="str">
            <v>431325</v>
          </cell>
          <cell r="D332" t="str">
            <v>OPEB Lngth Life Ins</v>
          </cell>
          <cell r="E332">
            <v>-10522924.960000001</v>
          </cell>
        </row>
        <row r="333">
          <cell r="A333" t="str">
            <v>00013</v>
          </cell>
          <cell r="B333" t="str">
            <v>Southwestern Public Service Co</v>
          </cell>
          <cell r="C333" t="str">
            <v>431350</v>
          </cell>
          <cell r="D333" t="str">
            <v>Accrd Postemployment-FAS 112</v>
          </cell>
          <cell r="E333">
            <v>-157000</v>
          </cell>
        </row>
        <row r="334">
          <cell r="A334" t="str">
            <v>00013</v>
          </cell>
          <cell r="B334" t="str">
            <v>Southwestern Public Service Co</v>
          </cell>
          <cell r="C334" t="str">
            <v>431390</v>
          </cell>
          <cell r="D334" t="str">
            <v>Accum Prov-Post Empl Benefits</v>
          </cell>
          <cell r="E334">
            <v>-844260</v>
          </cell>
        </row>
        <row r="335">
          <cell r="A335" t="str">
            <v>00013</v>
          </cell>
          <cell r="B335" t="str">
            <v>Southwestern Public Service Co</v>
          </cell>
          <cell r="C335" t="str">
            <v>431410</v>
          </cell>
          <cell r="D335" t="str">
            <v>Def Comp Liabilities</v>
          </cell>
          <cell r="E335">
            <v>0</v>
          </cell>
        </row>
        <row r="336">
          <cell r="A336" t="str">
            <v>00013</v>
          </cell>
          <cell r="B336" t="str">
            <v>Southwestern Public Service Co</v>
          </cell>
          <cell r="C336" t="str">
            <v>431470</v>
          </cell>
          <cell r="D336" t="str">
            <v>Accrued Director Retire Bene</v>
          </cell>
          <cell r="E336">
            <v>-546072</v>
          </cell>
        </row>
        <row r="337">
          <cell r="A337" t="str">
            <v>00013</v>
          </cell>
          <cell r="B337" t="str">
            <v>Southwestern Public Service Co</v>
          </cell>
          <cell r="C337" t="str">
            <v>431510</v>
          </cell>
          <cell r="D337" t="str">
            <v>Misc Cur Liab-Accr Co LT Disab</v>
          </cell>
          <cell r="E337">
            <v>-5283000</v>
          </cell>
        </row>
        <row r="338">
          <cell r="A338" t="str">
            <v>00013</v>
          </cell>
          <cell r="B338" t="str">
            <v>Southwestern Public Service Co</v>
          </cell>
          <cell r="C338" t="str">
            <v>431530</v>
          </cell>
          <cell r="D338" t="str">
            <v>Oth Def Cr-Incentive Comp Plan</v>
          </cell>
          <cell r="E338">
            <v>-496131.71</v>
          </cell>
        </row>
        <row r="339">
          <cell r="A339" t="str">
            <v>00013</v>
          </cell>
          <cell r="B339" t="str">
            <v>Southwestern Public Service Co</v>
          </cell>
          <cell r="C339" t="str">
            <v>431560</v>
          </cell>
          <cell r="D339" t="str">
            <v>Def Cr-Comp Stock Award</v>
          </cell>
          <cell r="E339">
            <v>-143812.92000000001</v>
          </cell>
        </row>
        <row r="340">
          <cell r="A340" t="str">
            <v>00013</v>
          </cell>
          <cell r="B340" t="str">
            <v>Southwestern Public Service Co</v>
          </cell>
          <cell r="C340" t="str">
            <v>433350</v>
          </cell>
          <cell r="D340" t="str">
            <v>Contrib for Const Pend Coll</v>
          </cell>
          <cell r="E340">
            <v>-208204.96</v>
          </cell>
        </row>
        <row r="341">
          <cell r="A341" t="str">
            <v>00013</v>
          </cell>
          <cell r="B341" t="str">
            <v>Southwestern Public Service Co</v>
          </cell>
          <cell r="C341" t="str">
            <v>433355</v>
          </cell>
          <cell r="D341" t="str">
            <v>Def CR-Customer Suspense</v>
          </cell>
          <cell r="E341">
            <v>2.4</v>
          </cell>
        </row>
        <row r="342">
          <cell r="A342" t="str">
            <v>00013</v>
          </cell>
          <cell r="B342" t="str">
            <v>Southwestern Public Service Co</v>
          </cell>
          <cell r="C342" t="str">
            <v>433390</v>
          </cell>
          <cell r="D342" t="str">
            <v>NonCurr Deriv Lblties-Treasury</v>
          </cell>
          <cell r="E342">
            <v>-5808910</v>
          </cell>
        </row>
        <row r="343">
          <cell r="A343" t="str">
            <v>00013</v>
          </cell>
          <cell r="B343" t="str">
            <v>Southwestern Public Service Co</v>
          </cell>
          <cell r="C343" t="str">
            <v>434120</v>
          </cell>
          <cell r="D343" t="str">
            <v>Other Defrd Cr-Int Inc Defease</v>
          </cell>
          <cell r="E343">
            <v>-788702.96</v>
          </cell>
        </row>
        <row r="344">
          <cell r="A344" t="str">
            <v>00013</v>
          </cell>
          <cell r="B344" t="str">
            <v>Southwestern Public Service Co</v>
          </cell>
          <cell r="C344" t="str">
            <v>434200</v>
          </cell>
          <cell r="D344" t="str">
            <v>Other Deferred Income</v>
          </cell>
          <cell r="E344">
            <v>-225397.44</v>
          </cell>
        </row>
        <row r="345">
          <cell r="A345" t="str">
            <v>00013</v>
          </cell>
          <cell r="B345" t="str">
            <v>Southwestern Public Service Co</v>
          </cell>
          <cell r="C345" t="str">
            <v>434310</v>
          </cell>
          <cell r="D345" t="str">
            <v>Reacq Debt 6.25% Due 3/06</v>
          </cell>
          <cell r="E345">
            <v>-150603.69</v>
          </cell>
        </row>
        <row r="346">
          <cell r="A346" t="str">
            <v>00013</v>
          </cell>
          <cell r="B346" t="str">
            <v>Southwestern Public Service Co</v>
          </cell>
          <cell r="C346" t="str">
            <v>434310</v>
          </cell>
          <cell r="D346" t="str">
            <v>Reacq Debt 7.25% Due 7/04</v>
          </cell>
          <cell r="E346">
            <v>-9227.44</v>
          </cell>
        </row>
        <row r="347">
          <cell r="A347" t="str">
            <v>00013</v>
          </cell>
          <cell r="B347" t="str">
            <v>Southwestern Public Service Co</v>
          </cell>
          <cell r="C347" t="str">
            <v>438110</v>
          </cell>
          <cell r="D347" t="str">
            <v>Cst Adv Cnst-Elec -Misc</v>
          </cell>
          <cell r="E347">
            <v>34797.410000000003</v>
          </cell>
        </row>
        <row r="348">
          <cell r="A348" t="str">
            <v>00013</v>
          </cell>
          <cell r="B348" t="str">
            <v>Southwestern Public Service Co</v>
          </cell>
          <cell r="C348" t="str">
            <v>438110</v>
          </cell>
          <cell r="D348" t="str">
            <v>Cst Adv Cnst-Elec -TX</v>
          </cell>
          <cell r="E348">
            <v>-18201</v>
          </cell>
        </row>
        <row r="349">
          <cell r="A349" t="str">
            <v>00013</v>
          </cell>
          <cell r="B349" t="str">
            <v>Southwestern Public Service Co</v>
          </cell>
          <cell r="C349" t="str">
            <v>438110</v>
          </cell>
          <cell r="D349" t="str">
            <v>Cust Advances Constr-Elec</v>
          </cell>
          <cell r="E349">
            <v>-322197.8</v>
          </cell>
        </row>
        <row r="350">
          <cell r="A350" t="str">
            <v>00013</v>
          </cell>
          <cell r="B350" t="str">
            <v>Southwestern Public Service Co</v>
          </cell>
          <cell r="C350" t="str">
            <v>452040</v>
          </cell>
          <cell r="D350" t="str">
            <v>Potter Cty-5.75%-Due 09/01/16</v>
          </cell>
          <cell r="E350">
            <v>-57300000</v>
          </cell>
        </row>
        <row r="351">
          <cell r="A351" t="str">
            <v>00013</v>
          </cell>
          <cell r="B351" t="str">
            <v>Southwestern Public Service Co</v>
          </cell>
          <cell r="C351" t="str">
            <v>452040</v>
          </cell>
          <cell r="D351" t="str">
            <v>Red River-5.2%-Due 07/01/11</v>
          </cell>
          <cell r="E351">
            <v>-44500000</v>
          </cell>
        </row>
        <row r="352">
          <cell r="A352" t="str">
            <v>00013</v>
          </cell>
          <cell r="B352" t="str">
            <v>Southwestern Public Service Co</v>
          </cell>
          <cell r="C352" t="str">
            <v>452040</v>
          </cell>
          <cell r="D352" t="str">
            <v>Red River-Swap-Due 07/01/16</v>
          </cell>
          <cell r="E352">
            <v>-25000000</v>
          </cell>
        </row>
        <row r="353">
          <cell r="A353" t="str">
            <v>00013</v>
          </cell>
          <cell r="B353" t="str">
            <v>Southwestern Public Service Co</v>
          </cell>
          <cell r="C353" t="str">
            <v>453030</v>
          </cell>
          <cell r="D353" t="str">
            <v>TOPRS-7.85%-Due-9/1/36</v>
          </cell>
          <cell r="E353">
            <v>0</v>
          </cell>
        </row>
        <row r="354">
          <cell r="A354" t="str">
            <v>00013</v>
          </cell>
          <cell r="B354" t="str">
            <v>Southwestern Public Service Co</v>
          </cell>
          <cell r="C354" t="str">
            <v>455235</v>
          </cell>
          <cell r="D354" t="str">
            <v>Sr Note-6.2%-Due 03/01/09</v>
          </cell>
          <cell r="E354">
            <v>-100000000</v>
          </cell>
        </row>
        <row r="355">
          <cell r="A355" t="str">
            <v>00013</v>
          </cell>
          <cell r="B355" t="str">
            <v>Southwestern Public Service Co</v>
          </cell>
          <cell r="C355" t="str">
            <v>455235</v>
          </cell>
          <cell r="D355" t="str">
            <v>Sr.Note-5.125%-Due 11/01/06</v>
          </cell>
          <cell r="E355">
            <v>-500000000</v>
          </cell>
        </row>
        <row r="356">
          <cell r="A356" t="str">
            <v>00013</v>
          </cell>
          <cell r="B356" t="str">
            <v>Southwestern Public Service Co</v>
          </cell>
          <cell r="C356" t="str">
            <v>457600</v>
          </cell>
          <cell r="D356" t="str">
            <v>Sr Note-6.2%-Due 03/01/09</v>
          </cell>
          <cell r="E356">
            <v>110366.78</v>
          </cell>
        </row>
        <row r="357">
          <cell r="A357" t="str">
            <v>00013</v>
          </cell>
          <cell r="B357" t="str">
            <v>Southwestern Public Service Co</v>
          </cell>
          <cell r="C357" t="str">
            <v>457600</v>
          </cell>
          <cell r="D357" t="str">
            <v>Sr.Note-5.125%-Due 11/01/06</v>
          </cell>
          <cell r="E357">
            <v>1314666.28</v>
          </cell>
        </row>
        <row r="358">
          <cell r="A358" t="str">
            <v>00013</v>
          </cell>
          <cell r="B358" t="str">
            <v>Southwestern Public Service Co</v>
          </cell>
          <cell r="C358" t="str">
            <v>458010</v>
          </cell>
          <cell r="D358" t="str">
            <v>Reacq Dbt 6.5%-Due 3/06</v>
          </cell>
          <cell r="E358">
            <v>0</v>
          </cell>
        </row>
        <row r="359">
          <cell r="A359" t="str">
            <v>00013</v>
          </cell>
          <cell r="B359" t="str">
            <v>Southwestern Public Service Co</v>
          </cell>
          <cell r="C359" t="str">
            <v>458010</v>
          </cell>
          <cell r="D359" t="str">
            <v>Reacq Dbt 7.25%-due 7/04</v>
          </cell>
          <cell r="E359">
            <v>0</v>
          </cell>
        </row>
        <row r="360">
          <cell r="A360" t="str">
            <v>00013</v>
          </cell>
          <cell r="B360" t="str">
            <v>Southwestern Public Service Co</v>
          </cell>
          <cell r="C360" t="str">
            <v>461000</v>
          </cell>
          <cell r="D360" t="str">
            <v>Pref Securities of Subs Trusts</v>
          </cell>
          <cell r="E360">
            <v>-100000000</v>
          </cell>
        </row>
        <row r="361">
          <cell r="A361" t="str">
            <v>00013</v>
          </cell>
          <cell r="B361" t="str">
            <v>Southwestern Public Service Co</v>
          </cell>
          <cell r="C361" t="str">
            <v>481100</v>
          </cell>
          <cell r="D361" t="str">
            <v>Common stock</v>
          </cell>
          <cell r="E361">
            <v>-100</v>
          </cell>
        </row>
        <row r="362">
          <cell r="A362" t="str">
            <v>00013</v>
          </cell>
          <cell r="B362" t="str">
            <v>Southwestern Public Service Co</v>
          </cell>
          <cell r="C362" t="str">
            <v>481500</v>
          </cell>
          <cell r="D362" t="str">
            <v>Paid in Capital-Common Stock</v>
          </cell>
          <cell r="E362">
            <v>-414569325.63</v>
          </cell>
        </row>
        <row r="363">
          <cell r="A363" t="str">
            <v>00013</v>
          </cell>
          <cell r="B363" t="str">
            <v>Southwestern Public Service Co</v>
          </cell>
          <cell r="C363" t="str">
            <v>484600</v>
          </cell>
          <cell r="D363" t="str">
            <v>Capital Stock Exp</v>
          </cell>
          <cell r="E363">
            <v>9033434.9900000002</v>
          </cell>
        </row>
        <row r="364">
          <cell r="A364" t="str">
            <v>00013</v>
          </cell>
          <cell r="B364" t="str">
            <v>Southwestern Public Service Co</v>
          </cell>
          <cell r="C364" t="str">
            <v>486150</v>
          </cell>
          <cell r="D364" t="str">
            <v>Retained Earnings Subs-Quixx</v>
          </cell>
          <cell r="E364">
            <v>6233532.7400000002</v>
          </cell>
        </row>
        <row r="365">
          <cell r="A365" t="str">
            <v>00013</v>
          </cell>
          <cell r="B365" t="str">
            <v>Southwestern Public Service Co</v>
          </cell>
          <cell r="C365" t="str">
            <v>486150</v>
          </cell>
          <cell r="D365" t="str">
            <v>Retained Earnings Subs-UE</v>
          </cell>
          <cell r="E365">
            <v>-29089360.93</v>
          </cell>
        </row>
        <row r="366">
          <cell r="A366" t="str">
            <v>00013</v>
          </cell>
          <cell r="B366" t="str">
            <v>Southwestern Public Service Co</v>
          </cell>
          <cell r="C366" t="str">
            <v>486150</v>
          </cell>
          <cell r="D366" t="str">
            <v>Unappropriated RE-BOY</v>
          </cell>
          <cell r="E366">
            <v>-312929630.38999999</v>
          </cell>
        </row>
        <row r="367">
          <cell r="A367" t="str">
            <v>00013</v>
          </cell>
          <cell r="B367" t="str">
            <v>Southwestern Public Service Co</v>
          </cell>
          <cell r="C367" t="str">
            <v>486440</v>
          </cell>
          <cell r="D367" t="str">
            <v>Common Dividends Paid</v>
          </cell>
          <cell r="E367">
            <v>20969095.530000001</v>
          </cell>
        </row>
        <row r="368">
          <cell r="A368" t="str">
            <v>00013</v>
          </cell>
          <cell r="B368" t="str">
            <v>Southwestern Public Service Co</v>
          </cell>
          <cell r="C368" t="str">
            <v>488200</v>
          </cell>
          <cell r="D368" t="str">
            <v>Other Comp Income-Treasury</v>
          </cell>
          <cell r="E368">
            <v>4433198</v>
          </cell>
        </row>
        <row r="369">
          <cell r="A369" t="str">
            <v>00013</v>
          </cell>
          <cell r="B369" t="str">
            <v>Southwestern Public Service Co</v>
          </cell>
          <cell r="C369">
            <v>499999</v>
          </cell>
          <cell r="D369" t="str">
            <v>YTD Net Income</v>
          </cell>
          <cell r="E369">
            <v>-130100417.37</v>
          </cell>
        </row>
        <row r="370">
          <cell r="A370" t="str">
            <v>00013</v>
          </cell>
          <cell r="B370" t="str">
            <v>Southwestern Public Service Co</v>
          </cell>
          <cell r="C370" t="str">
            <v>511110</v>
          </cell>
          <cell r="D370" t="str">
            <v>Billed Revenue</v>
          </cell>
          <cell r="E370">
            <v>-238643047.30000001</v>
          </cell>
        </row>
        <row r="371">
          <cell r="A371" t="str">
            <v>00013</v>
          </cell>
          <cell r="B371" t="str">
            <v>Southwestern Public Service Co</v>
          </cell>
          <cell r="C371" t="str">
            <v>511130</v>
          </cell>
          <cell r="D371" t="str">
            <v>Unbilled Revenue</v>
          </cell>
          <cell r="E371">
            <v>1712192.92</v>
          </cell>
        </row>
        <row r="372">
          <cell r="A372" t="str">
            <v>00013</v>
          </cell>
          <cell r="B372" t="str">
            <v>Southwestern Public Service Co</v>
          </cell>
          <cell r="C372" t="str">
            <v>511210</v>
          </cell>
          <cell r="D372" t="str">
            <v>Billed Revenue</v>
          </cell>
          <cell r="E372">
            <v>-372137068.70999998</v>
          </cell>
        </row>
        <row r="373">
          <cell r="A373" t="str">
            <v>00013</v>
          </cell>
          <cell r="B373" t="str">
            <v>Southwestern Public Service Co</v>
          </cell>
          <cell r="C373" t="str">
            <v>511230</v>
          </cell>
          <cell r="D373" t="str">
            <v>Unbilled Revenue</v>
          </cell>
          <cell r="E373">
            <v>3617046.37</v>
          </cell>
        </row>
        <row r="374">
          <cell r="A374" t="str">
            <v>00013</v>
          </cell>
          <cell r="B374" t="str">
            <v>Southwestern Public Service Co</v>
          </cell>
          <cell r="C374" t="str">
            <v>511310</v>
          </cell>
          <cell r="D374" t="str">
            <v>Billed Revenue</v>
          </cell>
          <cell r="E374">
            <v>-220147539.08000001</v>
          </cell>
        </row>
        <row r="375">
          <cell r="A375" t="str">
            <v>00013</v>
          </cell>
          <cell r="B375" t="str">
            <v>Southwestern Public Service Co</v>
          </cell>
          <cell r="C375" t="str">
            <v>511330</v>
          </cell>
          <cell r="D375" t="str">
            <v>Unbilled Revenue</v>
          </cell>
          <cell r="E375">
            <v>-7120032.46</v>
          </cell>
        </row>
        <row r="376">
          <cell r="A376" t="str">
            <v>00013</v>
          </cell>
          <cell r="B376" t="str">
            <v>Southwestern Public Service Co</v>
          </cell>
          <cell r="C376" t="str">
            <v>511410</v>
          </cell>
          <cell r="D376" t="str">
            <v>Billed Revenue</v>
          </cell>
          <cell r="E376">
            <v>-4932661.97</v>
          </cell>
        </row>
        <row r="377">
          <cell r="A377" t="str">
            <v>00013</v>
          </cell>
          <cell r="B377" t="str">
            <v>Southwestern Public Service Co</v>
          </cell>
          <cell r="C377" t="str">
            <v>511430</v>
          </cell>
          <cell r="D377" t="str">
            <v>Unbilled Revenue</v>
          </cell>
          <cell r="E377">
            <v>231794.81</v>
          </cell>
        </row>
        <row r="378">
          <cell r="A378" t="str">
            <v>00013</v>
          </cell>
          <cell r="B378" t="str">
            <v>Southwestern Public Service Co</v>
          </cell>
          <cell r="C378" t="str">
            <v>511610</v>
          </cell>
          <cell r="D378" t="str">
            <v>Billed Revenue</v>
          </cell>
          <cell r="E378">
            <v>-32102390.859999999</v>
          </cell>
        </row>
        <row r="379">
          <cell r="A379" t="str">
            <v>00013</v>
          </cell>
          <cell r="B379" t="str">
            <v>Southwestern Public Service Co</v>
          </cell>
          <cell r="C379" t="str">
            <v>511630</v>
          </cell>
          <cell r="D379" t="str">
            <v>Unbilled Revenue</v>
          </cell>
          <cell r="E379">
            <v>15484927.48</v>
          </cell>
        </row>
        <row r="380">
          <cell r="A380" t="str">
            <v>00013</v>
          </cell>
          <cell r="B380" t="str">
            <v>Southwestern Public Service Co</v>
          </cell>
          <cell r="C380" t="str">
            <v>515110</v>
          </cell>
          <cell r="D380" t="str">
            <v>Billed Traditional Revenue</v>
          </cell>
          <cell r="E380">
            <v>-437453286.44</v>
          </cell>
        </row>
        <row r="381">
          <cell r="A381" t="str">
            <v>00013</v>
          </cell>
          <cell r="B381" t="str">
            <v>Southwestern Public Service Co</v>
          </cell>
          <cell r="C381" t="str">
            <v>515130</v>
          </cell>
          <cell r="D381" t="str">
            <v>Unbilled Traditional Revenue</v>
          </cell>
          <cell r="E381">
            <v>-2363480.84</v>
          </cell>
        </row>
        <row r="382">
          <cell r="A382" t="str">
            <v>00013</v>
          </cell>
          <cell r="B382" t="str">
            <v>Southwestern Public Service Co</v>
          </cell>
          <cell r="C382" t="str">
            <v>517255</v>
          </cell>
          <cell r="D382" t="str">
            <v>System Protect Chrg</v>
          </cell>
          <cell r="E382">
            <v>-3536.75</v>
          </cell>
        </row>
        <row r="383">
          <cell r="A383" t="str">
            <v>00013</v>
          </cell>
          <cell r="B383" t="str">
            <v>Southwestern Public Service Co</v>
          </cell>
          <cell r="C383" t="str">
            <v>517290</v>
          </cell>
          <cell r="D383" t="str">
            <v>Sch 3-PSC NM</v>
          </cell>
          <cell r="E383">
            <v>-678813.96</v>
          </cell>
        </row>
        <row r="384">
          <cell r="A384" t="str">
            <v>00013</v>
          </cell>
          <cell r="B384" t="str">
            <v>Southwestern Public Service Co</v>
          </cell>
          <cell r="C384" t="str">
            <v>517295</v>
          </cell>
          <cell r="D384" t="str">
            <v>Oper Reserves Spinning S5</v>
          </cell>
          <cell r="E384">
            <v>-29766.75</v>
          </cell>
        </row>
        <row r="385">
          <cell r="A385" t="str">
            <v>00013</v>
          </cell>
          <cell r="B385" t="str">
            <v>Southwestern Public Service Co</v>
          </cell>
          <cell r="C385" t="str">
            <v>517320</v>
          </cell>
          <cell r="D385" t="str">
            <v>Sch 6-PSC NM</v>
          </cell>
          <cell r="E385">
            <v>-7912</v>
          </cell>
        </row>
        <row r="386">
          <cell r="A386" t="str">
            <v>00013</v>
          </cell>
          <cell r="B386" t="str">
            <v>Southwestern Public Service Co</v>
          </cell>
          <cell r="C386" t="str">
            <v>517325</v>
          </cell>
          <cell r="D386" t="str">
            <v>Losses-PSC NM</v>
          </cell>
          <cell r="E386">
            <v>-291758.57</v>
          </cell>
        </row>
        <row r="387">
          <cell r="A387" t="str">
            <v>00013</v>
          </cell>
          <cell r="B387" t="str">
            <v>Southwestern Public Service Co</v>
          </cell>
          <cell r="C387" t="str">
            <v>517510</v>
          </cell>
          <cell r="D387" t="str">
            <v>Late Payment Fees</v>
          </cell>
          <cell r="E387">
            <v>-1131431.3700000001</v>
          </cell>
        </row>
        <row r="388">
          <cell r="A388" t="str">
            <v>00013</v>
          </cell>
          <cell r="B388" t="str">
            <v>Southwestern Public Service Co</v>
          </cell>
          <cell r="C388" t="str">
            <v>517550</v>
          </cell>
          <cell r="D388" t="str">
            <v>Other Misc Service Rev</v>
          </cell>
          <cell r="E388">
            <v>-3471544.82</v>
          </cell>
        </row>
        <row r="389">
          <cell r="A389" t="str">
            <v>00013</v>
          </cell>
          <cell r="B389" t="str">
            <v>Southwestern Public Service Co</v>
          </cell>
          <cell r="C389" t="str">
            <v>517600</v>
          </cell>
          <cell r="D389" t="str">
            <v>Shared Costs from Serv Co</v>
          </cell>
          <cell r="E389">
            <v>-255195</v>
          </cell>
        </row>
        <row r="390">
          <cell r="A390" t="str">
            <v>00013</v>
          </cell>
          <cell r="B390" t="str">
            <v>Southwestern Public Service Co</v>
          </cell>
          <cell r="C390" t="str">
            <v>517900</v>
          </cell>
          <cell r="D390" t="str">
            <v>Rental</v>
          </cell>
          <cell r="E390">
            <v>-2469192.4300000002</v>
          </cell>
        </row>
        <row r="391">
          <cell r="A391" t="str">
            <v>00013</v>
          </cell>
          <cell r="B391" t="str">
            <v>Southwestern Public Service Co</v>
          </cell>
          <cell r="C391" t="str">
            <v>518500</v>
          </cell>
          <cell r="D391" t="str">
            <v>Refunds / Customer Credits</v>
          </cell>
          <cell r="E391">
            <v>-29825212.75</v>
          </cell>
        </row>
        <row r="392">
          <cell r="A392" t="str">
            <v>00013</v>
          </cell>
          <cell r="B392" t="str">
            <v>Southwestern Public Service Co</v>
          </cell>
          <cell r="C392" t="str">
            <v>519390</v>
          </cell>
          <cell r="D392" t="str">
            <v>Other Elec Revenue</v>
          </cell>
          <cell r="E392">
            <v>-54833755.469999999</v>
          </cell>
        </row>
        <row r="393">
          <cell r="A393" t="str">
            <v>00013</v>
          </cell>
          <cell r="B393" t="str">
            <v>Southwestern Public Service Co</v>
          </cell>
          <cell r="C393" t="str">
            <v>519410</v>
          </cell>
          <cell r="D393" t="str">
            <v>Discounts-Nonrecoverable</v>
          </cell>
          <cell r="E393">
            <v>1358760.77</v>
          </cell>
        </row>
        <row r="394">
          <cell r="A394" t="str">
            <v>00013</v>
          </cell>
          <cell r="B394" t="str">
            <v>Southwestern Public Service Co</v>
          </cell>
          <cell r="C394" t="str">
            <v>519420</v>
          </cell>
          <cell r="D394" t="str">
            <v>Discounts-Recoverable</v>
          </cell>
          <cell r="E394">
            <v>120340.89</v>
          </cell>
        </row>
        <row r="395">
          <cell r="A395" t="str">
            <v>00013</v>
          </cell>
          <cell r="B395" t="str">
            <v>Southwestern Public Service Co</v>
          </cell>
          <cell r="C395" t="str">
            <v>519500</v>
          </cell>
          <cell r="D395" t="str">
            <v>Shared Costs</v>
          </cell>
          <cell r="E395">
            <v>-85065</v>
          </cell>
        </row>
        <row r="396">
          <cell r="A396" t="str">
            <v>00013</v>
          </cell>
          <cell r="B396" t="str">
            <v>Southwestern Public Service Co</v>
          </cell>
          <cell r="C396" t="str">
            <v>572100</v>
          </cell>
          <cell r="D396" t="str">
            <v>DIR-Misc Revenues</v>
          </cell>
          <cell r="E396">
            <v>0</v>
          </cell>
        </row>
        <row r="397">
          <cell r="A397" t="str">
            <v>00013</v>
          </cell>
          <cell r="B397" t="str">
            <v>Southwestern Public Service Co</v>
          </cell>
          <cell r="C397" t="str">
            <v>572100</v>
          </cell>
          <cell r="D397" t="str">
            <v>Miscellaneous Revenues</v>
          </cell>
          <cell r="E397">
            <v>0.99</v>
          </cell>
        </row>
        <row r="398">
          <cell r="A398" t="str">
            <v>00013</v>
          </cell>
          <cell r="B398" t="str">
            <v>Southwestern Public Service Co</v>
          </cell>
          <cell r="C398" t="str">
            <v>611000</v>
          </cell>
          <cell r="D398" t="str">
            <v>Gas</v>
          </cell>
          <cell r="E398">
            <v>292280162.26999998</v>
          </cell>
        </row>
        <row r="399">
          <cell r="A399" t="str">
            <v>00013</v>
          </cell>
          <cell r="B399" t="str">
            <v>Southwestern Public Service Co</v>
          </cell>
          <cell r="C399" t="str">
            <v>611000</v>
          </cell>
          <cell r="D399" t="str">
            <v>OUT-Gas</v>
          </cell>
          <cell r="E399">
            <v>-289000970.82999998</v>
          </cell>
        </row>
        <row r="400">
          <cell r="A400" t="str">
            <v>00013</v>
          </cell>
          <cell r="B400" t="str">
            <v>Southwestern Public Service Co</v>
          </cell>
          <cell r="C400" t="str">
            <v>611000</v>
          </cell>
          <cell r="D400" t="str">
            <v>DIR-Gas</v>
          </cell>
          <cell r="E400">
            <v>289000970.82999998</v>
          </cell>
        </row>
        <row r="401">
          <cell r="A401" t="str">
            <v>00013</v>
          </cell>
          <cell r="B401" t="str">
            <v>Southwestern Public Service Co</v>
          </cell>
          <cell r="C401" t="str">
            <v>611100</v>
          </cell>
          <cell r="D401" t="str">
            <v>DIR-Gas from Other Gen</v>
          </cell>
          <cell r="E401">
            <v>8034644.1500000004</v>
          </cell>
        </row>
        <row r="402">
          <cell r="A402" t="str">
            <v>00013</v>
          </cell>
          <cell r="B402" t="str">
            <v>Southwestern Public Service Co</v>
          </cell>
          <cell r="C402" t="str">
            <v>611100</v>
          </cell>
          <cell r="D402" t="str">
            <v>Gas for Other Gen</v>
          </cell>
          <cell r="E402">
            <v>8193309.6799999997</v>
          </cell>
        </row>
        <row r="403">
          <cell r="A403" t="str">
            <v>00013</v>
          </cell>
          <cell r="B403" t="str">
            <v>Southwestern Public Service Co</v>
          </cell>
          <cell r="C403" t="str">
            <v>611100</v>
          </cell>
          <cell r="D403" t="str">
            <v>OUT-Gas from Other Gen</v>
          </cell>
          <cell r="E403">
            <v>-8034644.1500000004</v>
          </cell>
        </row>
        <row r="404">
          <cell r="A404" t="str">
            <v>00013</v>
          </cell>
          <cell r="B404" t="str">
            <v>Southwestern Public Service Co</v>
          </cell>
          <cell r="C404" t="str">
            <v>612000</v>
          </cell>
          <cell r="D404" t="str">
            <v>Oil</v>
          </cell>
          <cell r="E404">
            <v>5827687</v>
          </cell>
        </row>
        <row r="405">
          <cell r="A405" t="str">
            <v>00013</v>
          </cell>
          <cell r="B405" t="str">
            <v>Southwestern Public Service Co</v>
          </cell>
          <cell r="C405" t="str">
            <v>612100</v>
          </cell>
          <cell r="D405" t="str">
            <v>Oil for Other Gen</v>
          </cell>
          <cell r="E405">
            <v>5381.7</v>
          </cell>
        </row>
        <row r="406">
          <cell r="A406" t="str">
            <v>00013</v>
          </cell>
          <cell r="B406" t="str">
            <v>Southwestern Public Service Co</v>
          </cell>
          <cell r="C406" t="str">
            <v>614000</v>
          </cell>
          <cell r="D406" t="str">
            <v>Coal</v>
          </cell>
          <cell r="E406">
            <v>217771041.22999999</v>
          </cell>
        </row>
        <row r="407">
          <cell r="A407" t="str">
            <v>00013</v>
          </cell>
          <cell r="B407" t="str">
            <v>Southwestern Public Service Co</v>
          </cell>
          <cell r="C407" t="str">
            <v>614000</v>
          </cell>
          <cell r="D407" t="str">
            <v>DIR-Coal</v>
          </cell>
          <cell r="E407">
            <v>217771041.22999999</v>
          </cell>
        </row>
        <row r="408">
          <cell r="A408" t="str">
            <v>00013</v>
          </cell>
          <cell r="B408" t="str">
            <v>Southwestern Public Service Co</v>
          </cell>
          <cell r="C408" t="str">
            <v>614000</v>
          </cell>
          <cell r="D408" t="str">
            <v>OUT-Coal</v>
          </cell>
          <cell r="E408">
            <v>-217771041.22999999</v>
          </cell>
        </row>
        <row r="409">
          <cell r="A409" t="str">
            <v>00013</v>
          </cell>
          <cell r="B409" t="str">
            <v>Southwestern Public Service Co</v>
          </cell>
          <cell r="C409" t="str">
            <v>618100</v>
          </cell>
          <cell r="D409" t="str">
            <v>Fuel Handling-Labor</v>
          </cell>
          <cell r="E409">
            <v>702.92</v>
          </cell>
        </row>
        <row r="410">
          <cell r="A410" t="str">
            <v>00013</v>
          </cell>
          <cell r="B410" t="str">
            <v>Southwestern Public Service Co</v>
          </cell>
          <cell r="C410" t="str">
            <v>618100</v>
          </cell>
          <cell r="D410" t="str">
            <v>OUT-Fuel Handling-Labor</v>
          </cell>
          <cell r="E410">
            <v>-530.35</v>
          </cell>
        </row>
        <row r="411">
          <cell r="A411" t="str">
            <v>00013</v>
          </cell>
          <cell r="B411" t="str">
            <v>Southwestern Public Service Co</v>
          </cell>
          <cell r="C411" t="str">
            <v>618300</v>
          </cell>
          <cell r="D411" t="str">
            <v>Fuel Handling-NonLabor</v>
          </cell>
          <cell r="E411">
            <v>-450013.05</v>
          </cell>
        </row>
        <row r="412">
          <cell r="A412" t="str">
            <v>00013</v>
          </cell>
          <cell r="B412" t="str">
            <v>Southwestern Public Service Co</v>
          </cell>
          <cell r="C412" t="str">
            <v>618300</v>
          </cell>
          <cell r="D412" t="str">
            <v>OUT-Fuel Handling-NonLabor</v>
          </cell>
          <cell r="E412">
            <v>-0.19</v>
          </cell>
        </row>
        <row r="413">
          <cell r="A413" t="str">
            <v>00013</v>
          </cell>
          <cell r="B413" t="str">
            <v>Southwestern Public Service Co</v>
          </cell>
          <cell r="C413" t="str">
            <v>618420</v>
          </cell>
          <cell r="D413" t="str">
            <v>DIR-Fuel Procurement-Labor</v>
          </cell>
          <cell r="E413">
            <v>264424.87</v>
          </cell>
        </row>
        <row r="414">
          <cell r="A414" t="str">
            <v>00013</v>
          </cell>
          <cell r="B414" t="str">
            <v>Southwestern Public Service Co</v>
          </cell>
          <cell r="C414" t="str">
            <v>618420</v>
          </cell>
          <cell r="D414" t="str">
            <v>IND-Fuel Procurement-Labor</v>
          </cell>
          <cell r="E414">
            <v>35005.9</v>
          </cell>
        </row>
        <row r="415">
          <cell r="A415" t="str">
            <v>00013</v>
          </cell>
          <cell r="B415" t="str">
            <v>Southwestern Public Service Co</v>
          </cell>
          <cell r="C415" t="str">
            <v>618450</v>
          </cell>
          <cell r="D415" t="str">
            <v>DIR-Fuel Procurement-NonLabor</v>
          </cell>
          <cell r="E415">
            <v>60390.5</v>
          </cell>
        </row>
        <row r="416">
          <cell r="A416" t="str">
            <v>00013</v>
          </cell>
          <cell r="B416" t="str">
            <v>Southwestern Public Service Co</v>
          </cell>
          <cell r="C416" t="str">
            <v>618450</v>
          </cell>
          <cell r="D416" t="str">
            <v>IND-Fuel Procurement-NonLabor</v>
          </cell>
          <cell r="E416">
            <v>15294.39</v>
          </cell>
        </row>
        <row r="417">
          <cell r="A417" t="str">
            <v>00013</v>
          </cell>
          <cell r="B417" t="str">
            <v>Southwestern Public Service Co</v>
          </cell>
          <cell r="C417" t="str">
            <v>618500</v>
          </cell>
          <cell r="D417" t="str">
            <v>Steam from other Sources</v>
          </cell>
          <cell r="E417">
            <v>2521295.63</v>
          </cell>
        </row>
        <row r="418">
          <cell r="A418" t="str">
            <v>00013</v>
          </cell>
          <cell r="B418" t="str">
            <v>Southwestern Public Service Co</v>
          </cell>
          <cell r="C418" t="str">
            <v>619000</v>
          </cell>
          <cell r="D418" t="str">
            <v>Defrd Elec Generation Costs</v>
          </cell>
          <cell r="E418">
            <v>113745239.08</v>
          </cell>
        </row>
        <row r="419">
          <cell r="A419" t="str">
            <v>00013</v>
          </cell>
          <cell r="B419" t="str">
            <v>Southwestern Public Service Co</v>
          </cell>
          <cell r="C419" t="str">
            <v>619500</v>
          </cell>
          <cell r="D419" t="str">
            <v>Unbilled Deferred Purchse Pwr</v>
          </cell>
          <cell r="E419">
            <v>30386775.039999999</v>
          </cell>
        </row>
        <row r="420">
          <cell r="A420" t="str">
            <v>00013</v>
          </cell>
          <cell r="B420" t="str">
            <v>Southwestern Public Service Co</v>
          </cell>
          <cell r="C420" t="str">
            <v>631000</v>
          </cell>
          <cell r="D420" t="str">
            <v>Pur Pwr-Demand</v>
          </cell>
          <cell r="E420">
            <v>19666346.890000001</v>
          </cell>
        </row>
        <row r="421">
          <cell r="A421" t="str">
            <v>00013</v>
          </cell>
          <cell r="B421" t="str">
            <v>Southwestern Public Service Co</v>
          </cell>
          <cell r="C421" t="str">
            <v>632000</v>
          </cell>
          <cell r="D421" t="str">
            <v>Pur Pwr-Energy</v>
          </cell>
          <cell r="E421">
            <v>148322510.15000001</v>
          </cell>
        </row>
        <row r="422">
          <cell r="A422" t="str">
            <v>00013</v>
          </cell>
          <cell r="B422" t="str">
            <v>Southwestern Public Service Co</v>
          </cell>
          <cell r="C422" t="str">
            <v>638100</v>
          </cell>
          <cell r="D422" t="str">
            <v>Wheeling - Retail Purchases</v>
          </cell>
          <cell r="E422">
            <v>1343608.91</v>
          </cell>
        </row>
        <row r="423">
          <cell r="A423" t="str">
            <v>00013</v>
          </cell>
          <cell r="B423" t="str">
            <v>Southwestern Public Service Co</v>
          </cell>
          <cell r="C423" t="str">
            <v>638200</v>
          </cell>
          <cell r="D423" t="str">
            <v>Wheeling - Resale ST</v>
          </cell>
          <cell r="E423">
            <v>426714.47</v>
          </cell>
        </row>
        <row r="424">
          <cell r="A424" t="str">
            <v>00013</v>
          </cell>
          <cell r="B424" t="str">
            <v>Southwestern Public Service Co</v>
          </cell>
          <cell r="C424" t="str">
            <v>638250</v>
          </cell>
          <cell r="D424" t="str">
            <v>Wheeling-Resale LT</v>
          </cell>
          <cell r="E424">
            <v>21831608.059999999</v>
          </cell>
        </row>
        <row r="425">
          <cell r="A425" t="str">
            <v>00013</v>
          </cell>
          <cell r="B425" t="str">
            <v>Southwestern Public Service Co</v>
          </cell>
          <cell r="C425" t="str">
            <v>638255</v>
          </cell>
          <cell r="D425" t="str">
            <v>System Wheeling</v>
          </cell>
          <cell r="E425">
            <v>1376727.26</v>
          </cell>
        </row>
        <row r="426">
          <cell r="A426" t="str">
            <v>00013</v>
          </cell>
          <cell r="B426" t="str">
            <v>Southwestern Public Service Co</v>
          </cell>
          <cell r="C426" t="str">
            <v>711142</v>
          </cell>
          <cell r="D426" t="str">
            <v>DIR-Productive Labor</v>
          </cell>
          <cell r="E426">
            <v>20613629.02</v>
          </cell>
        </row>
        <row r="427">
          <cell r="A427" t="str">
            <v>00013</v>
          </cell>
          <cell r="B427" t="str">
            <v>Southwestern Public Service Co</v>
          </cell>
          <cell r="C427" t="str">
            <v>711142</v>
          </cell>
          <cell r="D427" t="str">
            <v>IND-Productive Labor</v>
          </cell>
          <cell r="E427">
            <v>3061295.42</v>
          </cell>
        </row>
        <row r="428">
          <cell r="A428" t="str">
            <v>00013</v>
          </cell>
          <cell r="B428" t="str">
            <v>Southwestern Public Service Co</v>
          </cell>
          <cell r="C428" t="str">
            <v>711142</v>
          </cell>
          <cell r="D428" t="str">
            <v>OUT-Productive Labor</v>
          </cell>
          <cell r="E428">
            <v>-7939002.8899999997</v>
          </cell>
        </row>
        <row r="429">
          <cell r="A429" t="str">
            <v>00013</v>
          </cell>
          <cell r="B429" t="str">
            <v>Southwestern Public Service Co</v>
          </cell>
          <cell r="C429" t="str">
            <v>711142</v>
          </cell>
          <cell r="D429" t="str">
            <v>Productive Labor</v>
          </cell>
          <cell r="E429">
            <v>34486525.619999997</v>
          </cell>
        </row>
        <row r="430">
          <cell r="A430" t="str">
            <v>00013</v>
          </cell>
          <cell r="B430" t="str">
            <v>Southwestern Public Service Co</v>
          </cell>
          <cell r="C430" t="str">
            <v>711143</v>
          </cell>
          <cell r="D430" t="str">
            <v>DIR-Reg Labor Loading-NonProd</v>
          </cell>
          <cell r="E430">
            <v>2546697.84</v>
          </cell>
        </row>
        <row r="431">
          <cell r="A431" t="str">
            <v>00013</v>
          </cell>
          <cell r="B431" t="str">
            <v>Southwestern Public Service Co</v>
          </cell>
          <cell r="C431" t="str">
            <v>711143</v>
          </cell>
          <cell r="D431" t="str">
            <v>IND-Reg Labor Loading-NonProd</v>
          </cell>
          <cell r="E431">
            <v>1736416.9</v>
          </cell>
        </row>
        <row r="432">
          <cell r="A432" t="str">
            <v>00013</v>
          </cell>
          <cell r="B432" t="str">
            <v>Southwestern Public Service Co</v>
          </cell>
          <cell r="C432" t="str">
            <v>711143</v>
          </cell>
          <cell r="D432" t="str">
            <v>OUT-Reg Labor Loading-NonProd</v>
          </cell>
          <cell r="E432">
            <v>-1784083.81</v>
          </cell>
        </row>
        <row r="433">
          <cell r="A433" t="str">
            <v>00013</v>
          </cell>
          <cell r="B433" t="str">
            <v>Southwestern Public Service Co</v>
          </cell>
          <cell r="C433" t="str">
            <v>711143</v>
          </cell>
          <cell r="D433" t="str">
            <v>Reg Labor Loading-NonProductiv</v>
          </cell>
          <cell r="E433">
            <v>6386073.21</v>
          </cell>
        </row>
        <row r="434">
          <cell r="A434" t="str">
            <v>00013</v>
          </cell>
          <cell r="B434" t="str">
            <v>Southwestern Public Service Co</v>
          </cell>
          <cell r="C434" t="str">
            <v>711144</v>
          </cell>
          <cell r="D434" t="str">
            <v>DIR-Reg Labor Loading-Pension</v>
          </cell>
          <cell r="E434">
            <v>6808753.7999999998</v>
          </cell>
        </row>
        <row r="435">
          <cell r="A435" t="str">
            <v>00013</v>
          </cell>
          <cell r="B435" t="str">
            <v>Southwestern Public Service Co</v>
          </cell>
          <cell r="C435" t="str">
            <v>711144</v>
          </cell>
          <cell r="D435" t="str">
            <v>IND-Reg Labor Loading-Pension</v>
          </cell>
          <cell r="E435">
            <v>859678.65</v>
          </cell>
        </row>
        <row r="436">
          <cell r="A436" t="str">
            <v>00013</v>
          </cell>
          <cell r="B436" t="str">
            <v>Southwestern Public Service Co</v>
          </cell>
          <cell r="C436" t="str">
            <v>711144</v>
          </cell>
          <cell r="D436" t="str">
            <v>OUT-Reg Labor Loading-Pension</v>
          </cell>
          <cell r="E436">
            <v>-1265932.95</v>
          </cell>
        </row>
        <row r="437">
          <cell r="A437" t="str">
            <v>00013</v>
          </cell>
          <cell r="B437" t="str">
            <v>Southwestern Public Service Co</v>
          </cell>
          <cell r="C437" t="str">
            <v>711144</v>
          </cell>
          <cell r="D437" t="str">
            <v>Reg Labor Loading-Pension</v>
          </cell>
          <cell r="E437">
            <v>-5307181.79</v>
          </cell>
        </row>
        <row r="438">
          <cell r="A438" t="str">
            <v>00013</v>
          </cell>
          <cell r="B438" t="str">
            <v>Southwestern Public Service Co</v>
          </cell>
          <cell r="C438" t="str">
            <v>711145</v>
          </cell>
          <cell r="D438" t="str">
            <v>DIR-Reg Labor Loading-Insurnce</v>
          </cell>
          <cell r="E438">
            <v>0</v>
          </cell>
        </row>
        <row r="439">
          <cell r="A439" t="str">
            <v>00013</v>
          </cell>
          <cell r="B439" t="str">
            <v>Southwestern Public Service Co</v>
          </cell>
          <cell r="C439" t="str">
            <v>711145</v>
          </cell>
          <cell r="D439" t="str">
            <v>IND-Reg Labor Loading-Insurnce</v>
          </cell>
          <cell r="E439">
            <v>0</v>
          </cell>
        </row>
        <row r="440">
          <cell r="A440" t="str">
            <v>00013</v>
          </cell>
          <cell r="B440" t="str">
            <v>Southwestern Public Service Co</v>
          </cell>
          <cell r="C440" t="str">
            <v>711146</v>
          </cell>
          <cell r="D440" t="str">
            <v>Reg Labor Loading-Taxes</v>
          </cell>
          <cell r="E440">
            <v>-1194155.8600000001</v>
          </cell>
        </row>
        <row r="441">
          <cell r="A441" t="str">
            <v>00013</v>
          </cell>
          <cell r="B441" t="str">
            <v>Southwestern Public Service Co</v>
          </cell>
          <cell r="C441" t="str">
            <v>711146</v>
          </cell>
          <cell r="D441" t="str">
            <v>DIR-Reg Labor Loading-Taxes</v>
          </cell>
          <cell r="E441">
            <v>2323493.0499999998</v>
          </cell>
        </row>
        <row r="442">
          <cell r="A442" t="str">
            <v>00013</v>
          </cell>
          <cell r="B442" t="str">
            <v>Southwestern Public Service Co</v>
          </cell>
          <cell r="C442" t="str">
            <v>711146</v>
          </cell>
          <cell r="D442" t="str">
            <v>IND-Reg Labor Loading-Taxes</v>
          </cell>
          <cell r="E442">
            <v>260698.89</v>
          </cell>
        </row>
        <row r="443">
          <cell r="A443" t="str">
            <v>00013</v>
          </cell>
          <cell r="B443" t="str">
            <v>Southwestern Public Service Co</v>
          </cell>
          <cell r="C443" t="str">
            <v>711146</v>
          </cell>
          <cell r="D443" t="str">
            <v>OUT-Reg Labor Loading-Taxes</v>
          </cell>
          <cell r="E443">
            <v>-1004754.48</v>
          </cell>
        </row>
        <row r="444">
          <cell r="A444" t="str">
            <v>00013</v>
          </cell>
          <cell r="B444" t="str">
            <v>Southwestern Public Service Co</v>
          </cell>
          <cell r="C444" t="str">
            <v>711147</v>
          </cell>
          <cell r="D444" t="str">
            <v>DIR-Reg Labor PITS Translation</v>
          </cell>
          <cell r="E444">
            <v>27589.32</v>
          </cell>
        </row>
        <row r="445">
          <cell r="A445" t="str">
            <v>00013</v>
          </cell>
          <cell r="B445" t="str">
            <v>Southwestern Public Service Co</v>
          </cell>
          <cell r="C445" t="str">
            <v>711147</v>
          </cell>
          <cell r="D445" t="str">
            <v>IND-Reg Labor PITS Translation</v>
          </cell>
          <cell r="E445">
            <v>179671.38</v>
          </cell>
        </row>
        <row r="446">
          <cell r="A446" t="str">
            <v>00013</v>
          </cell>
          <cell r="B446" t="str">
            <v>Southwestern Public Service Co</v>
          </cell>
          <cell r="C446" t="str">
            <v>711147</v>
          </cell>
          <cell r="D446" t="str">
            <v>Reg Labor PITS Translation</v>
          </cell>
          <cell r="E446">
            <v>0</v>
          </cell>
        </row>
        <row r="447">
          <cell r="A447" t="str">
            <v>00013</v>
          </cell>
          <cell r="B447" t="str">
            <v>Southwestern Public Service Co</v>
          </cell>
          <cell r="C447" t="str">
            <v>711148</v>
          </cell>
          <cell r="D447" t="str">
            <v>DIR-Reg Lab Load-Rents</v>
          </cell>
          <cell r="E447">
            <v>767519.93</v>
          </cell>
        </row>
        <row r="448">
          <cell r="A448" t="str">
            <v>00013</v>
          </cell>
          <cell r="B448" t="str">
            <v>Southwestern Public Service Co</v>
          </cell>
          <cell r="C448" t="str">
            <v>711148</v>
          </cell>
          <cell r="D448" t="str">
            <v>IND-Reg Lab Load-Rents</v>
          </cell>
          <cell r="E448">
            <v>167987.16</v>
          </cell>
        </row>
        <row r="449">
          <cell r="A449" t="str">
            <v>00013</v>
          </cell>
          <cell r="B449" t="str">
            <v>Southwestern Public Service Co</v>
          </cell>
          <cell r="C449" t="str">
            <v>711148</v>
          </cell>
          <cell r="D449" t="str">
            <v>OUT-Reg Lab Load-Rents</v>
          </cell>
          <cell r="E449">
            <v>0</v>
          </cell>
        </row>
        <row r="450">
          <cell r="A450" t="str">
            <v>00013</v>
          </cell>
          <cell r="B450" t="str">
            <v>Southwestern Public Service Co</v>
          </cell>
          <cell r="C450" t="str">
            <v>711149</v>
          </cell>
          <cell r="D450" t="str">
            <v>DIR-Reg Lab Load-Inj &amp; Dam</v>
          </cell>
          <cell r="E450">
            <v>152422.26</v>
          </cell>
        </row>
        <row r="451">
          <cell r="A451" t="str">
            <v>00013</v>
          </cell>
          <cell r="B451" t="str">
            <v>Southwestern Public Service Co</v>
          </cell>
          <cell r="C451" t="str">
            <v>711149</v>
          </cell>
          <cell r="D451" t="str">
            <v>IND-Reg Lab Load-Inj &amp; Dam</v>
          </cell>
          <cell r="E451">
            <v>-73391.16</v>
          </cell>
        </row>
        <row r="452">
          <cell r="A452" t="str">
            <v>00013</v>
          </cell>
          <cell r="B452" t="str">
            <v>Southwestern Public Service Co</v>
          </cell>
          <cell r="C452" t="str">
            <v>711149</v>
          </cell>
          <cell r="D452" t="str">
            <v>OUT-Reg Lab Load-Inj &amp; Dam</v>
          </cell>
          <cell r="E452">
            <v>0</v>
          </cell>
        </row>
        <row r="453">
          <cell r="A453" t="str">
            <v>00013</v>
          </cell>
          <cell r="B453" t="str">
            <v>Southwestern Public Service Co</v>
          </cell>
          <cell r="C453" t="str">
            <v>711149</v>
          </cell>
          <cell r="D453" t="str">
            <v>Reg Labor Loading-Inj &amp; Dam</v>
          </cell>
          <cell r="E453">
            <v>0.08</v>
          </cell>
        </row>
        <row r="454">
          <cell r="A454" t="str">
            <v>00013</v>
          </cell>
          <cell r="B454" t="str">
            <v>Southwestern Public Service Co</v>
          </cell>
          <cell r="C454" t="str">
            <v>711190</v>
          </cell>
          <cell r="D454" t="str">
            <v>DIR-Overtime</v>
          </cell>
          <cell r="E454">
            <v>1730135.57</v>
          </cell>
        </row>
        <row r="455">
          <cell r="A455" t="str">
            <v>00013</v>
          </cell>
          <cell r="B455" t="str">
            <v>Southwestern Public Service Co</v>
          </cell>
          <cell r="C455" t="str">
            <v>711190</v>
          </cell>
          <cell r="D455" t="str">
            <v>IND-Overtime</v>
          </cell>
          <cell r="E455">
            <v>23021.68</v>
          </cell>
        </row>
        <row r="456">
          <cell r="A456" t="str">
            <v>00013</v>
          </cell>
          <cell r="B456" t="str">
            <v>Southwestern Public Service Co</v>
          </cell>
          <cell r="C456" t="str">
            <v>711190</v>
          </cell>
          <cell r="D456" t="str">
            <v>OUT-Overtime</v>
          </cell>
          <cell r="E456">
            <v>-1629874.43</v>
          </cell>
        </row>
        <row r="457">
          <cell r="A457" t="str">
            <v>00013</v>
          </cell>
          <cell r="B457" t="str">
            <v>Southwestern Public Service Co</v>
          </cell>
          <cell r="C457" t="str">
            <v>711190</v>
          </cell>
          <cell r="D457" t="str">
            <v>Overtime</v>
          </cell>
          <cell r="E457">
            <v>4185359.1</v>
          </cell>
        </row>
        <row r="458">
          <cell r="A458" t="str">
            <v>00013</v>
          </cell>
          <cell r="B458" t="str">
            <v>Southwestern Public Service Co</v>
          </cell>
          <cell r="C458" t="str">
            <v>711230</v>
          </cell>
          <cell r="D458" t="str">
            <v>DIR-Incentive</v>
          </cell>
          <cell r="E458">
            <v>833500</v>
          </cell>
        </row>
        <row r="459">
          <cell r="A459" t="str">
            <v>00013</v>
          </cell>
          <cell r="B459" t="str">
            <v>Southwestern Public Service Co</v>
          </cell>
          <cell r="C459" t="str">
            <v>711230</v>
          </cell>
          <cell r="D459" t="str">
            <v>IND-Incentive</v>
          </cell>
          <cell r="E459">
            <v>1081.04</v>
          </cell>
        </row>
        <row r="460">
          <cell r="A460" t="str">
            <v>00013</v>
          </cell>
          <cell r="B460" t="str">
            <v>Southwestern Public Service Co</v>
          </cell>
          <cell r="C460" t="str">
            <v>711230</v>
          </cell>
          <cell r="D460" t="str">
            <v>Incentive</v>
          </cell>
          <cell r="E460">
            <v>10378.51</v>
          </cell>
        </row>
        <row r="461">
          <cell r="A461" t="str">
            <v>00013</v>
          </cell>
          <cell r="B461" t="str">
            <v>Southwestern Public Service Co</v>
          </cell>
          <cell r="C461" t="str">
            <v>711270</v>
          </cell>
          <cell r="D461" t="str">
            <v>DIR-Other Compensation</v>
          </cell>
          <cell r="E461">
            <v>838858.26</v>
          </cell>
        </row>
        <row r="462">
          <cell r="A462" t="str">
            <v>00013</v>
          </cell>
          <cell r="B462" t="str">
            <v>Southwestern Public Service Co</v>
          </cell>
          <cell r="C462" t="str">
            <v>711270</v>
          </cell>
          <cell r="D462" t="str">
            <v>IND-Other Compensation</v>
          </cell>
          <cell r="E462">
            <v>152982.72</v>
          </cell>
        </row>
        <row r="463">
          <cell r="A463" t="str">
            <v>00013</v>
          </cell>
          <cell r="B463" t="str">
            <v>Southwestern Public Service Co</v>
          </cell>
          <cell r="C463" t="str">
            <v>711270</v>
          </cell>
          <cell r="D463" t="str">
            <v>OUT-Other Compensation</v>
          </cell>
          <cell r="E463">
            <v>-26803.85</v>
          </cell>
        </row>
        <row r="464">
          <cell r="A464" t="str">
            <v>00013</v>
          </cell>
          <cell r="B464" t="str">
            <v>Southwestern Public Service Co</v>
          </cell>
          <cell r="C464" t="str">
            <v>711270</v>
          </cell>
          <cell r="D464" t="str">
            <v>Other Compensation</v>
          </cell>
          <cell r="E464">
            <v>317311.13</v>
          </cell>
        </row>
        <row r="465">
          <cell r="A465" t="str">
            <v>00013</v>
          </cell>
          <cell r="B465" t="str">
            <v>Southwestern Public Service Co</v>
          </cell>
          <cell r="C465" t="str">
            <v>712110</v>
          </cell>
          <cell r="D465" t="str">
            <v>Contract Labor</v>
          </cell>
          <cell r="E465">
            <v>13414787.23</v>
          </cell>
        </row>
        <row r="466">
          <cell r="A466" t="str">
            <v>00013</v>
          </cell>
          <cell r="B466" t="str">
            <v>Southwestern Public Service Co</v>
          </cell>
          <cell r="C466" t="str">
            <v>712110</v>
          </cell>
          <cell r="D466" t="str">
            <v>DIR-Contract Labor</v>
          </cell>
          <cell r="E466">
            <v>7202999.9299999997</v>
          </cell>
        </row>
        <row r="467">
          <cell r="A467" t="str">
            <v>00013</v>
          </cell>
          <cell r="B467" t="str">
            <v>Southwestern Public Service Co</v>
          </cell>
          <cell r="C467" t="str">
            <v>712110</v>
          </cell>
          <cell r="D467" t="str">
            <v>IND-Contract Labor</v>
          </cell>
          <cell r="E467">
            <v>1245736.93</v>
          </cell>
        </row>
        <row r="468">
          <cell r="A468" t="str">
            <v>00013</v>
          </cell>
          <cell r="B468" t="str">
            <v>Southwestern Public Service Co</v>
          </cell>
          <cell r="C468" t="str">
            <v>712110</v>
          </cell>
          <cell r="D468" t="str">
            <v>OUT-Contract Labor</v>
          </cell>
          <cell r="E468">
            <v>-5041291.2699999996</v>
          </cell>
        </row>
        <row r="469">
          <cell r="A469" t="str">
            <v>00013</v>
          </cell>
          <cell r="B469" t="str">
            <v>Southwestern Public Service Co</v>
          </cell>
          <cell r="C469" t="str">
            <v>713000</v>
          </cell>
          <cell r="D469" t="str">
            <v>Consulting</v>
          </cell>
          <cell r="E469">
            <v>920019.05</v>
          </cell>
        </row>
        <row r="470">
          <cell r="A470" t="str">
            <v>00013</v>
          </cell>
          <cell r="B470" t="str">
            <v>Southwestern Public Service Co</v>
          </cell>
          <cell r="C470" t="str">
            <v>713000</v>
          </cell>
          <cell r="D470" t="str">
            <v>DIR-Consulting</v>
          </cell>
          <cell r="E470">
            <v>2042841.46</v>
          </cell>
        </row>
        <row r="471">
          <cell r="A471" t="str">
            <v>00013</v>
          </cell>
          <cell r="B471" t="str">
            <v>Southwestern Public Service Co</v>
          </cell>
          <cell r="C471" t="str">
            <v>713000</v>
          </cell>
          <cell r="D471" t="str">
            <v>IND-Consulting</v>
          </cell>
          <cell r="E471">
            <v>1423047.55</v>
          </cell>
        </row>
        <row r="472">
          <cell r="A472" t="str">
            <v>00013</v>
          </cell>
          <cell r="B472" t="str">
            <v>Southwestern Public Service Co</v>
          </cell>
          <cell r="C472" t="str">
            <v>713000</v>
          </cell>
          <cell r="D472" t="str">
            <v>OUT-Consulting</v>
          </cell>
          <cell r="E472">
            <v>-354802.93</v>
          </cell>
        </row>
        <row r="473">
          <cell r="A473" t="str">
            <v>00013</v>
          </cell>
          <cell r="B473" t="str">
            <v>Southwestern Public Service Co</v>
          </cell>
          <cell r="C473" t="str">
            <v>713100</v>
          </cell>
          <cell r="D473" t="str">
            <v>Consulting-Outside Legal</v>
          </cell>
          <cell r="E473">
            <v>837069.88</v>
          </cell>
        </row>
        <row r="474">
          <cell r="A474" t="str">
            <v>00013</v>
          </cell>
          <cell r="B474" t="str">
            <v>Southwestern Public Service Co</v>
          </cell>
          <cell r="C474" t="str">
            <v>714000</v>
          </cell>
          <cell r="D474" t="str">
            <v>DIR-Materials</v>
          </cell>
          <cell r="E474">
            <v>5765746.2699999996</v>
          </cell>
        </row>
        <row r="475">
          <cell r="A475" t="str">
            <v>00013</v>
          </cell>
          <cell r="B475" t="str">
            <v>Southwestern Public Service Co</v>
          </cell>
          <cell r="C475" t="str">
            <v>714000</v>
          </cell>
          <cell r="D475" t="str">
            <v>IND-Materials</v>
          </cell>
          <cell r="E475">
            <v>939838.69</v>
          </cell>
        </row>
        <row r="476">
          <cell r="A476" t="str">
            <v>00013</v>
          </cell>
          <cell r="B476" t="str">
            <v>Southwestern Public Service Co</v>
          </cell>
          <cell r="C476" t="str">
            <v>714000</v>
          </cell>
          <cell r="D476" t="str">
            <v>Materials</v>
          </cell>
          <cell r="E476">
            <v>16189029.449999999</v>
          </cell>
        </row>
        <row r="477">
          <cell r="A477" t="str">
            <v>00013</v>
          </cell>
          <cell r="B477" t="str">
            <v>Southwestern Public Service Co</v>
          </cell>
          <cell r="C477" t="str">
            <v>714000</v>
          </cell>
          <cell r="D477" t="str">
            <v>OUT-Materials</v>
          </cell>
          <cell r="E477">
            <v>-5151369.8600000003</v>
          </cell>
        </row>
        <row r="478">
          <cell r="A478" t="str">
            <v>00013</v>
          </cell>
          <cell r="B478" t="str">
            <v>Southwestern Public Service Co</v>
          </cell>
          <cell r="C478" t="str">
            <v>715200</v>
          </cell>
          <cell r="D478" t="str">
            <v>DIR-IT Hardware Purchases</v>
          </cell>
          <cell r="E478">
            <v>16737.669999999998</v>
          </cell>
        </row>
        <row r="479">
          <cell r="A479" t="str">
            <v>00013</v>
          </cell>
          <cell r="B479" t="str">
            <v>Southwestern Public Service Co</v>
          </cell>
          <cell r="C479" t="str">
            <v>715200</v>
          </cell>
          <cell r="D479" t="str">
            <v>IND-IT Hardware Purchase</v>
          </cell>
          <cell r="E479">
            <v>44825.29</v>
          </cell>
        </row>
        <row r="480">
          <cell r="A480" t="str">
            <v>00013</v>
          </cell>
          <cell r="B480" t="str">
            <v>Southwestern Public Service Co</v>
          </cell>
          <cell r="C480" t="str">
            <v>715200</v>
          </cell>
          <cell r="D480" t="str">
            <v>IT Hardware Purchases</v>
          </cell>
          <cell r="E480">
            <v>64868.54</v>
          </cell>
        </row>
        <row r="481">
          <cell r="A481" t="str">
            <v>00013</v>
          </cell>
          <cell r="B481" t="str">
            <v>Southwestern Public Service Co</v>
          </cell>
          <cell r="C481" t="str">
            <v>715200</v>
          </cell>
          <cell r="D481" t="str">
            <v>OUT-IT Hardware Purchases</v>
          </cell>
          <cell r="E481">
            <v>-2000.88</v>
          </cell>
        </row>
        <row r="482">
          <cell r="A482" t="str">
            <v>00013</v>
          </cell>
          <cell r="B482" t="str">
            <v>Southwestern Public Service Co</v>
          </cell>
          <cell r="C482" t="str">
            <v>715300</v>
          </cell>
          <cell r="D482" t="str">
            <v>DIR-Software Purchases</v>
          </cell>
          <cell r="E482">
            <v>40324.160000000003</v>
          </cell>
        </row>
        <row r="483">
          <cell r="A483" t="str">
            <v>00013</v>
          </cell>
          <cell r="B483" t="str">
            <v>Southwestern Public Service Co</v>
          </cell>
          <cell r="C483" t="str">
            <v>715300</v>
          </cell>
          <cell r="D483" t="str">
            <v>IND-Software Purchases</v>
          </cell>
          <cell r="E483">
            <v>36296.449999999997</v>
          </cell>
        </row>
        <row r="484">
          <cell r="A484" t="str">
            <v>00013</v>
          </cell>
          <cell r="B484" t="str">
            <v>Southwestern Public Service Co</v>
          </cell>
          <cell r="C484" t="str">
            <v>715300</v>
          </cell>
          <cell r="D484" t="str">
            <v>OUT-Software Purchases</v>
          </cell>
          <cell r="E484">
            <v>-31.07</v>
          </cell>
        </row>
        <row r="485">
          <cell r="A485" t="str">
            <v>00013</v>
          </cell>
          <cell r="B485" t="str">
            <v>Southwestern Public Service Co</v>
          </cell>
          <cell r="C485" t="str">
            <v>715300</v>
          </cell>
          <cell r="D485" t="str">
            <v>Software Purchases</v>
          </cell>
          <cell r="E485">
            <v>9764.59</v>
          </cell>
        </row>
        <row r="486">
          <cell r="A486" t="str">
            <v>00013</v>
          </cell>
          <cell r="B486" t="str">
            <v>Southwestern Public Service Co</v>
          </cell>
          <cell r="C486" t="str">
            <v>715500</v>
          </cell>
          <cell r="D486" t="str">
            <v>IND-Software Maintenance</v>
          </cell>
          <cell r="E486">
            <v>2863.63</v>
          </cell>
        </row>
        <row r="487">
          <cell r="A487" t="str">
            <v>00013</v>
          </cell>
          <cell r="B487" t="str">
            <v>Southwestern Public Service Co</v>
          </cell>
          <cell r="C487" t="str">
            <v>715600</v>
          </cell>
          <cell r="D487" t="str">
            <v>DIR-Personal Commun Devices</v>
          </cell>
          <cell r="E487">
            <v>541871.06000000006</v>
          </cell>
        </row>
        <row r="488">
          <cell r="A488" t="str">
            <v>00013</v>
          </cell>
          <cell r="B488" t="str">
            <v>Southwestern Public Service Co</v>
          </cell>
          <cell r="C488" t="str">
            <v>715600</v>
          </cell>
          <cell r="D488" t="str">
            <v>IND-Personal Commun Devices</v>
          </cell>
          <cell r="E488">
            <v>422120.45</v>
          </cell>
        </row>
        <row r="489">
          <cell r="A489" t="str">
            <v>00013</v>
          </cell>
          <cell r="B489" t="str">
            <v>Southwestern Public Service Co</v>
          </cell>
          <cell r="C489" t="str">
            <v>715600</v>
          </cell>
          <cell r="D489" t="str">
            <v>OUT-Personal Commun Devices</v>
          </cell>
          <cell r="E489">
            <v>-2619.29</v>
          </cell>
        </row>
        <row r="490">
          <cell r="A490" t="str">
            <v>00013</v>
          </cell>
          <cell r="B490" t="str">
            <v>Southwestern Public Service Co</v>
          </cell>
          <cell r="C490" t="str">
            <v>715600</v>
          </cell>
          <cell r="D490" t="str">
            <v>Personal Communication Devices</v>
          </cell>
          <cell r="E490">
            <v>1457859.85</v>
          </cell>
        </row>
        <row r="491">
          <cell r="A491" t="str">
            <v>00013</v>
          </cell>
          <cell r="B491" t="str">
            <v>Southwestern Public Service Co</v>
          </cell>
          <cell r="C491" t="str">
            <v>715700</v>
          </cell>
          <cell r="D491" t="str">
            <v>IND-Special Circuits or Ntwrks</v>
          </cell>
          <cell r="E491">
            <v>470.16</v>
          </cell>
        </row>
        <row r="492">
          <cell r="A492" t="str">
            <v>00013</v>
          </cell>
          <cell r="B492" t="str">
            <v>Southwestern Public Service Co</v>
          </cell>
          <cell r="C492" t="str">
            <v>715800</v>
          </cell>
          <cell r="D492" t="str">
            <v>DIR-Data Center</v>
          </cell>
          <cell r="E492">
            <v>6875445.6100000003</v>
          </cell>
        </row>
        <row r="493">
          <cell r="A493" t="str">
            <v>00013</v>
          </cell>
          <cell r="B493" t="str">
            <v>Southwestern Public Service Co</v>
          </cell>
          <cell r="C493" t="str">
            <v>715800</v>
          </cell>
          <cell r="D493" t="str">
            <v>Data Center</v>
          </cell>
          <cell r="E493">
            <v>840813.65</v>
          </cell>
        </row>
        <row r="494">
          <cell r="A494" t="str">
            <v>00013</v>
          </cell>
          <cell r="B494" t="str">
            <v>Southwestern Public Service Co</v>
          </cell>
          <cell r="C494" t="str">
            <v>715800</v>
          </cell>
          <cell r="D494" t="str">
            <v>IND-Data Center</v>
          </cell>
          <cell r="E494">
            <v>3777375.97</v>
          </cell>
        </row>
        <row r="495">
          <cell r="A495" t="str">
            <v>00013</v>
          </cell>
          <cell r="B495" t="str">
            <v>Southwestern Public Service Co</v>
          </cell>
          <cell r="C495" t="str">
            <v>715800</v>
          </cell>
          <cell r="D495" t="str">
            <v>OUT-Data Center</v>
          </cell>
          <cell r="E495">
            <v>-84.07</v>
          </cell>
        </row>
        <row r="496">
          <cell r="A496" t="str">
            <v>00013</v>
          </cell>
          <cell r="B496" t="str">
            <v>Southwestern Public Service Co</v>
          </cell>
          <cell r="C496" t="str">
            <v>721000</v>
          </cell>
          <cell r="D496" t="str">
            <v>DIR-Employee Expenses</v>
          </cell>
          <cell r="E496">
            <v>1978927.24</v>
          </cell>
        </row>
        <row r="497">
          <cell r="A497" t="str">
            <v>00013</v>
          </cell>
          <cell r="B497" t="str">
            <v>Southwestern Public Service Co</v>
          </cell>
          <cell r="C497" t="str">
            <v>721000</v>
          </cell>
          <cell r="D497" t="str">
            <v>Employee Expenses</v>
          </cell>
          <cell r="E497">
            <v>1658003.17</v>
          </cell>
        </row>
        <row r="498">
          <cell r="A498" t="str">
            <v>00013</v>
          </cell>
          <cell r="B498" t="str">
            <v>Southwestern Public Service Co</v>
          </cell>
          <cell r="C498" t="str">
            <v>721000</v>
          </cell>
          <cell r="D498" t="str">
            <v>IND-Employee Expenses</v>
          </cell>
          <cell r="E498">
            <v>1739523.92</v>
          </cell>
        </row>
        <row r="499">
          <cell r="A499" t="str">
            <v>00013</v>
          </cell>
          <cell r="B499" t="str">
            <v>Southwestern Public Service Co</v>
          </cell>
          <cell r="C499" t="str">
            <v>721000</v>
          </cell>
          <cell r="D499" t="str">
            <v>OUT-Employee Expenses</v>
          </cell>
          <cell r="E499">
            <v>-328670.5</v>
          </cell>
        </row>
        <row r="500">
          <cell r="A500" t="str">
            <v>00013</v>
          </cell>
          <cell r="B500" t="str">
            <v>Southwestern Public Service Co</v>
          </cell>
          <cell r="C500" t="str">
            <v>722000</v>
          </cell>
          <cell r="D500" t="str">
            <v>DIR-Transportation Fleet Cost</v>
          </cell>
          <cell r="E500">
            <v>1048074.96</v>
          </cell>
        </row>
        <row r="501">
          <cell r="A501" t="str">
            <v>00013</v>
          </cell>
          <cell r="B501" t="str">
            <v>Southwestern Public Service Co</v>
          </cell>
          <cell r="C501" t="str">
            <v>722000</v>
          </cell>
          <cell r="D501" t="str">
            <v>IND-Transportation Fleet</v>
          </cell>
          <cell r="E501">
            <v>26319.759999999998</v>
          </cell>
        </row>
        <row r="502">
          <cell r="A502" t="str">
            <v>00013</v>
          </cell>
          <cell r="B502" t="str">
            <v>Southwestern Public Service Co</v>
          </cell>
          <cell r="C502" t="str">
            <v>722000</v>
          </cell>
          <cell r="D502" t="str">
            <v>OUT-Transportation Fleet Cost</v>
          </cell>
          <cell r="E502">
            <v>-950170.25</v>
          </cell>
        </row>
        <row r="503">
          <cell r="A503" t="str">
            <v>00013</v>
          </cell>
          <cell r="B503" t="str">
            <v>Southwestern Public Service Co</v>
          </cell>
          <cell r="C503" t="str">
            <v>722000</v>
          </cell>
          <cell r="D503" t="str">
            <v>Transportation Fleet Cost</v>
          </cell>
          <cell r="E503">
            <v>4260689.71</v>
          </cell>
        </row>
        <row r="504">
          <cell r="A504" t="str">
            <v>00013</v>
          </cell>
          <cell r="B504" t="str">
            <v>Southwestern Public Service Co</v>
          </cell>
          <cell r="C504" t="str">
            <v>723000</v>
          </cell>
          <cell r="D504" t="str">
            <v>Dir Other Oper &amp; Mtce Exp</v>
          </cell>
          <cell r="E504">
            <v>0</v>
          </cell>
        </row>
        <row r="505">
          <cell r="A505" t="str">
            <v>00013</v>
          </cell>
          <cell r="B505" t="str">
            <v>Southwestern Public Service Co</v>
          </cell>
          <cell r="C505" t="str">
            <v>723055</v>
          </cell>
          <cell r="D505" t="str">
            <v>DIR-Fuel Handling Other Gen-NL</v>
          </cell>
          <cell r="E505">
            <v>5.0999999999999996</v>
          </cell>
        </row>
        <row r="506">
          <cell r="A506" t="str">
            <v>00013</v>
          </cell>
          <cell r="B506" t="str">
            <v>Southwestern Public Service Co</v>
          </cell>
          <cell r="C506" t="str">
            <v>723055</v>
          </cell>
          <cell r="D506" t="str">
            <v>Energy</v>
          </cell>
          <cell r="E506">
            <v>3554551.52</v>
          </cell>
        </row>
        <row r="507">
          <cell r="A507" t="str">
            <v>00013</v>
          </cell>
          <cell r="B507" t="str">
            <v>Southwestern Public Service Co</v>
          </cell>
          <cell r="C507" t="str">
            <v>723055</v>
          </cell>
          <cell r="D507" t="str">
            <v>OUT-Energy</v>
          </cell>
          <cell r="E507">
            <v>-3.61</v>
          </cell>
        </row>
        <row r="508">
          <cell r="A508" t="str">
            <v>00013</v>
          </cell>
          <cell r="B508" t="str">
            <v>Southwestern Public Service Co</v>
          </cell>
          <cell r="C508" t="str">
            <v>723060</v>
          </cell>
          <cell r="D508" t="str">
            <v>DIR - Non-Energy</v>
          </cell>
          <cell r="E508">
            <v>1.64</v>
          </cell>
        </row>
        <row r="509">
          <cell r="A509" t="str">
            <v>00013</v>
          </cell>
          <cell r="B509" t="str">
            <v>Southwestern Public Service Co</v>
          </cell>
          <cell r="C509" t="str">
            <v>723060</v>
          </cell>
          <cell r="D509" t="str">
            <v>Non-Energy</v>
          </cell>
          <cell r="E509">
            <v>-3125.44</v>
          </cell>
        </row>
        <row r="510">
          <cell r="A510" t="str">
            <v>00013</v>
          </cell>
          <cell r="B510" t="str">
            <v>Southwestern Public Service Co</v>
          </cell>
          <cell r="C510" t="str">
            <v>723060</v>
          </cell>
          <cell r="D510" t="str">
            <v>OUT-Non-Energy</v>
          </cell>
          <cell r="E510">
            <v>-1.64</v>
          </cell>
        </row>
        <row r="511">
          <cell r="A511" t="str">
            <v>00013</v>
          </cell>
          <cell r="B511" t="str">
            <v>Southwestern Public Service Co</v>
          </cell>
          <cell r="C511" t="str">
            <v>723070</v>
          </cell>
          <cell r="D511" t="str">
            <v>DIR-Misc Bad Debt Concessions</v>
          </cell>
          <cell r="E511">
            <v>702.12</v>
          </cell>
        </row>
        <row r="512">
          <cell r="A512" t="str">
            <v>00013</v>
          </cell>
          <cell r="B512" t="str">
            <v>Southwestern Public Service Co</v>
          </cell>
          <cell r="C512" t="str">
            <v>723070</v>
          </cell>
          <cell r="D512" t="str">
            <v>Misc Bad Debt-Concessions</v>
          </cell>
          <cell r="E512">
            <v>49795.34</v>
          </cell>
        </row>
        <row r="513">
          <cell r="A513" t="str">
            <v>00013</v>
          </cell>
          <cell r="B513" t="str">
            <v>Southwestern Public Service Co</v>
          </cell>
          <cell r="C513" t="str">
            <v>723070</v>
          </cell>
          <cell r="D513" t="str">
            <v>OUT-Misc Bad Debt-Concessions</v>
          </cell>
          <cell r="E513">
            <v>-702.12</v>
          </cell>
        </row>
        <row r="514">
          <cell r="A514" t="str">
            <v>00013</v>
          </cell>
          <cell r="B514" t="str">
            <v>Southwestern Public Service Co</v>
          </cell>
          <cell r="C514" t="str">
            <v>723110</v>
          </cell>
          <cell r="D514" t="str">
            <v>DIR-Space</v>
          </cell>
          <cell r="E514">
            <v>356309.73</v>
          </cell>
        </row>
        <row r="515">
          <cell r="A515" t="str">
            <v>00013</v>
          </cell>
          <cell r="B515" t="str">
            <v>Southwestern Public Service Co</v>
          </cell>
          <cell r="C515" t="str">
            <v>723110</v>
          </cell>
          <cell r="D515" t="str">
            <v>IND-Space</v>
          </cell>
          <cell r="E515">
            <v>100412.69</v>
          </cell>
        </row>
        <row r="516">
          <cell r="A516" t="str">
            <v>00013</v>
          </cell>
          <cell r="B516" t="str">
            <v>Southwestern Public Service Co</v>
          </cell>
          <cell r="C516" t="str">
            <v>723110</v>
          </cell>
          <cell r="D516" t="str">
            <v>OUT-Space</v>
          </cell>
          <cell r="E516">
            <v>-157471.42000000001</v>
          </cell>
        </row>
        <row r="517">
          <cell r="A517" t="str">
            <v>00013</v>
          </cell>
          <cell r="B517" t="str">
            <v>Southwestern Public Service Co</v>
          </cell>
          <cell r="C517" t="str">
            <v>723110</v>
          </cell>
          <cell r="D517" t="str">
            <v>Space</v>
          </cell>
          <cell r="E517">
            <v>705579.28</v>
          </cell>
        </row>
        <row r="518">
          <cell r="A518" t="str">
            <v>00013</v>
          </cell>
          <cell r="B518" t="str">
            <v>Southwestern Public Service Co</v>
          </cell>
          <cell r="C518" t="str">
            <v>723130</v>
          </cell>
          <cell r="D518" t="str">
            <v>DIR-Equipment</v>
          </cell>
          <cell r="E518">
            <v>45748.85</v>
          </cell>
        </row>
        <row r="519">
          <cell r="A519" t="str">
            <v>00013</v>
          </cell>
          <cell r="B519" t="str">
            <v>Southwestern Public Service Co</v>
          </cell>
          <cell r="C519" t="str">
            <v>723130</v>
          </cell>
          <cell r="D519" t="str">
            <v>Equipment</v>
          </cell>
          <cell r="E519">
            <v>212668.92</v>
          </cell>
        </row>
        <row r="520">
          <cell r="A520" t="str">
            <v>00013</v>
          </cell>
          <cell r="B520" t="str">
            <v>Southwestern Public Service Co</v>
          </cell>
          <cell r="C520" t="str">
            <v>723130</v>
          </cell>
          <cell r="D520" t="str">
            <v>IND-Equipment</v>
          </cell>
          <cell r="E520">
            <v>24557.200000000001</v>
          </cell>
        </row>
        <row r="521">
          <cell r="A521" t="str">
            <v>00013</v>
          </cell>
          <cell r="B521" t="str">
            <v>Southwestern Public Service Co</v>
          </cell>
          <cell r="C521" t="str">
            <v>723130</v>
          </cell>
          <cell r="D521" t="str">
            <v>OUT-Equipment</v>
          </cell>
          <cell r="E521">
            <v>-13362.76</v>
          </cell>
        </row>
        <row r="522">
          <cell r="A522" t="str">
            <v>00013</v>
          </cell>
          <cell r="B522" t="str">
            <v>Southwestern Public Service Co</v>
          </cell>
          <cell r="C522" t="str">
            <v>723150</v>
          </cell>
          <cell r="D522" t="str">
            <v>DIR-Railroad Permits</v>
          </cell>
          <cell r="E522">
            <v>12031.51</v>
          </cell>
        </row>
        <row r="523">
          <cell r="A523" t="str">
            <v>00013</v>
          </cell>
          <cell r="B523" t="str">
            <v>Southwestern Public Service Co</v>
          </cell>
          <cell r="C523" t="str">
            <v>723150</v>
          </cell>
          <cell r="D523" t="str">
            <v>IND-Railroad Permits</v>
          </cell>
          <cell r="E523">
            <v>75.06</v>
          </cell>
        </row>
        <row r="524">
          <cell r="A524" t="str">
            <v>00013</v>
          </cell>
          <cell r="B524" t="str">
            <v>Southwestern Public Service Co</v>
          </cell>
          <cell r="C524" t="str">
            <v>723150</v>
          </cell>
          <cell r="D524" t="str">
            <v>OUT-Railroad Permits</v>
          </cell>
          <cell r="E524">
            <v>-12031.51</v>
          </cell>
        </row>
        <row r="525">
          <cell r="A525" t="str">
            <v>00013</v>
          </cell>
          <cell r="B525" t="str">
            <v>Southwestern Public Service Co</v>
          </cell>
          <cell r="C525" t="str">
            <v>723150</v>
          </cell>
          <cell r="D525" t="str">
            <v>Railroad Permits</v>
          </cell>
          <cell r="E525">
            <v>38403.620000000003</v>
          </cell>
        </row>
        <row r="526">
          <cell r="A526" t="str">
            <v>00013</v>
          </cell>
          <cell r="B526" t="str">
            <v>Southwestern Public Service Co</v>
          </cell>
          <cell r="C526" t="str">
            <v>723400</v>
          </cell>
          <cell r="D526" t="str">
            <v>DIR-Postage</v>
          </cell>
          <cell r="E526">
            <v>290173.82</v>
          </cell>
        </row>
        <row r="527">
          <cell r="A527" t="str">
            <v>00013</v>
          </cell>
          <cell r="B527" t="str">
            <v>Southwestern Public Service Co</v>
          </cell>
          <cell r="C527" t="str">
            <v>723400</v>
          </cell>
          <cell r="D527" t="str">
            <v>IND-Postage</v>
          </cell>
          <cell r="E527">
            <v>75948.12</v>
          </cell>
        </row>
        <row r="528">
          <cell r="A528" t="str">
            <v>00013</v>
          </cell>
          <cell r="B528" t="str">
            <v>Southwestern Public Service Co</v>
          </cell>
          <cell r="C528" t="str">
            <v>723400</v>
          </cell>
          <cell r="D528" t="str">
            <v>OUT-Postage</v>
          </cell>
          <cell r="E528">
            <v>-622.24</v>
          </cell>
        </row>
        <row r="529">
          <cell r="A529" t="str">
            <v>00013</v>
          </cell>
          <cell r="B529" t="str">
            <v>Southwestern Public Service Co</v>
          </cell>
          <cell r="C529" t="str">
            <v>723400</v>
          </cell>
          <cell r="D529" t="str">
            <v>Postage</v>
          </cell>
          <cell r="E529">
            <v>643256.61</v>
          </cell>
        </row>
        <row r="530">
          <cell r="A530" t="str">
            <v>00013</v>
          </cell>
          <cell r="B530" t="str">
            <v>Southwestern Public Service Co</v>
          </cell>
          <cell r="C530" t="str">
            <v>723480</v>
          </cell>
          <cell r="D530" t="str">
            <v>Injuries &amp; Damages</v>
          </cell>
          <cell r="E530">
            <v>126713.60000000001</v>
          </cell>
        </row>
        <row r="531">
          <cell r="A531" t="str">
            <v>00013</v>
          </cell>
          <cell r="B531" t="str">
            <v>Southwestern Public Service Co</v>
          </cell>
          <cell r="C531" t="str">
            <v>723510</v>
          </cell>
          <cell r="D531" t="str">
            <v>Property Insurance</v>
          </cell>
          <cell r="E531">
            <v>2265260.44</v>
          </cell>
        </row>
        <row r="532">
          <cell r="A532" t="str">
            <v>00013</v>
          </cell>
          <cell r="B532" t="str">
            <v>Southwestern Public Service Co</v>
          </cell>
          <cell r="C532" t="str">
            <v>723550</v>
          </cell>
          <cell r="D532" t="str">
            <v>DIR-Other Insurance</v>
          </cell>
          <cell r="E532">
            <v>2240.0100000000002</v>
          </cell>
        </row>
        <row r="533">
          <cell r="A533" t="str">
            <v>00013</v>
          </cell>
          <cell r="B533" t="str">
            <v>Southwestern Public Service Co</v>
          </cell>
          <cell r="C533" t="str">
            <v>723550</v>
          </cell>
          <cell r="D533" t="str">
            <v>IND-Other Insurance</v>
          </cell>
          <cell r="E533">
            <v>45060.71</v>
          </cell>
        </row>
        <row r="534">
          <cell r="A534" t="str">
            <v>00013</v>
          </cell>
          <cell r="B534" t="str">
            <v>Southwestern Public Service Co</v>
          </cell>
          <cell r="C534" t="str">
            <v>723560</v>
          </cell>
          <cell r="D534" t="str">
            <v>Excess Workers Comp Insurance</v>
          </cell>
          <cell r="E534">
            <v>604023.03</v>
          </cell>
        </row>
        <row r="535">
          <cell r="A535" t="str">
            <v>00013</v>
          </cell>
          <cell r="B535" t="str">
            <v>Southwestern Public Service Co</v>
          </cell>
          <cell r="C535" t="str">
            <v>723560</v>
          </cell>
          <cell r="D535" t="str">
            <v>IND-Excess Workers Comp</v>
          </cell>
          <cell r="E535">
            <v>70217.87</v>
          </cell>
        </row>
        <row r="536">
          <cell r="A536" t="str">
            <v>00013</v>
          </cell>
          <cell r="B536" t="str">
            <v>Southwestern Public Service Co</v>
          </cell>
          <cell r="C536" t="str">
            <v>723710</v>
          </cell>
          <cell r="D536" t="str">
            <v>Brand/Image Advertising</v>
          </cell>
          <cell r="E536">
            <v>44855.85</v>
          </cell>
        </row>
        <row r="537">
          <cell r="A537" t="str">
            <v>00013</v>
          </cell>
          <cell r="B537" t="str">
            <v>Southwestern Public Service Co</v>
          </cell>
          <cell r="C537" t="str">
            <v>723710</v>
          </cell>
          <cell r="D537" t="str">
            <v>DIR-Brand/Image Advertising</v>
          </cell>
          <cell r="E537">
            <v>10384.58</v>
          </cell>
        </row>
        <row r="538">
          <cell r="A538" t="str">
            <v>00013</v>
          </cell>
          <cell r="B538" t="str">
            <v>Southwestern Public Service Co</v>
          </cell>
          <cell r="C538" t="str">
            <v>723710</v>
          </cell>
          <cell r="D538" t="str">
            <v>IND-Brand/Image Adverti</v>
          </cell>
          <cell r="E538">
            <v>814487.53</v>
          </cell>
        </row>
        <row r="539">
          <cell r="A539" t="str">
            <v>00013</v>
          </cell>
          <cell r="B539" t="str">
            <v>Southwestern Public Service Co</v>
          </cell>
          <cell r="C539" t="str">
            <v>723720</v>
          </cell>
          <cell r="D539" t="str">
            <v>DIR-Advertising - General</v>
          </cell>
          <cell r="E539">
            <v>8879.9599999999991</v>
          </cell>
        </row>
        <row r="540">
          <cell r="A540" t="str">
            <v>00013</v>
          </cell>
          <cell r="B540" t="str">
            <v>Southwestern Public Service Co</v>
          </cell>
          <cell r="C540" t="str">
            <v>723720</v>
          </cell>
          <cell r="D540" t="str">
            <v>IND-Advertising - Genrl</v>
          </cell>
          <cell r="E540">
            <v>6055.86</v>
          </cell>
        </row>
        <row r="541">
          <cell r="A541" t="str">
            <v>00013</v>
          </cell>
          <cell r="B541" t="str">
            <v>Southwestern Public Service Co</v>
          </cell>
          <cell r="C541" t="str">
            <v>723770</v>
          </cell>
          <cell r="D541" t="str">
            <v>DIR-Safety Advertising</v>
          </cell>
          <cell r="E541">
            <v>147057.94</v>
          </cell>
        </row>
        <row r="542">
          <cell r="A542" t="str">
            <v>00013</v>
          </cell>
          <cell r="B542" t="str">
            <v>Southwestern Public Service Co</v>
          </cell>
          <cell r="C542" t="str">
            <v>723770</v>
          </cell>
          <cell r="D542" t="str">
            <v>Safety Advertising</v>
          </cell>
          <cell r="E542">
            <v>7.0000000000000007E-2</v>
          </cell>
        </row>
        <row r="543">
          <cell r="A543" t="str">
            <v>00013</v>
          </cell>
          <cell r="B543" t="str">
            <v>Southwestern Public Service Co</v>
          </cell>
          <cell r="C543" t="str">
            <v>723810</v>
          </cell>
          <cell r="D543" t="str">
            <v>DIR-Professional Assoc Dues</v>
          </cell>
          <cell r="E543">
            <v>99202.61</v>
          </cell>
        </row>
        <row r="544">
          <cell r="A544" t="str">
            <v>00013</v>
          </cell>
          <cell r="B544" t="str">
            <v>Southwestern Public Service Co</v>
          </cell>
          <cell r="C544" t="str">
            <v>723810</v>
          </cell>
          <cell r="D544" t="str">
            <v>IND-Professional Assoc</v>
          </cell>
          <cell r="E544">
            <v>71769.460000000006</v>
          </cell>
        </row>
        <row r="545">
          <cell r="A545" t="str">
            <v>00013</v>
          </cell>
          <cell r="B545" t="str">
            <v>Southwestern Public Service Co</v>
          </cell>
          <cell r="C545" t="str">
            <v>723810</v>
          </cell>
          <cell r="D545" t="str">
            <v>OUT-Professional Assoc Dues</v>
          </cell>
          <cell r="E545">
            <v>-4329.45</v>
          </cell>
        </row>
        <row r="546">
          <cell r="A546" t="str">
            <v>00013</v>
          </cell>
          <cell r="B546" t="str">
            <v>Southwestern Public Service Co</v>
          </cell>
          <cell r="C546" t="str">
            <v>723810</v>
          </cell>
          <cell r="D546" t="str">
            <v>Professional Association Dues</v>
          </cell>
          <cell r="E546">
            <v>33024.160000000003</v>
          </cell>
        </row>
        <row r="547">
          <cell r="A547" t="str">
            <v>00013</v>
          </cell>
          <cell r="B547" t="str">
            <v>Southwestern Public Service Co</v>
          </cell>
          <cell r="C547" t="str">
            <v>723820</v>
          </cell>
          <cell r="D547" t="str">
            <v>DIR-Utility Association Dues</v>
          </cell>
          <cell r="E547">
            <v>23233.759999999998</v>
          </cell>
        </row>
        <row r="548">
          <cell r="A548" t="str">
            <v>00013</v>
          </cell>
          <cell r="B548" t="str">
            <v>Southwestern Public Service Co</v>
          </cell>
          <cell r="C548" t="str">
            <v>723820</v>
          </cell>
          <cell r="D548" t="str">
            <v>IND-Utility Association</v>
          </cell>
          <cell r="E548">
            <v>2502.44</v>
          </cell>
        </row>
        <row r="549">
          <cell r="A549" t="str">
            <v>00013</v>
          </cell>
          <cell r="B549" t="str">
            <v>Southwestern Public Service Co</v>
          </cell>
          <cell r="C549" t="str">
            <v>723821</v>
          </cell>
          <cell r="D549" t="str">
            <v>Electric Util Assoc Dues</v>
          </cell>
          <cell r="E549">
            <v>229315.52</v>
          </cell>
        </row>
        <row r="550">
          <cell r="A550" t="str">
            <v>00013</v>
          </cell>
          <cell r="B550" t="str">
            <v>Southwestern Public Service Co</v>
          </cell>
          <cell r="C550" t="str">
            <v>723830</v>
          </cell>
          <cell r="D550" t="str">
            <v>DIR-Donations</v>
          </cell>
          <cell r="E550">
            <v>343100.04</v>
          </cell>
        </row>
        <row r="551">
          <cell r="A551" t="str">
            <v>00013</v>
          </cell>
          <cell r="B551" t="str">
            <v>Southwestern Public Service Co</v>
          </cell>
          <cell r="C551" t="str">
            <v>723830</v>
          </cell>
          <cell r="D551" t="str">
            <v>Donations</v>
          </cell>
          <cell r="E551">
            <v>251487.26</v>
          </cell>
        </row>
        <row r="552">
          <cell r="A552" t="str">
            <v>00013</v>
          </cell>
          <cell r="B552" t="str">
            <v>Southwestern Public Service Co</v>
          </cell>
          <cell r="C552" t="str">
            <v>723830</v>
          </cell>
          <cell r="D552" t="str">
            <v>IND-Donations</v>
          </cell>
          <cell r="E552">
            <v>15607.59</v>
          </cell>
        </row>
        <row r="553">
          <cell r="A553" t="str">
            <v>00013</v>
          </cell>
          <cell r="B553" t="str">
            <v>Southwestern Public Service Co</v>
          </cell>
          <cell r="C553" t="str">
            <v>723830</v>
          </cell>
          <cell r="D553" t="str">
            <v>OUT-Donations</v>
          </cell>
          <cell r="E553">
            <v>-43100</v>
          </cell>
        </row>
        <row r="554">
          <cell r="A554" t="str">
            <v>00013</v>
          </cell>
          <cell r="B554" t="str">
            <v>Southwestern Public Service Co</v>
          </cell>
          <cell r="C554" t="str">
            <v>723835</v>
          </cell>
          <cell r="D554" t="str">
            <v>Civic &amp; Political</v>
          </cell>
          <cell r="E554">
            <v>12529.16</v>
          </cell>
        </row>
        <row r="555">
          <cell r="A555" t="str">
            <v>00013</v>
          </cell>
          <cell r="B555" t="str">
            <v>Southwestern Public Service Co</v>
          </cell>
          <cell r="C555" t="str">
            <v>723835</v>
          </cell>
          <cell r="D555" t="str">
            <v>DIR - Civic &amp; Political</v>
          </cell>
          <cell r="E555">
            <v>377784.7</v>
          </cell>
        </row>
        <row r="556">
          <cell r="A556" t="str">
            <v>00013</v>
          </cell>
          <cell r="B556" t="str">
            <v>Southwestern Public Service Co</v>
          </cell>
          <cell r="C556" t="str">
            <v>723835</v>
          </cell>
          <cell r="D556" t="str">
            <v>IND - Civic &amp; Political</v>
          </cell>
          <cell r="E556">
            <v>23232.42</v>
          </cell>
        </row>
        <row r="557">
          <cell r="A557" t="str">
            <v>00013</v>
          </cell>
          <cell r="B557" t="str">
            <v>Southwestern Public Service Co</v>
          </cell>
          <cell r="C557" t="str">
            <v>723835</v>
          </cell>
          <cell r="D557" t="str">
            <v>OUT - Civic &amp; Political</v>
          </cell>
          <cell r="E557">
            <v>-6164.81</v>
          </cell>
        </row>
        <row r="558">
          <cell r="A558" t="str">
            <v>00013</v>
          </cell>
          <cell r="B558" t="str">
            <v>Southwestern Public Service Co</v>
          </cell>
          <cell r="C558" t="str">
            <v>723845</v>
          </cell>
          <cell r="D558" t="str">
            <v>Directors Fees</v>
          </cell>
          <cell r="E558">
            <v>-189764.92</v>
          </cell>
        </row>
        <row r="559">
          <cell r="A559" t="str">
            <v>00013</v>
          </cell>
          <cell r="B559" t="str">
            <v>Southwestern Public Service Co</v>
          </cell>
          <cell r="C559" t="str">
            <v>723845</v>
          </cell>
          <cell r="D559" t="str">
            <v>IND-INDectors Fees</v>
          </cell>
          <cell r="E559">
            <v>205547.7</v>
          </cell>
        </row>
        <row r="560">
          <cell r="A560" t="str">
            <v>00013</v>
          </cell>
          <cell r="B560" t="str">
            <v>Southwestern Public Service Co</v>
          </cell>
          <cell r="C560" t="str">
            <v>723850</v>
          </cell>
          <cell r="D560" t="str">
            <v>IND-Social Service Dues</v>
          </cell>
          <cell r="E560">
            <v>20.2</v>
          </cell>
        </row>
        <row r="561">
          <cell r="A561" t="str">
            <v>00013</v>
          </cell>
          <cell r="B561" t="str">
            <v>Southwestern Public Service Co</v>
          </cell>
          <cell r="C561" t="str">
            <v>723850</v>
          </cell>
          <cell r="D561" t="str">
            <v>Social Service Dues</v>
          </cell>
          <cell r="E561">
            <v>26360.55</v>
          </cell>
        </row>
        <row r="562">
          <cell r="A562" t="str">
            <v>00013</v>
          </cell>
          <cell r="B562" t="str">
            <v>Southwestern Public Service Co</v>
          </cell>
          <cell r="C562" t="str">
            <v>723854</v>
          </cell>
          <cell r="D562" t="str">
            <v>IND-Deductions-Corp Tickets</v>
          </cell>
          <cell r="E562">
            <v>187.84</v>
          </cell>
        </row>
        <row r="563">
          <cell r="A563" t="str">
            <v>00013</v>
          </cell>
          <cell r="B563" t="str">
            <v>Southwestern Public Service Co</v>
          </cell>
          <cell r="C563" t="str">
            <v>723855</v>
          </cell>
          <cell r="D563" t="str">
            <v>IND- Other Deductions</v>
          </cell>
          <cell r="E563">
            <v>55172.29</v>
          </cell>
        </row>
        <row r="564">
          <cell r="A564" t="str">
            <v>00013</v>
          </cell>
          <cell r="B564" t="str">
            <v>Southwestern Public Service Co</v>
          </cell>
          <cell r="C564" t="str">
            <v>723875</v>
          </cell>
          <cell r="D564" t="str">
            <v>DIR - Reg Fees-Direct</v>
          </cell>
          <cell r="E564">
            <v>77998.25</v>
          </cell>
        </row>
        <row r="565">
          <cell r="A565" t="str">
            <v>00013</v>
          </cell>
          <cell r="B565" t="str">
            <v>Southwestern Public Service Co</v>
          </cell>
          <cell r="C565" t="str">
            <v>723875</v>
          </cell>
          <cell r="D565" t="str">
            <v>OUT - Reg Fees-Direct</v>
          </cell>
          <cell r="E565">
            <v>-72998.25</v>
          </cell>
        </row>
        <row r="566">
          <cell r="A566" t="str">
            <v>00013</v>
          </cell>
          <cell r="B566" t="str">
            <v>Southwestern Public Service Co</v>
          </cell>
          <cell r="C566" t="str">
            <v>723875</v>
          </cell>
          <cell r="D566" t="str">
            <v>Regulatory Fees-Direct</v>
          </cell>
          <cell r="E566">
            <v>717763.42</v>
          </cell>
        </row>
        <row r="567">
          <cell r="A567" t="str">
            <v>00013</v>
          </cell>
          <cell r="B567" t="str">
            <v>Southwestern Public Service Co</v>
          </cell>
          <cell r="C567" t="str">
            <v>723876</v>
          </cell>
          <cell r="D567" t="str">
            <v>Regulatory Fees - Indirect</v>
          </cell>
          <cell r="E567">
            <v>978394.25</v>
          </cell>
        </row>
        <row r="568">
          <cell r="A568" t="str">
            <v>00013</v>
          </cell>
          <cell r="B568" t="str">
            <v>Southwestern Public Service Co</v>
          </cell>
          <cell r="C568" t="str">
            <v>723895</v>
          </cell>
          <cell r="D568" t="str">
            <v>DIR-License Fees &amp; Permits</v>
          </cell>
          <cell r="E568">
            <v>73746.94</v>
          </cell>
        </row>
        <row r="569">
          <cell r="A569" t="str">
            <v>00013</v>
          </cell>
          <cell r="B569" t="str">
            <v>Southwestern Public Service Co</v>
          </cell>
          <cell r="C569" t="str">
            <v>723895</v>
          </cell>
          <cell r="D569" t="str">
            <v>IND-License Fees &amp; Perm</v>
          </cell>
          <cell r="E569">
            <v>2994.22</v>
          </cell>
        </row>
        <row r="570">
          <cell r="A570" t="str">
            <v>00013</v>
          </cell>
          <cell r="B570" t="str">
            <v>Southwestern Public Service Co</v>
          </cell>
          <cell r="C570" t="str">
            <v>723895</v>
          </cell>
          <cell r="D570" t="str">
            <v>License Fees &amp; Permits</v>
          </cell>
          <cell r="E570">
            <v>2115677.87</v>
          </cell>
        </row>
        <row r="571">
          <cell r="A571" t="str">
            <v>00013</v>
          </cell>
          <cell r="B571" t="str">
            <v>Southwestern Public Service Co</v>
          </cell>
          <cell r="C571" t="str">
            <v>723895</v>
          </cell>
          <cell r="D571" t="str">
            <v>OUT-License Fees &amp; Permits</v>
          </cell>
          <cell r="E571">
            <v>-7642.39</v>
          </cell>
        </row>
        <row r="572">
          <cell r="A572" t="str">
            <v>00013</v>
          </cell>
          <cell r="B572" t="str">
            <v>Southwestern Public Service Co</v>
          </cell>
          <cell r="C572" t="str">
            <v>723897</v>
          </cell>
          <cell r="D572" t="str">
            <v>Penalties</v>
          </cell>
          <cell r="E572">
            <v>-80252.91</v>
          </cell>
        </row>
        <row r="573">
          <cell r="A573" t="str">
            <v>00013</v>
          </cell>
          <cell r="B573" t="str">
            <v>Southwestern Public Service Co</v>
          </cell>
          <cell r="C573" t="str">
            <v>724000</v>
          </cell>
          <cell r="D573" t="str">
            <v>Resale Wheeling-Long Term</v>
          </cell>
          <cell r="E573">
            <v>0</v>
          </cell>
        </row>
        <row r="574">
          <cell r="A574" t="str">
            <v>00013</v>
          </cell>
          <cell r="B574" t="str">
            <v>Southwestern Public Service Co</v>
          </cell>
          <cell r="C574" t="str">
            <v>724010</v>
          </cell>
          <cell r="D574" t="str">
            <v>System Wheeling</v>
          </cell>
          <cell r="E574">
            <v>0</v>
          </cell>
        </row>
        <row r="575">
          <cell r="A575" t="str">
            <v>00013</v>
          </cell>
          <cell r="B575" t="str">
            <v>Southwestern Public Service Co</v>
          </cell>
          <cell r="C575" t="str">
            <v>724100</v>
          </cell>
          <cell r="D575" t="str">
            <v>DIR-Misc O&amp;M Credits</v>
          </cell>
          <cell r="E575">
            <v>-4114.75</v>
          </cell>
        </row>
        <row r="576">
          <cell r="A576" t="str">
            <v>00013</v>
          </cell>
          <cell r="B576" t="str">
            <v>Southwestern Public Service Co</v>
          </cell>
          <cell r="C576" t="str">
            <v>724100</v>
          </cell>
          <cell r="D576" t="str">
            <v>IND-Misc O&amp;M Credits</v>
          </cell>
          <cell r="E576">
            <v>3.63</v>
          </cell>
        </row>
        <row r="577">
          <cell r="A577" t="str">
            <v>00013</v>
          </cell>
          <cell r="B577" t="str">
            <v>Southwestern Public Service Co</v>
          </cell>
          <cell r="C577" t="str">
            <v>724100</v>
          </cell>
          <cell r="D577" t="str">
            <v>Misc O&amp;M Credits</v>
          </cell>
          <cell r="E577">
            <v>22126.71</v>
          </cell>
        </row>
        <row r="578">
          <cell r="A578" t="str">
            <v>00013</v>
          </cell>
          <cell r="B578" t="str">
            <v>Southwestern Public Service Co</v>
          </cell>
          <cell r="C578" t="str">
            <v>724100</v>
          </cell>
          <cell r="D578" t="str">
            <v>OUT-Misc O&amp;M Credits</v>
          </cell>
          <cell r="E578">
            <v>324.73</v>
          </cell>
        </row>
        <row r="579">
          <cell r="A579" t="str">
            <v>00013</v>
          </cell>
          <cell r="B579" t="str">
            <v>Southwestern Public Service Co</v>
          </cell>
          <cell r="C579" t="str">
            <v>724500</v>
          </cell>
          <cell r="D579" t="str">
            <v>Shared Costs</v>
          </cell>
          <cell r="E579">
            <v>4515675.87</v>
          </cell>
        </row>
        <row r="580">
          <cell r="A580" t="str">
            <v>00013</v>
          </cell>
          <cell r="B580" t="str">
            <v>Southwestern Public Service Co</v>
          </cell>
          <cell r="C580" t="str">
            <v>725000</v>
          </cell>
          <cell r="D580" t="str">
            <v>DIR-Other</v>
          </cell>
          <cell r="E580">
            <v>397030.13</v>
          </cell>
        </row>
        <row r="581">
          <cell r="A581" t="str">
            <v>00013</v>
          </cell>
          <cell r="B581" t="str">
            <v>Southwestern Public Service Co</v>
          </cell>
          <cell r="C581" t="str">
            <v>725000</v>
          </cell>
          <cell r="D581" t="str">
            <v>IND-Other</v>
          </cell>
          <cell r="E581">
            <v>1236196.3799999999</v>
          </cell>
        </row>
        <row r="582">
          <cell r="A582" t="str">
            <v>00013</v>
          </cell>
          <cell r="B582" t="str">
            <v>Southwestern Public Service Co</v>
          </cell>
          <cell r="C582" t="str">
            <v>725000</v>
          </cell>
          <cell r="D582" t="str">
            <v>OUT-Other</v>
          </cell>
          <cell r="E582">
            <v>-13756.84</v>
          </cell>
        </row>
        <row r="583">
          <cell r="A583" t="str">
            <v>00013</v>
          </cell>
          <cell r="B583" t="str">
            <v>Southwestern Public Service Co</v>
          </cell>
          <cell r="C583" t="str">
            <v>725000</v>
          </cell>
          <cell r="D583" t="str">
            <v>Other</v>
          </cell>
          <cell r="E583">
            <v>1616737.74</v>
          </cell>
        </row>
        <row r="584">
          <cell r="A584" t="str">
            <v>00013</v>
          </cell>
          <cell r="B584" t="str">
            <v>Southwestern Public Service Co</v>
          </cell>
          <cell r="C584" t="str">
            <v>730390</v>
          </cell>
          <cell r="D584" t="str">
            <v>CWIP Productive Labor</v>
          </cell>
          <cell r="E584">
            <v>10581259.76</v>
          </cell>
        </row>
        <row r="585">
          <cell r="A585" t="str">
            <v>00013</v>
          </cell>
          <cell r="B585" t="str">
            <v>Southwestern Public Service Co</v>
          </cell>
          <cell r="C585" t="str">
            <v>730400</v>
          </cell>
          <cell r="D585" t="str">
            <v>CWIP Loading-NonProductive</v>
          </cell>
          <cell r="E585">
            <v>1912584.39</v>
          </cell>
        </row>
        <row r="586">
          <cell r="A586" t="str">
            <v>00013</v>
          </cell>
          <cell r="B586" t="str">
            <v>Southwestern Public Service Co</v>
          </cell>
          <cell r="C586" t="str">
            <v>730400</v>
          </cell>
          <cell r="D586" t="str">
            <v>IND-CWIP Loading-NonProductive</v>
          </cell>
          <cell r="E586">
            <v>297737.57</v>
          </cell>
        </row>
        <row r="587">
          <cell r="A587" t="str">
            <v>00013</v>
          </cell>
          <cell r="B587" t="str">
            <v>Southwestern Public Service Co</v>
          </cell>
          <cell r="C587" t="str">
            <v>730500</v>
          </cell>
          <cell r="D587" t="str">
            <v>CWIP Loading-Pension</v>
          </cell>
          <cell r="E587">
            <v>4438148.63</v>
          </cell>
        </row>
        <row r="588">
          <cell r="A588" t="str">
            <v>00013</v>
          </cell>
          <cell r="B588" t="str">
            <v>Southwestern Public Service Co</v>
          </cell>
          <cell r="C588" t="str">
            <v>730600</v>
          </cell>
          <cell r="D588" t="str">
            <v>CWIP Loading-Insurance</v>
          </cell>
          <cell r="E588">
            <v>-12070.45</v>
          </cell>
        </row>
        <row r="589">
          <cell r="A589" t="str">
            <v>00013</v>
          </cell>
          <cell r="B589" t="str">
            <v>Southwestern Public Service Co</v>
          </cell>
          <cell r="C589" t="str">
            <v>730700</v>
          </cell>
          <cell r="D589" t="str">
            <v>CWIP Loading-Taxes</v>
          </cell>
          <cell r="E589">
            <v>1085994.67</v>
          </cell>
        </row>
        <row r="590">
          <cell r="A590" t="str">
            <v>00013</v>
          </cell>
          <cell r="B590" t="str">
            <v>Southwestern Public Service Co</v>
          </cell>
          <cell r="C590" t="str">
            <v>730800</v>
          </cell>
          <cell r="D590" t="str">
            <v>CWIP PITS Translation</v>
          </cell>
          <cell r="E590">
            <v>-385.5</v>
          </cell>
        </row>
        <row r="591">
          <cell r="A591" t="str">
            <v>00013</v>
          </cell>
          <cell r="B591" t="str">
            <v>Southwestern Public Service Co</v>
          </cell>
          <cell r="C591" t="str">
            <v>731100</v>
          </cell>
          <cell r="D591" t="str">
            <v>CWIP Overtime Labor</v>
          </cell>
          <cell r="E591">
            <v>1535701.23</v>
          </cell>
        </row>
        <row r="592">
          <cell r="A592" t="str">
            <v>00013</v>
          </cell>
          <cell r="B592" t="str">
            <v>Southwestern Public Service Co</v>
          </cell>
          <cell r="C592" t="str">
            <v>731200</v>
          </cell>
          <cell r="D592" t="str">
            <v>CWIP Other Compensation</v>
          </cell>
          <cell r="E592">
            <v>0</v>
          </cell>
        </row>
        <row r="593">
          <cell r="A593" t="str">
            <v>00013</v>
          </cell>
          <cell r="B593" t="str">
            <v>Southwestern Public Service Co</v>
          </cell>
          <cell r="C593" t="str">
            <v>731500</v>
          </cell>
          <cell r="D593" t="str">
            <v>CWIP Contract Labor</v>
          </cell>
          <cell r="E593">
            <v>1132466.06</v>
          </cell>
        </row>
        <row r="594">
          <cell r="A594" t="str">
            <v>00013</v>
          </cell>
          <cell r="B594" t="str">
            <v>Southwestern Public Service Co</v>
          </cell>
          <cell r="C594" t="str">
            <v>731700</v>
          </cell>
          <cell r="D594" t="str">
            <v>CWIP Consulting &amp; Outsde Vndrs</v>
          </cell>
          <cell r="E594">
            <v>27851262.989999998</v>
          </cell>
        </row>
        <row r="595">
          <cell r="A595" t="str">
            <v>00013</v>
          </cell>
          <cell r="B595" t="str">
            <v>Southwestern Public Service Co</v>
          </cell>
          <cell r="C595" t="str">
            <v>731700</v>
          </cell>
          <cell r="D595" t="str">
            <v>Consulting &amp; Outside Vendors</v>
          </cell>
          <cell r="E595">
            <v>722090.51</v>
          </cell>
        </row>
        <row r="596">
          <cell r="A596" t="str">
            <v>00013</v>
          </cell>
          <cell r="B596" t="str">
            <v>Southwestern Public Service Co</v>
          </cell>
          <cell r="C596" t="str">
            <v>731700</v>
          </cell>
          <cell r="D596" t="str">
            <v>IND-CWIP Cnsltng &amp; Outsde Vndr</v>
          </cell>
          <cell r="E596">
            <v>-72.52</v>
          </cell>
        </row>
        <row r="597">
          <cell r="A597" t="str">
            <v>00013</v>
          </cell>
          <cell r="B597" t="str">
            <v>Southwestern Public Service Co</v>
          </cell>
          <cell r="C597" t="str">
            <v>731800</v>
          </cell>
          <cell r="D597" t="str">
            <v>CWIP Materials</v>
          </cell>
          <cell r="E597">
            <v>53123174.149999999</v>
          </cell>
        </row>
        <row r="598">
          <cell r="A598" t="str">
            <v>00013</v>
          </cell>
          <cell r="B598" t="str">
            <v>Southwestern Public Service Co</v>
          </cell>
          <cell r="C598" t="str">
            <v>731800</v>
          </cell>
          <cell r="D598" t="str">
            <v>IND-CWIP Materials</v>
          </cell>
          <cell r="E598">
            <v>3650.22</v>
          </cell>
        </row>
        <row r="599">
          <cell r="A599" t="str">
            <v>00013</v>
          </cell>
          <cell r="B599" t="str">
            <v>Southwestern Public Service Co</v>
          </cell>
          <cell r="C599" t="str">
            <v>731800</v>
          </cell>
          <cell r="D599" t="str">
            <v>Materials</v>
          </cell>
          <cell r="E599">
            <v>751200.54</v>
          </cell>
        </row>
        <row r="600">
          <cell r="A600" t="str">
            <v>00013</v>
          </cell>
          <cell r="B600" t="str">
            <v>Southwestern Public Service Co</v>
          </cell>
          <cell r="C600" t="str">
            <v>732200</v>
          </cell>
          <cell r="D600" t="str">
            <v>CWIP IT Hardware Purchases</v>
          </cell>
          <cell r="E600">
            <v>301675.52000000002</v>
          </cell>
        </row>
        <row r="601">
          <cell r="A601" t="str">
            <v>00013</v>
          </cell>
          <cell r="B601" t="str">
            <v>Southwestern Public Service Co</v>
          </cell>
          <cell r="C601" t="str">
            <v>732200</v>
          </cell>
          <cell r="D601" t="str">
            <v>CWIP IT Harware Purchases</v>
          </cell>
          <cell r="E601">
            <v>30906.959999999999</v>
          </cell>
        </row>
        <row r="602">
          <cell r="A602" t="str">
            <v>00013</v>
          </cell>
          <cell r="B602" t="str">
            <v>Southwestern Public Service Co</v>
          </cell>
          <cell r="C602" t="str">
            <v>732200</v>
          </cell>
          <cell r="D602" t="str">
            <v>IND-CWIP IT Hardware Purchases</v>
          </cell>
          <cell r="E602">
            <v>602.96</v>
          </cell>
        </row>
        <row r="603">
          <cell r="A603" t="str">
            <v>00013</v>
          </cell>
          <cell r="B603" t="str">
            <v>Southwestern Public Service Co</v>
          </cell>
          <cell r="C603" t="str">
            <v>732200</v>
          </cell>
          <cell r="D603" t="str">
            <v>IND-CWIP IT Harware Purchases</v>
          </cell>
          <cell r="E603">
            <v>36660.559999999998</v>
          </cell>
        </row>
        <row r="604">
          <cell r="A604" t="str">
            <v>00013</v>
          </cell>
          <cell r="B604" t="str">
            <v>Southwestern Public Service Co</v>
          </cell>
          <cell r="C604" t="str">
            <v>732300</v>
          </cell>
          <cell r="D604" t="str">
            <v>CWIP Software Purchases</v>
          </cell>
          <cell r="E604">
            <v>752466.01</v>
          </cell>
        </row>
        <row r="605">
          <cell r="A605" t="str">
            <v>00013</v>
          </cell>
          <cell r="B605" t="str">
            <v>Southwestern Public Service Co</v>
          </cell>
          <cell r="C605" t="str">
            <v>732300</v>
          </cell>
          <cell r="D605" t="str">
            <v>IND-CWIP Software Purchases</v>
          </cell>
          <cell r="E605">
            <v>-517.4</v>
          </cell>
        </row>
        <row r="606">
          <cell r="A606" t="str">
            <v>00013</v>
          </cell>
          <cell r="B606" t="str">
            <v>Southwestern Public Service Co</v>
          </cell>
          <cell r="C606" t="str">
            <v>732390</v>
          </cell>
          <cell r="D606" t="str">
            <v>CWIP Other I/T</v>
          </cell>
          <cell r="E606">
            <v>0</v>
          </cell>
        </row>
        <row r="607">
          <cell r="A607" t="str">
            <v>00013</v>
          </cell>
          <cell r="B607" t="str">
            <v>Southwestern Public Service Co</v>
          </cell>
          <cell r="C607" t="str">
            <v>732400</v>
          </cell>
          <cell r="D607" t="str">
            <v>CWIP Employee Expenses</v>
          </cell>
          <cell r="E607">
            <v>718844.06</v>
          </cell>
        </row>
        <row r="608">
          <cell r="A608" t="str">
            <v>00013</v>
          </cell>
          <cell r="B608" t="str">
            <v>Southwestern Public Service Co</v>
          </cell>
          <cell r="C608" t="str">
            <v>732400</v>
          </cell>
          <cell r="D608" t="str">
            <v>Employee Expenses</v>
          </cell>
          <cell r="E608">
            <v>11265.98</v>
          </cell>
        </row>
        <row r="609">
          <cell r="A609" t="str">
            <v>00013</v>
          </cell>
          <cell r="B609" t="str">
            <v>Southwestern Public Service Co</v>
          </cell>
          <cell r="C609" t="str">
            <v>732400</v>
          </cell>
          <cell r="D609" t="str">
            <v>IND-CWIP Employee Expenses</v>
          </cell>
          <cell r="E609">
            <v>18869.13</v>
          </cell>
        </row>
        <row r="610">
          <cell r="A610" t="str">
            <v>00013</v>
          </cell>
          <cell r="B610" t="str">
            <v>Southwestern Public Service Co</v>
          </cell>
          <cell r="C610" t="str">
            <v>732700</v>
          </cell>
          <cell r="D610" t="str">
            <v>CWIP Transportation Fleet Cost</v>
          </cell>
          <cell r="E610">
            <v>2893830.26</v>
          </cell>
        </row>
        <row r="611">
          <cell r="A611" t="str">
            <v>00013</v>
          </cell>
          <cell r="B611" t="str">
            <v>Southwestern Public Service Co</v>
          </cell>
          <cell r="C611" t="str">
            <v>732700</v>
          </cell>
          <cell r="D611" t="str">
            <v>IND-CWIP Trans Fleet Cost</v>
          </cell>
          <cell r="E611">
            <v>62.76</v>
          </cell>
        </row>
        <row r="612">
          <cell r="A612" t="str">
            <v>00013</v>
          </cell>
          <cell r="B612" t="str">
            <v>Southwestern Public Service Co</v>
          </cell>
          <cell r="C612" t="str">
            <v>732700</v>
          </cell>
          <cell r="D612" t="str">
            <v>Transportation Fleet Cost</v>
          </cell>
          <cell r="E612">
            <v>18.18</v>
          </cell>
        </row>
        <row r="613">
          <cell r="A613" t="str">
            <v>00013</v>
          </cell>
          <cell r="B613" t="str">
            <v>Southwestern Public Service Co</v>
          </cell>
          <cell r="C613" t="str">
            <v>733000</v>
          </cell>
          <cell r="D613" t="str">
            <v>CWIP Rents Equipment</v>
          </cell>
          <cell r="E613">
            <v>109967.47</v>
          </cell>
        </row>
        <row r="614">
          <cell r="A614" t="str">
            <v>00013</v>
          </cell>
          <cell r="B614" t="str">
            <v>Southwestern Public Service Co</v>
          </cell>
          <cell r="C614" t="str">
            <v>733000</v>
          </cell>
          <cell r="D614" t="str">
            <v>Equipment</v>
          </cell>
          <cell r="E614">
            <v>5312.5</v>
          </cell>
        </row>
        <row r="615">
          <cell r="A615" t="str">
            <v>00013</v>
          </cell>
          <cell r="B615" t="str">
            <v>Southwestern Public Service Co</v>
          </cell>
          <cell r="C615" t="str">
            <v>733000</v>
          </cell>
          <cell r="D615" t="str">
            <v>IND-CWIP Rents Equipment</v>
          </cell>
          <cell r="E615">
            <v>1022.55</v>
          </cell>
        </row>
        <row r="616">
          <cell r="A616" t="str">
            <v>00013</v>
          </cell>
          <cell r="B616" t="str">
            <v>Southwestern Public Service Co</v>
          </cell>
          <cell r="C616" t="str">
            <v>733100</v>
          </cell>
          <cell r="D616" t="str">
            <v>CWIP Rents Other</v>
          </cell>
          <cell r="E616">
            <v>1474514.2</v>
          </cell>
        </row>
        <row r="617">
          <cell r="A617" t="str">
            <v>00013</v>
          </cell>
          <cell r="B617" t="str">
            <v>Southwestern Public Service Co</v>
          </cell>
          <cell r="C617" t="str">
            <v>733100</v>
          </cell>
          <cell r="D617" t="str">
            <v>IND-CWIP Rents Other</v>
          </cell>
          <cell r="E617">
            <v>4923.22</v>
          </cell>
        </row>
        <row r="618">
          <cell r="A618" t="str">
            <v>00013</v>
          </cell>
          <cell r="B618" t="str">
            <v>Southwestern Public Service Co</v>
          </cell>
          <cell r="C618" t="str">
            <v>733200</v>
          </cell>
          <cell r="D618" t="str">
            <v>CWIP Overheads</v>
          </cell>
          <cell r="E618">
            <v>3352840.15</v>
          </cell>
        </row>
        <row r="619">
          <cell r="A619" t="str">
            <v>00013</v>
          </cell>
          <cell r="B619" t="str">
            <v>Southwestern Public Service Co</v>
          </cell>
          <cell r="C619" t="str">
            <v>733300</v>
          </cell>
          <cell r="D619" t="str">
            <v>CWIP Other</v>
          </cell>
          <cell r="E619">
            <v>-119805850.95999999</v>
          </cell>
        </row>
        <row r="620">
          <cell r="A620" t="str">
            <v>00013</v>
          </cell>
          <cell r="B620" t="str">
            <v>Southwestern Public Service Co</v>
          </cell>
          <cell r="C620" t="str">
            <v>733300</v>
          </cell>
          <cell r="D620" t="str">
            <v>IND-CWIP Other</v>
          </cell>
          <cell r="E620">
            <v>932.54</v>
          </cell>
        </row>
        <row r="621">
          <cell r="A621" t="str">
            <v>00013</v>
          </cell>
          <cell r="B621" t="str">
            <v>Southwestern Public Service Co</v>
          </cell>
          <cell r="C621" t="str">
            <v>733300</v>
          </cell>
          <cell r="D621" t="str">
            <v>Other</v>
          </cell>
          <cell r="E621">
            <v>773.6</v>
          </cell>
        </row>
        <row r="622">
          <cell r="A622" t="str">
            <v>00013</v>
          </cell>
          <cell r="B622" t="str">
            <v>Southwestern Public Service Co</v>
          </cell>
          <cell r="C622" t="str">
            <v>733400</v>
          </cell>
          <cell r="D622" t="str">
            <v>Contribution in Aid of Constr</v>
          </cell>
          <cell r="E622">
            <v>-2058372.36</v>
          </cell>
        </row>
        <row r="623">
          <cell r="A623" t="str">
            <v>00013</v>
          </cell>
          <cell r="B623" t="str">
            <v>Southwestern Public Service Co</v>
          </cell>
          <cell r="C623" t="str">
            <v>733500</v>
          </cell>
          <cell r="D623" t="str">
            <v>Allowance for Funds-Const</v>
          </cell>
          <cell r="E623">
            <v>4358973.82</v>
          </cell>
        </row>
        <row r="624">
          <cell r="A624" t="str">
            <v>00013</v>
          </cell>
          <cell r="B624" t="str">
            <v>Southwestern Public Service Co</v>
          </cell>
          <cell r="C624" t="str">
            <v>733999</v>
          </cell>
          <cell r="D624" t="str">
            <v>CWIP Clearing</v>
          </cell>
          <cell r="E624">
            <v>4367261.04</v>
          </cell>
        </row>
        <row r="625">
          <cell r="A625" t="str">
            <v>00013</v>
          </cell>
          <cell r="B625" t="str">
            <v>Southwestern Public Service Co</v>
          </cell>
          <cell r="C625" t="str">
            <v>740399</v>
          </cell>
          <cell r="D625" t="str">
            <v>RWIP Productive Labor</v>
          </cell>
          <cell r="E625">
            <v>1083755.6599999999</v>
          </cell>
        </row>
        <row r="626">
          <cell r="A626" t="str">
            <v>00013</v>
          </cell>
          <cell r="B626" t="str">
            <v>Southwestern Public Service Co</v>
          </cell>
          <cell r="C626" t="str">
            <v>740400</v>
          </cell>
          <cell r="D626" t="str">
            <v>RWIP Loading-NonProductive</v>
          </cell>
          <cell r="E626">
            <v>186969.60000000001</v>
          </cell>
        </row>
        <row r="627">
          <cell r="A627" t="str">
            <v>00013</v>
          </cell>
          <cell r="B627" t="str">
            <v>Southwestern Public Service Co</v>
          </cell>
          <cell r="C627" t="str">
            <v>740500</v>
          </cell>
          <cell r="D627" t="str">
            <v>RWIP Loading-Pension</v>
          </cell>
          <cell r="E627">
            <v>428901.4</v>
          </cell>
        </row>
        <row r="628">
          <cell r="A628" t="str">
            <v>00013</v>
          </cell>
          <cell r="B628" t="str">
            <v>Southwestern Public Service Co</v>
          </cell>
          <cell r="C628" t="str">
            <v>740600</v>
          </cell>
          <cell r="D628" t="str">
            <v>RWIP Loading-Insurance</v>
          </cell>
          <cell r="E628">
            <v>6934.4</v>
          </cell>
        </row>
        <row r="629">
          <cell r="A629" t="str">
            <v>00013</v>
          </cell>
          <cell r="B629" t="str">
            <v>Southwestern Public Service Co</v>
          </cell>
          <cell r="C629" t="str">
            <v>740700</v>
          </cell>
          <cell r="D629" t="str">
            <v>RWIP Loading-Taxes</v>
          </cell>
          <cell r="E629">
            <v>108315.65</v>
          </cell>
        </row>
        <row r="630">
          <cell r="A630" t="str">
            <v>00013</v>
          </cell>
          <cell r="B630" t="str">
            <v>Southwestern Public Service Co</v>
          </cell>
          <cell r="C630" t="str">
            <v>741100</v>
          </cell>
          <cell r="D630" t="str">
            <v>RWIP Overtime Labor</v>
          </cell>
          <cell r="E630">
            <v>204615.04000000001</v>
          </cell>
        </row>
        <row r="631">
          <cell r="A631" t="str">
            <v>00013</v>
          </cell>
          <cell r="B631" t="str">
            <v>Southwestern Public Service Co</v>
          </cell>
          <cell r="C631" t="str">
            <v>741500</v>
          </cell>
          <cell r="D631" t="str">
            <v>RWIP Contract Labor</v>
          </cell>
          <cell r="E631">
            <v>268310.28999999998</v>
          </cell>
        </row>
        <row r="632">
          <cell r="A632" t="str">
            <v>00013</v>
          </cell>
          <cell r="B632" t="str">
            <v>Southwestern Public Service Co</v>
          </cell>
          <cell r="C632" t="str">
            <v>741800</v>
          </cell>
          <cell r="D632" t="str">
            <v>RWIP Materials</v>
          </cell>
          <cell r="E632">
            <v>512380.32</v>
          </cell>
        </row>
        <row r="633">
          <cell r="A633" t="str">
            <v>00013</v>
          </cell>
          <cell r="B633" t="str">
            <v>Southwestern Public Service Co</v>
          </cell>
          <cell r="C633" t="str">
            <v>742400</v>
          </cell>
          <cell r="D633" t="str">
            <v>RWIP Employee Expenses</v>
          </cell>
          <cell r="E633">
            <v>19279.98</v>
          </cell>
        </row>
        <row r="634">
          <cell r="A634" t="str">
            <v>00013</v>
          </cell>
          <cell r="B634" t="str">
            <v>Southwestern Public Service Co</v>
          </cell>
          <cell r="C634" t="str">
            <v>742700</v>
          </cell>
          <cell r="D634" t="str">
            <v>RWIP Transp Fleet Cost</v>
          </cell>
          <cell r="E634">
            <v>392879.96</v>
          </cell>
        </row>
        <row r="635">
          <cell r="A635" t="str">
            <v>00013</v>
          </cell>
          <cell r="B635" t="str">
            <v>Southwestern Public Service Co</v>
          </cell>
          <cell r="C635" t="str">
            <v>742900</v>
          </cell>
          <cell r="D635" t="str">
            <v>RWIP Salvage</v>
          </cell>
          <cell r="E635">
            <v>-3059083.21</v>
          </cell>
        </row>
        <row r="636">
          <cell r="A636" t="str">
            <v>00013</v>
          </cell>
          <cell r="B636" t="str">
            <v>Southwestern Public Service Co</v>
          </cell>
          <cell r="C636" t="str">
            <v>743200</v>
          </cell>
          <cell r="D636" t="str">
            <v>RWIP Overheads</v>
          </cell>
          <cell r="E636">
            <v>424801.98</v>
          </cell>
        </row>
        <row r="637">
          <cell r="A637" t="str">
            <v>00013</v>
          </cell>
          <cell r="B637" t="str">
            <v>Southwestern Public Service Co</v>
          </cell>
          <cell r="C637" t="str">
            <v>743300</v>
          </cell>
          <cell r="D637" t="str">
            <v>RWIP Other</v>
          </cell>
          <cell r="E637">
            <v>-1475444.18</v>
          </cell>
        </row>
        <row r="638">
          <cell r="A638" t="str">
            <v>00013</v>
          </cell>
          <cell r="B638" t="str">
            <v>Southwestern Public Service Co</v>
          </cell>
          <cell r="C638" t="str">
            <v>743999</v>
          </cell>
          <cell r="D638" t="str">
            <v>RWIP Clearing</v>
          </cell>
          <cell r="E638">
            <v>897383.11</v>
          </cell>
        </row>
        <row r="639">
          <cell r="A639" t="str">
            <v>00013</v>
          </cell>
          <cell r="B639" t="str">
            <v>Southwestern Public Service Co</v>
          </cell>
          <cell r="C639" t="str">
            <v>745055</v>
          </cell>
          <cell r="D639" t="str">
            <v>DIR-Transportation Labor</v>
          </cell>
          <cell r="E639">
            <v>174267.34</v>
          </cell>
        </row>
        <row r="640">
          <cell r="A640" t="str">
            <v>00013</v>
          </cell>
          <cell r="B640" t="str">
            <v>Southwestern Public Service Co</v>
          </cell>
          <cell r="C640" t="str">
            <v>745055</v>
          </cell>
          <cell r="D640" t="str">
            <v>OUT-Transportation Labor</v>
          </cell>
          <cell r="E640">
            <v>-26534.26</v>
          </cell>
        </row>
        <row r="641">
          <cell r="A641" t="str">
            <v>00013</v>
          </cell>
          <cell r="B641" t="str">
            <v>Southwestern Public Service Co</v>
          </cell>
          <cell r="C641" t="str">
            <v>745055</v>
          </cell>
          <cell r="D641" t="str">
            <v>Transportation Labor</v>
          </cell>
          <cell r="E641">
            <v>1251763.45</v>
          </cell>
        </row>
        <row r="642">
          <cell r="A642" t="str">
            <v>00013</v>
          </cell>
          <cell r="B642" t="str">
            <v>Southwestern Public Service Co</v>
          </cell>
          <cell r="C642" t="str">
            <v>745060</v>
          </cell>
          <cell r="D642" t="str">
            <v>DIR-Transportation Labor Load</v>
          </cell>
          <cell r="E642">
            <v>4208.33</v>
          </cell>
        </row>
        <row r="643">
          <cell r="A643" t="str">
            <v>00013</v>
          </cell>
          <cell r="B643" t="str">
            <v>Southwestern Public Service Co</v>
          </cell>
          <cell r="C643" t="str">
            <v>745060</v>
          </cell>
          <cell r="D643" t="str">
            <v>IND-Transportation Labor</v>
          </cell>
          <cell r="E643">
            <v>16962.02</v>
          </cell>
        </row>
        <row r="644">
          <cell r="A644" t="str">
            <v>00013</v>
          </cell>
          <cell r="B644" t="str">
            <v>Southwestern Public Service Co</v>
          </cell>
          <cell r="C644" t="str">
            <v>745060</v>
          </cell>
          <cell r="D644" t="str">
            <v>OUT-Transportation Labor Load</v>
          </cell>
          <cell r="E644">
            <v>2392.1799999999998</v>
          </cell>
        </row>
        <row r="645">
          <cell r="A645" t="str">
            <v>00013</v>
          </cell>
          <cell r="B645" t="str">
            <v>Southwestern Public Service Co</v>
          </cell>
          <cell r="C645" t="str">
            <v>745060</v>
          </cell>
          <cell r="D645" t="str">
            <v>Transportation Labor Loadings</v>
          </cell>
          <cell r="E645">
            <v>229203.72</v>
          </cell>
        </row>
        <row r="646">
          <cell r="A646" t="str">
            <v>00013</v>
          </cell>
          <cell r="B646" t="str">
            <v>Southwestern Public Service Co</v>
          </cell>
          <cell r="C646" t="str">
            <v>745070</v>
          </cell>
          <cell r="D646" t="str">
            <v>DIR-Transportation Non-Labor</v>
          </cell>
          <cell r="E646">
            <v>673241.68</v>
          </cell>
        </row>
        <row r="647">
          <cell r="A647" t="str">
            <v>00013</v>
          </cell>
          <cell r="B647" t="str">
            <v>Southwestern Public Service Co</v>
          </cell>
          <cell r="C647" t="str">
            <v>745070</v>
          </cell>
          <cell r="D647" t="str">
            <v>IND-Transportation Non-L</v>
          </cell>
          <cell r="E647">
            <v>7341.08</v>
          </cell>
        </row>
        <row r="648">
          <cell r="A648" t="str">
            <v>00013</v>
          </cell>
          <cell r="B648" t="str">
            <v>Southwestern Public Service Co</v>
          </cell>
          <cell r="C648" t="str">
            <v>745070</v>
          </cell>
          <cell r="D648" t="str">
            <v>OUT-Transportation Non-Labor</v>
          </cell>
          <cell r="E648">
            <v>-8316.5300000000007</v>
          </cell>
        </row>
        <row r="649">
          <cell r="A649" t="str">
            <v>00013</v>
          </cell>
          <cell r="B649" t="str">
            <v>Southwestern Public Service Co</v>
          </cell>
          <cell r="C649" t="str">
            <v>745070</v>
          </cell>
          <cell r="D649" t="str">
            <v>Transportation Non-Labor Costs</v>
          </cell>
          <cell r="E649">
            <v>-2591574.34</v>
          </cell>
        </row>
        <row r="650">
          <cell r="A650" t="str">
            <v>00013</v>
          </cell>
          <cell r="B650" t="str">
            <v>Southwestern Public Service Co</v>
          </cell>
          <cell r="C650" t="str">
            <v>745510</v>
          </cell>
          <cell r="D650" t="str">
            <v>DIR-Payroll Related Non-Labor</v>
          </cell>
          <cell r="E650">
            <v>1.5</v>
          </cell>
        </row>
        <row r="651">
          <cell r="A651" t="str">
            <v>00013</v>
          </cell>
          <cell r="B651" t="str">
            <v>Southwestern Public Service Co</v>
          </cell>
          <cell r="C651" t="str">
            <v>745510</v>
          </cell>
          <cell r="D651" t="str">
            <v>IND-Payroll Related Non-Lab</v>
          </cell>
          <cell r="E651">
            <v>0</v>
          </cell>
        </row>
        <row r="652">
          <cell r="A652" t="str">
            <v>00013</v>
          </cell>
          <cell r="B652" t="str">
            <v>Southwestern Public Service Co</v>
          </cell>
          <cell r="C652" t="str">
            <v>745510</v>
          </cell>
          <cell r="D652" t="str">
            <v>Payroll Related Non-Labor Cost</v>
          </cell>
          <cell r="E652">
            <v>1642.7</v>
          </cell>
        </row>
        <row r="653">
          <cell r="A653" t="str">
            <v>00013</v>
          </cell>
          <cell r="B653" t="str">
            <v>Southwestern Public Service Co</v>
          </cell>
          <cell r="C653" t="str">
            <v>745735</v>
          </cell>
          <cell r="D653" t="str">
            <v>DIR-I/T Labor</v>
          </cell>
          <cell r="E653">
            <v>37261.74</v>
          </cell>
        </row>
        <row r="654">
          <cell r="A654" t="str">
            <v>00013</v>
          </cell>
          <cell r="B654" t="str">
            <v>Southwestern Public Service Co</v>
          </cell>
          <cell r="C654" t="str">
            <v>745735</v>
          </cell>
          <cell r="D654" t="str">
            <v>I/T Labor</v>
          </cell>
          <cell r="E654">
            <v>302969.94</v>
          </cell>
        </row>
        <row r="655">
          <cell r="A655" t="str">
            <v>00013</v>
          </cell>
          <cell r="B655" t="str">
            <v>Southwestern Public Service Co</v>
          </cell>
          <cell r="C655" t="str">
            <v>745735</v>
          </cell>
          <cell r="D655" t="str">
            <v>OUT-I/T Labor</v>
          </cell>
          <cell r="E655">
            <v>-512.05999999999995</v>
          </cell>
        </row>
        <row r="656">
          <cell r="A656" t="str">
            <v>00013</v>
          </cell>
          <cell r="B656" t="str">
            <v>Southwestern Public Service Co</v>
          </cell>
          <cell r="C656" t="str">
            <v>745740</v>
          </cell>
          <cell r="D656" t="str">
            <v>DIR-I/T Labor Loadings</v>
          </cell>
          <cell r="E656">
            <v>96.01</v>
          </cell>
        </row>
        <row r="657">
          <cell r="A657" t="str">
            <v>00013</v>
          </cell>
          <cell r="B657" t="str">
            <v>Southwestern Public Service Co</v>
          </cell>
          <cell r="C657" t="str">
            <v>745740</v>
          </cell>
          <cell r="D657" t="str">
            <v>I/T Labor Loadings</v>
          </cell>
          <cell r="E657">
            <v>108239.54</v>
          </cell>
        </row>
        <row r="658">
          <cell r="A658" t="str">
            <v>00013</v>
          </cell>
          <cell r="B658" t="str">
            <v>Southwestern Public Service Co</v>
          </cell>
          <cell r="C658" t="str">
            <v>745740</v>
          </cell>
          <cell r="D658" t="str">
            <v>IND-I/T Labor Loadings</v>
          </cell>
          <cell r="E658">
            <v>2985.94</v>
          </cell>
        </row>
        <row r="659">
          <cell r="A659" t="str">
            <v>00013</v>
          </cell>
          <cell r="B659" t="str">
            <v>Southwestern Public Service Co</v>
          </cell>
          <cell r="C659" t="str">
            <v>745740</v>
          </cell>
          <cell r="D659" t="str">
            <v>OUT-I/T Labor Loadings</v>
          </cell>
          <cell r="E659">
            <v>-96.01</v>
          </cell>
        </row>
        <row r="660">
          <cell r="A660" t="str">
            <v>00013</v>
          </cell>
          <cell r="B660" t="str">
            <v>Southwestern Public Service Co</v>
          </cell>
          <cell r="C660" t="str">
            <v>745750</v>
          </cell>
          <cell r="D660" t="str">
            <v>DIR-I/T Non-Labor Costs</v>
          </cell>
          <cell r="E660">
            <v>-33783.75</v>
          </cell>
        </row>
        <row r="661">
          <cell r="A661" t="str">
            <v>00013</v>
          </cell>
          <cell r="B661" t="str">
            <v>Southwestern Public Service Co</v>
          </cell>
          <cell r="C661" t="str">
            <v>745750</v>
          </cell>
          <cell r="D661" t="str">
            <v>I/T Non-Labor Costs</v>
          </cell>
          <cell r="E661">
            <v>-852325.22</v>
          </cell>
        </row>
        <row r="662">
          <cell r="A662" t="str">
            <v>00013</v>
          </cell>
          <cell r="B662" t="str">
            <v>Southwestern Public Service Co</v>
          </cell>
          <cell r="C662" t="str">
            <v>745750</v>
          </cell>
          <cell r="D662" t="str">
            <v>OUT-I/T Non-Labor Costs</v>
          </cell>
          <cell r="E662">
            <v>608.07000000000005</v>
          </cell>
        </row>
        <row r="663">
          <cell r="A663" t="str">
            <v>00013</v>
          </cell>
          <cell r="B663" t="str">
            <v>Southwestern Public Service Co</v>
          </cell>
          <cell r="C663" t="str">
            <v>746290</v>
          </cell>
          <cell r="D663" t="str">
            <v>DIR-Purchasing NonLabor</v>
          </cell>
          <cell r="E663">
            <v>0</v>
          </cell>
        </row>
        <row r="664">
          <cell r="A664" t="str">
            <v>00013</v>
          </cell>
          <cell r="B664" t="str">
            <v>Southwestern Public Service Co</v>
          </cell>
          <cell r="C664" t="str">
            <v>746302</v>
          </cell>
          <cell r="D664" t="str">
            <v>DIR-Warehousing Labor</v>
          </cell>
          <cell r="E664">
            <v>828111.69</v>
          </cell>
        </row>
        <row r="665">
          <cell r="A665" t="str">
            <v>00013</v>
          </cell>
          <cell r="B665" t="str">
            <v>Southwestern Public Service Co</v>
          </cell>
          <cell r="C665" t="str">
            <v>746302</v>
          </cell>
          <cell r="D665" t="str">
            <v>OUT-Warehousing Labor</v>
          </cell>
          <cell r="E665">
            <v>-98227.82</v>
          </cell>
        </row>
        <row r="666">
          <cell r="A666" t="str">
            <v>00013</v>
          </cell>
          <cell r="B666" t="str">
            <v>Southwestern Public Service Co</v>
          </cell>
          <cell r="C666" t="str">
            <v>746302</v>
          </cell>
          <cell r="D666" t="str">
            <v>Warehousing Labor</v>
          </cell>
          <cell r="E666">
            <v>1506803.27</v>
          </cell>
        </row>
        <row r="667">
          <cell r="A667" t="str">
            <v>00013</v>
          </cell>
          <cell r="B667" t="str">
            <v>Southwestern Public Service Co</v>
          </cell>
          <cell r="C667" t="str">
            <v>746305</v>
          </cell>
          <cell r="D667" t="str">
            <v>DIR-Stores Labor Cost Loading</v>
          </cell>
          <cell r="E667">
            <v>61412.959999999999</v>
          </cell>
        </row>
        <row r="668">
          <cell r="A668" t="str">
            <v>00013</v>
          </cell>
          <cell r="B668" t="str">
            <v>Southwestern Public Service Co</v>
          </cell>
          <cell r="C668" t="str">
            <v>746305</v>
          </cell>
          <cell r="D668" t="str">
            <v>IND-Stores Labor Cost Lo</v>
          </cell>
          <cell r="E668">
            <v>72139.59</v>
          </cell>
        </row>
        <row r="669">
          <cell r="A669" t="str">
            <v>00013</v>
          </cell>
          <cell r="B669" t="str">
            <v>Southwestern Public Service Co</v>
          </cell>
          <cell r="C669" t="str">
            <v>746305</v>
          </cell>
          <cell r="D669" t="str">
            <v>OUT-Stores Labor Cost Loading</v>
          </cell>
          <cell r="E669">
            <v>-17841.03</v>
          </cell>
        </row>
        <row r="670">
          <cell r="A670" t="str">
            <v>00013</v>
          </cell>
          <cell r="B670" t="str">
            <v>Southwestern Public Service Co</v>
          </cell>
          <cell r="C670" t="str">
            <v>746305</v>
          </cell>
          <cell r="D670" t="str">
            <v>Stores Labor Cost Loading</v>
          </cell>
          <cell r="E670">
            <v>261577.09</v>
          </cell>
        </row>
        <row r="671">
          <cell r="A671" t="str">
            <v>00013</v>
          </cell>
          <cell r="B671" t="str">
            <v>Southwestern Public Service Co</v>
          </cell>
          <cell r="C671" t="str">
            <v>746310</v>
          </cell>
          <cell r="D671" t="str">
            <v>DIR-Stores Non-Labor Undist</v>
          </cell>
          <cell r="E671">
            <v>876522.51</v>
          </cell>
        </row>
        <row r="672">
          <cell r="A672" t="str">
            <v>00013</v>
          </cell>
          <cell r="B672" t="str">
            <v>Southwestern Public Service Co</v>
          </cell>
          <cell r="C672" t="str">
            <v>746310</v>
          </cell>
          <cell r="D672" t="str">
            <v>IND-Stores NonLabor Undi</v>
          </cell>
          <cell r="E672">
            <v>499207.83</v>
          </cell>
        </row>
        <row r="673">
          <cell r="A673" t="str">
            <v>00013</v>
          </cell>
          <cell r="B673" t="str">
            <v>Southwestern Public Service Co</v>
          </cell>
          <cell r="C673" t="str">
            <v>746310</v>
          </cell>
          <cell r="D673" t="str">
            <v>OUT-Stores Non-Labor Undist</v>
          </cell>
          <cell r="E673">
            <v>-29147.63</v>
          </cell>
        </row>
        <row r="674">
          <cell r="A674" t="str">
            <v>00013</v>
          </cell>
          <cell r="B674" t="str">
            <v>Southwestern Public Service Co</v>
          </cell>
          <cell r="C674" t="str">
            <v>746310</v>
          </cell>
          <cell r="D674" t="str">
            <v>Stores NonLabor Undist</v>
          </cell>
          <cell r="E674">
            <v>-4244293.3600000003</v>
          </cell>
        </row>
        <row r="675">
          <cell r="A675" t="str">
            <v>00013</v>
          </cell>
          <cell r="B675" t="str">
            <v>Southwestern Public Service Co</v>
          </cell>
          <cell r="C675" t="str">
            <v>746345</v>
          </cell>
          <cell r="D675" t="str">
            <v>Other Clearings Non-Labor</v>
          </cell>
          <cell r="E675">
            <v>132970.78</v>
          </cell>
        </row>
        <row r="676">
          <cell r="A676" t="str">
            <v>00013</v>
          </cell>
          <cell r="B676" t="str">
            <v>Southwestern Public Service Co</v>
          </cell>
          <cell r="C676" t="str">
            <v>747999</v>
          </cell>
          <cell r="D676" t="str">
            <v>Clearing Credits to BS</v>
          </cell>
          <cell r="E676">
            <v>850721.05</v>
          </cell>
        </row>
        <row r="677">
          <cell r="A677" t="str">
            <v>00013</v>
          </cell>
          <cell r="B677" t="str">
            <v>Southwestern Public Service Co</v>
          </cell>
          <cell r="C677" t="str">
            <v>748015</v>
          </cell>
          <cell r="D677" t="str">
            <v>DIR-Def DR Labor</v>
          </cell>
          <cell r="E677">
            <v>-414491.27</v>
          </cell>
        </row>
        <row r="678">
          <cell r="A678" t="str">
            <v>00013</v>
          </cell>
          <cell r="B678" t="str">
            <v>Southwestern Public Service Co</v>
          </cell>
          <cell r="C678" t="str">
            <v>748015</v>
          </cell>
          <cell r="D678" t="str">
            <v>Def DR Labor</v>
          </cell>
          <cell r="E678">
            <v>-295184.74</v>
          </cell>
        </row>
        <row r="679">
          <cell r="A679" t="str">
            <v>00013</v>
          </cell>
          <cell r="B679" t="str">
            <v>Southwestern Public Service Co</v>
          </cell>
          <cell r="C679" t="str">
            <v>748015</v>
          </cell>
          <cell r="D679" t="str">
            <v>OUT-Def DR Labor</v>
          </cell>
          <cell r="E679">
            <v>420834.27</v>
          </cell>
        </row>
        <row r="680">
          <cell r="A680" t="str">
            <v>00013</v>
          </cell>
          <cell r="B680" t="str">
            <v>Southwestern Public Service Co</v>
          </cell>
          <cell r="C680" t="str">
            <v>748020</v>
          </cell>
          <cell r="D680" t="str">
            <v>DIR-Def DR Labor Load</v>
          </cell>
          <cell r="E680">
            <v>-77826.34</v>
          </cell>
        </row>
        <row r="681">
          <cell r="A681" t="str">
            <v>00013</v>
          </cell>
          <cell r="B681" t="str">
            <v>Southwestern Public Service Co</v>
          </cell>
          <cell r="C681" t="str">
            <v>748020</v>
          </cell>
          <cell r="D681" t="str">
            <v>Def DR Labor Load</v>
          </cell>
          <cell r="E681">
            <v>158547.44</v>
          </cell>
        </row>
        <row r="682">
          <cell r="A682" t="str">
            <v>00013</v>
          </cell>
          <cell r="B682" t="str">
            <v>Southwestern Public Service Co</v>
          </cell>
          <cell r="C682" t="str">
            <v>748020</v>
          </cell>
          <cell r="D682" t="str">
            <v>IND-Def DR Labor Load</v>
          </cell>
          <cell r="E682">
            <v>7336.91</v>
          </cell>
        </row>
        <row r="683">
          <cell r="A683" t="str">
            <v>00013</v>
          </cell>
          <cell r="B683" t="str">
            <v>Southwestern Public Service Co</v>
          </cell>
          <cell r="C683" t="str">
            <v>748020</v>
          </cell>
          <cell r="D683" t="str">
            <v>OUT-Def DR Labor Load</v>
          </cell>
          <cell r="E683">
            <v>71386.960000000006</v>
          </cell>
        </row>
        <row r="684">
          <cell r="A684" t="str">
            <v>00013</v>
          </cell>
          <cell r="B684" t="str">
            <v>Southwestern Public Service Co</v>
          </cell>
          <cell r="C684" t="str">
            <v>748030</v>
          </cell>
          <cell r="D684" t="str">
            <v>DIR-Def DR Non-Labor</v>
          </cell>
          <cell r="E684">
            <v>9830330.3300000001</v>
          </cell>
        </row>
        <row r="685">
          <cell r="A685" t="str">
            <v>00013</v>
          </cell>
          <cell r="B685" t="str">
            <v>Southwestern Public Service Co</v>
          </cell>
          <cell r="C685" t="str">
            <v>748030</v>
          </cell>
          <cell r="D685" t="str">
            <v>Def DR Non-Labor</v>
          </cell>
          <cell r="E685">
            <v>5038696.3</v>
          </cell>
        </row>
        <row r="686">
          <cell r="A686" t="str">
            <v>00013</v>
          </cell>
          <cell r="B686" t="str">
            <v>Southwestern Public Service Co</v>
          </cell>
          <cell r="C686" t="str">
            <v>748030</v>
          </cell>
          <cell r="D686" t="str">
            <v>IND-Def DR Non-Labor</v>
          </cell>
          <cell r="E686">
            <v>6574.77</v>
          </cell>
        </row>
        <row r="687">
          <cell r="A687" t="str">
            <v>00013</v>
          </cell>
          <cell r="B687" t="str">
            <v>Southwestern Public Service Co</v>
          </cell>
          <cell r="C687" t="str">
            <v>748030</v>
          </cell>
          <cell r="D687" t="str">
            <v>OUTDef DR Non-Labor</v>
          </cell>
          <cell r="E687">
            <v>-7710058.6399999997</v>
          </cell>
        </row>
        <row r="688">
          <cell r="A688" t="str">
            <v>00013</v>
          </cell>
          <cell r="B688" t="str">
            <v>Southwestern Public Service Co</v>
          </cell>
          <cell r="C688" t="str">
            <v>748500</v>
          </cell>
          <cell r="D688" t="str">
            <v>Def DR Clearing</v>
          </cell>
          <cell r="E688">
            <v>-8212082.4400000004</v>
          </cell>
        </row>
        <row r="689">
          <cell r="A689" t="str">
            <v>00013</v>
          </cell>
          <cell r="B689" t="str">
            <v>Southwestern Public Service Co</v>
          </cell>
          <cell r="C689" t="str">
            <v>748500</v>
          </cell>
          <cell r="D689" t="str">
            <v>Def Dr Clearing</v>
          </cell>
          <cell r="E689">
            <v>1176232.49</v>
          </cell>
        </row>
        <row r="690">
          <cell r="A690" t="str">
            <v>00013</v>
          </cell>
          <cell r="B690" t="str">
            <v>Southwestern Public Service Co</v>
          </cell>
          <cell r="C690" t="str">
            <v>748511</v>
          </cell>
          <cell r="D690" t="str">
            <v>DIR-Regl Assets Labor</v>
          </cell>
          <cell r="E690">
            <v>73.62</v>
          </cell>
        </row>
        <row r="691">
          <cell r="A691" t="str">
            <v>00013</v>
          </cell>
          <cell r="B691" t="str">
            <v>Southwestern Public Service Co</v>
          </cell>
          <cell r="C691" t="str">
            <v>748511</v>
          </cell>
          <cell r="D691" t="str">
            <v>OUT-Regl Assets Labor</v>
          </cell>
          <cell r="E691">
            <v>-73.62</v>
          </cell>
        </row>
        <row r="692">
          <cell r="A692" t="str">
            <v>00013</v>
          </cell>
          <cell r="B692" t="str">
            <v>Southwestern Public Service Co</v>
          </cell>
          <cell r="C692" t="str">
            <v>748511</v>
          </cell>
          <cell r="D692" t="str">
            <v>Regl Assets Labor</v>
          </cell>
          <cell r="E692">
            <v>177.07</v>
          </cell>
        </row>
        <row r="693">
          <cell r="A693" t="str">
            <v>00013</v>
          </cell>
          <cell r="B693" t="str">
            <v>Southwestern Public Service Co</v>
          </cell>
          <cell r="C693" t="str">
            <v>748512</v>
          </cell>
          <cell r="D693" t="str">
            <v>Regl Assets Labor Load</v>
          </cell>
          <cell r="E693">
            <v>28.19</v>
          </cell>
        </row>
        <row r="694">
          <cell r="A694" t="str">
            <v>00013</v>
          </cell>
          <cell r="B694" t="str">
            <v>Southwestern Public Service Co</v>
          </cell>
          <cell r="C694" t="str">
            <v>748513</v>
          </cell>
          <cell r="D694" t="str">
            <v>DIR-Regl Assets Non-Labor</v>
          </cell>
          <cell r="E694">
            <v>660440.41</v>
          </cell>
        </row>
        <row r="695">
          <cell r="A695" t="str">
            <v>00013</v>
          </cell>
          <cell r="B695" t="str">
            <v>Southwestern Public Service Co</v>
          </cell>
          <cell r="C695" t="str">
            <v>748513</v>
          </cell>
          <cell r="D695" t="str">
            <v>OUT-Regl Assets Non-Labor</v>
          </cell>
          <cell r="E695">
            <v>-661249.41</v>
          </cell>
        </row>
        <row r="696">
          <cell r="A696" t="str">
            <v>00013</v>
          </cell>
          <cell r="B696" t="str">
            <v>Southwestern Public Service Co</v>
          </cell>
          <cell r="C696" t="str">
            <v>748513</v>
          </cell>
          <cell r="D696" t="str">
            <v>Regl Assets Non-Labor</v>
          </cell>
          <cell r="E696">
            <v>-360071.58</v>
          </cell>
        </row>
        <row r="697">
          <cell r="A697" t="str">
            <v>00013</v>
          </cell>
          <cell r="B697" t="str">
            <v>Southwestern Public Service Co</v>
          </cell>
          <cell r="C697" t="str">
            <v>748514</v>
          </cell>
          <cell r="D697" t="str">
            <v>Regl Assets-Amortization</v>
          </cell>
          <cell r="E697">
            <v>360521.08</v>
          </cell>
        </row>
        <row r="698">
          <cell r="A698" t="str">
            <v>00013</v>
          </cell>
          <cell r="B698" t="str">
            <v>Southwestern Public Service Co</v>
          </cell>
          <cell r="C698" t="str">
            <v>751000</v>
          </cell>
          <cell r="D698" t="str">
            <v>Depreciation</v>
          </cell>
          <cell r="E698">
            <v>77016401.400000006</v>
          </cell>
        </row>
        <row r="699">
          <cell r="A699" t="str">
            <v>00013</v>
          </cell>
          <cell r="B699" t="str">
            <v>Southwestern Public Service Co</v>
          </cell>
          <cell r="C699" t="str">
            <v>752100</v>
          </cell>
          <cell r="D699" t="str">
            <v>Intangibles</v>
          </cell>
          <cell r="E699">
            <v>11135.98</v>
          </cell>
        </row>
        <row r="700">
          <cell r="A700" t="str">
            <v>00013</v>
          </cell>
          <cell r="B700" t="str">
            <v>Southwestern Public Service Co</v>
          </cell>
          <cell r="C700" t="str">
            <v>752162</v>
          </cell>
          <cell r="D700" t="str">
            <v>Amrt Intang Office Remodel</v>
          </cell>
          <cell r="E700">
            <v>2214271.58</v>
          </cell>
        </row>
        <row r="701">
          <cell r="A701" t="str">
            <v>00013</v>
          </cell>
          <cell r="B701" t="str">
            <v>Southwestern Public Service Co</v>
          </cell>
          <cell r="C701" t="str">
            <v>752164</v>
          </cell>
          <cell r="D701" t="str">
            <v>Amrt Intang Software</v>
          </cell>
          <cell r="E701">
            <v>2054096.33</v>
          </cell>
        </row>
        <row r="702">
          <cell r="A702" t="str">
            <v>00013</v>
          </cell>
          <cell r="B702" t="str">
            <v>Southwestern Public Service Co</v>
          </cell>
          <cell r="C702" t="str">
            <v>752180</v>
          </cell>
          <cell r="D702" t="str">
            <v>Amrt Plant Acq Adj</v>
          </cell>
          <cell r="E702">
            <v>1530504.01</v>
          </cell>
        </row>
        <row r="703">
          <cell r="A703" t="str">
            <v>00013</v>
          </cell>
          <cell r="B703" t="str">
            <v>Southwestern Public Service Co</v>
          </cell>
          <cell r="C703" t="str">
            <v>752193</v>
          </cell>
          <cell r="D703" t="str">
            <v>Amort Reg Asset - DSMCA</v>
          </cell>
          <cell r="E703">
            <v>971455.91</v>
          </cell>
        </row>
        <row r="704">
          <cell r="A704" t="str">
            <v>00013</v>
          </cell>
          <cell r="B704" t="str">
            <v>Southwestern Public Service Co</v>
          </cell>
          <cell r="C704" t="str">
            <v>752194</v>
          </cell>
          <cell r="D704" t="str">
            <v>Amort Reg Elec Asst DMS E$P</v>
          </cell>
          <cell r="E704">
            <v>174000</v>
          </cell>
        </row>
        <row r="705">
          <cell r="A705" t="str">
            <v>00013</v>
          </cell>
          <cell r="B705" t="str">
            <v>Southwestern Public Service Co</v>
          </cell>
          <cell r="C705" t="str">
            <v>762000</v>
          </cell>
          <cell r="D705" t="str">
            <v>Property Taxes</v>
          </cell>
          <cell r="E705">
            <v>27994448.300000001</v>
          </cell>
        </row>
        <row r="706">
          <cell r="A706" t="str">
            <v>00013</v>
          </cell>
          <cell r="B706" t="str">
            <v>Southwestern Public Service Co</v>
          </cell>
          <cell r="C706" t="str">
            <v>764000</v>
          </cell>
          <cell r="D706" t="str">
            <v>Payroll Taxes-KS</v>
          </cell>
          <cell r="E706">
            <v>5258.54</v>
          </cell>
        </row>
        <row r="707">
          <cell r="A707" t="str">
            <v>00013</v>
          </cell>
          <cell r="B707" t="str">
            <v>Southwestern Public Service Co</v>
          </cell>
          <cell r="C707" t="str">
            <v>764000</v>
          </cell>
          <cell r="D707" t="str">
            <v>Payroll Taxes-NM</v>
          </cell>
          <cell r="E707">
            <v>549125.66</v>
          </cell>
        </row>
        <row r="708">
          <cell r="A708" t="str">
            <v>00013</v>
          </cell>
          <cell r="B708" t="str">
            <v>Southwestern Public Service Co</v>
          </cell>
          <cell r="C708" t="str">
            <v>764000</v>
          </cell>
          <cell r="D708" t="str">
            <v>Payroll Taxes-OK</v>
          </cell>
          <cell r="E708">
            <v>45845.21</v>
          </cell>
        </row>
        <row r="709">
          <cell r="A709" t="str">
            <v>00013</v>
          </cell>
          <cell r="B709" t="str">
            <v>Southwestern Public Service Co</v>
          </cell>
          <cell r="C709" t="str">
            <v>764000</v>
          </cell>
          <cell r="D709" t="str">
            <v>Payroll Taxes-TX</v>
          </cell>
          <cell r="E709">
            <v>1191975.44</v>
          </cell>
        </row>
        <row r="710">
          <cell r="A710" t="str">
            <v>00013</v>
          </cell>
          <cell r="B710" t="str">
            <v>Southwestern Public Service Co</v>
          </cell>
          <cell r="C710" t="str">
            <v>764000</v>
          </cell>
          <cell r="D710" t="str">
            <v>Payroll Taxes</v>
          </cell>
          <cell r="E710">
            <v>3222742.11</v>
          </cell>
        </row>
        <row r="711">
          <cell r="A711" t="str">
            <v>00013</v>
          </cell>
          <cell r="B711" t="str">
            <v>Southwestern Public Service Co</v>
          </cell>
          <cell r="C711" t="str">
            <v>766000</v>
          </cell>
          <cell r="D711" t="str">
            <v>DIR-Other Taxes</v>
          </cell>
          <cell r="E711">
            <v>763.46</v>
          </cell>
        </row>
        <row r="712">
          <cell r="A712" t="str">
            <v>00013</v>
          </cell>
          <cell r="B712" t="str">
            <v>Southwestern Public Service Co</v>
          </cell>
          <cell r="C712" t="str">
            <v>766000</v>
          </cell>
          <cell r="D712" t="str">
            <v>IND-Other Taxes</v>
          </cell>
          <cell r="E712">
            <v>43250.94</v>
          </cell>
        </row>
        <row r="713">
          <cell r="A713" t="str">
            <v>00013</v>
          </cell>
          <cell r="B713" t="str">
            <v>Southwestern Public Service Co</v>
          </cell>
          <cell r="C713" t="str">
            <v>766000</v>
          </cell>
          <cell r="D713" t="str">
            <v>Oth Taxes-KS</v>
          </cell>
          <cell r="E713">
            <v>45810</v>
          </cell>
        </row>
        <row r="714">
          <cell r="A714" t="str">
            <v>00013</v>
          </cell>
          <cell r="B714" t="str">
            <v>Southwestern Public Service Co</v>
          </cell>
          <cell r="C714" t="str">
            <v>766000</v>
          </cell>
          <cell r="D714" t="str">
            <v>Oth Taxes-NM</v>
          </cell>
          <cell r="E714">
            <v>2110500</v>
          </cell>
        </row>
        <row r="715">
          <cell r="A715" t="str">
            <v>00013</v>
          </cell>
          <cell r="B715" t="str">
            <v>Southwestern Public Service Co</v>
          </cell>
          <cell r="C715" t="str">
            <v>766000</v>
          </cell>
          <cell r="D715" t="str">
            <v>Oth Taxes-OK</v>
          </cell>
          <cell r="E715">
            <v>231500</v>
          </cell>
        </row>
        <row r="716">
          <cell r="A716" t="str">
            <v>00013</v>
          </cell>
          <cell r="B716" t="str">
            <v>Southwestern Public Service Co</v>
          </cell>
          <cell r="C716" t="str">
            <v>766000</v>
          </cell>
          <cell r="D716" t="str">
            <v>Oth Taxes-TX</v>
          </cell>
          <cell r="E716">
            <v>34250263.469999999</v>
          </cell>
        </row>
        <row r="717">
          <cell r="A717" t="str">
            <v>00013</v>
          </cell>
          <cell r="B717" t="str">
            <v>Southwestern Public Service Co</v>
          </cell>
          <cell r="C717" t="str">
            <v>766000</v>
          </cell>
          <cell r="D717" t="str">
            <v>Other Taxes</v>
          </cell>
          <cell r="E717">
            <v>-21308305.289999999</v>
          </cell>
        </row>
        <row r="718">
          <cell r="A718" t="str">
            <v>00013</v>
          </cell>
          <cell r="B718" t="str">
            <v>Southwestern Public Service Co</v>
          </cell>
          <cell r="C718" t="str">
            <v>770100</v>
          </cell>
          <cell r="D718" t="str">
            <v>DIR-Special Charges-Severance</v>
          </cell>
          <cell r="E718">
            <v>3022698.99</v>
          </cell>
        </row>
        <row r="719">
          <cell r="A719" t="str">
            <v>00013</v>
          </cell>
          <cell r="B719" t="str">
            <v>Southwestern Public Service Co</v>
          </cell>
          <cell r="C719" t="str">
            <v>770100</v>
          </cell>
          <cell r="D719" t="str">
            <v>Special Charges-Severance</v>
          </cell>
          <cell r="E719">
            <v>1489550.16</v>
          </cell>
        </row>
        <row r="720">
          <cell r="A720" t="str">
            <v>00013</v>
          </cell>
          <cell r="B720" t="str">
            <v>Southwestern Public Service Co</v>
          </cell>
          <cell r="C720" t="str">
            <v>821300</v>
          </cell>
          <cell r="D720" t="str">
            <v>DIR-Int Inc-Miscellaneous</v>
          </cell>
          <cell r="E720">
            <v>-505.3</v>
          </cell>
        </row>
        <row r="721">
          <cell r="A721" t="str">
            <v>00013</v>
          </cell>
          <cell r="B721" t="str">
            <v>Southwestern Public Service Co</v>
          </cell>
          <cell r="C721" t="str">
            <v>821300</v>
          </cell>
          <cell r="D721" t="str">
            <v>Int Inc-Miscellaneous</v>
          </cell>
          <cell r="E721">
            <v>-7893516.2699999996</v>
          </cell>
        </row>
        <row r="722">
          <cell r="A722" t="str">
            <v>00013</v>
          </cell>
          <cell r="B722" t="str">
            <v>Southwestern Public Service Co</v>
          </cell>
          <cell r="C722" t="str">
            <v>821300</v>
          </cell>
          <cell r="D722" t="str">
            <v>OUT-Int Inc-Miscellaneous</v>
          </cell>
          <cell r="E722">
            <v>505.29</v>
          </cell>
        </row>
        <row r="723">
          <cell r="A723" t="str">
            <v>00013</v>
          </cell>
          <cell r="B723" t="str">
            <v>Southwestern Public Service Co</v>
          </cell>
          <cell r="C723" t="str">
            <v>821400</v>
          </cell>
          <cell r="D723" t="str">
            <v>Int Inc-Assoc Companies</v>
          </cell>
          <cell r="E723">
            <v>-2577218.7400000002</v>
          </cell>
        </row>
        <row r="724">
          <cell r="A724" t="str">
            <v>00013</v>
          </cell>
          <cell r="B724" t="str">
            <v>Southwestern Public Service Co</v>
          </cell>
          <cell r="C724" t="str">
            <v>823000</v>
          </cell>
          <cell r="D724" t="str">
            <v>Gain/Loss on Disp of Assets</v>
          </cell>
          <cell r="E724">
            <v>-1349392.45</v>
          </cell>
        </row>
        <row r="725">
          <cell r="A725" t="str">
            <v>00013</v>
          </cell>
          <cell r="B725" t="str">
            <v>Southwestern Public Service Co</v>
          </cell>
          <cell r="C725" t="str">
            <v>824050</v>
          </cell>
          <cell r="D725" t="str">
            <v>AFCE-Equity</v>
          </cell>
          <cell r="E725">
            <v>1423.75</v>
          </cell>
        </row>
        <row r="726">
          <cell r="A726" t="str">
            <v>00013</v>
          </cell>
          <cell r="B726" t="str">
            <v>Southwestern Public Service Co</v>
          </cell>
          <cell r="C726" t="str">
            <v>825200</v>
          </cell>
          <cell r="D726" t="str">
            <v>Rental Income</v>
          </cell>
          <cell r="E726">
            <v>623.6</v>
          </cell>
        </row>
        <row r="727">
          <cell r="A727" t="str">
            <v>00013</v>
          </cell>
          <cell r="B727" t="str">
            <v>Southwestern Public Service Co</v>
          </cell>
          <cell r="C727" t="str">
            <v>825250</v>
          </cell>
          <cell r="D727" t="str">
            <v>IND-Misc Non-Oper Income</v>
          </cell>
          <cell r="E727">
            <v>-44.95</v>
          </cell>
        </row>
        <row r="728">
          <cell r="A728" t="str">
            <v>00013</v>
          </cell>
          <cell r="B728" t="str">
            <v>Southwestern Public Service Co</v>
          </cell>
          <cell r="C728" t="str">
            <v>825250</v>
          </cell>
          <cell r="D728" t="str">
            <v>Misc Non-Operating Income</v>
          </cell>
          <cell r="E728">
            <v>-7578.23</v>
          </cell>
        </row>
        <row r="729">
          <cell r="A729" t="str">
            <v>00013</v>
          </cell>
          <cell r="B729" t="str">
            <v>Southwestern Public Service Co</v>
          </cell>
          <cell r="C729" t="str">
            <v>830200</v>
          </cell>
          <cell r="D729" t="str">
            <v>IND-Life Ins &amp; Wealth-Op Exp</v>
          </cell>
          <cell r="E729">
            <v>11607.96</v>
          </cell>
        </row>
        <row r="730">
          <cell r="A730" t="str">
            <v>00013</v>
          </cell>
          <cell r="B730" t="str">
            <v>Southwestern Public Service Co</v>
          </cell>
          <cell r="C730" t="str">
            <v>861220</v>
          </cell>
          <cell r="D730" t="str">
            <v>Potter Cty-5.75%-Due 09/01/16</v>
          </cell>
          <cell r="E730">
            <v>3207709.62</v>
          </cell>
        </row>
        <row r="731">
          <cell r="A731" t="str">
            <v>00013</v>
          </cell>
          <cell r="B731" t="str">
            <v>Southwestern Public Service Co</v>
          </cell>
          <cell r="C731" t="str">
            <v>861220</v>
          </cell>
          <cell r="D731" t="str">
            <v>Red River-5.2%-Due 07/01/11</v>
          </cell>
          <cell r="E731">
            <v>2314000.06</v>
          </cell>
        </row>
        <row r="732">
          <cell r="A732" t="str">
            <v>00013</v>
          </cell>
          <cell r="B732" t="str">
            <v>Southwestern Public Service Co</v>
          </cell>
          <cell r="C732" t="str">
            <v>861220</v>
          </cell>
          <cell r="D732" t="str">
            <v>Red River-Swap-Due 07/01/16</v>
          </cell>
          <cell r="E732">
            <v>2076884.06</v>
          </cell>
        </row>
        <row r="733">
          <cell r="A733" t="str">
            <v>00013</v>
          </cell>
          <cell r="B733" t="str">
            <v>Southwestern Public Service Co</v>
          </cell>
          <cell r="C733" t="str">
            <v>861280</v>
          </cell>
          <cell r="D733" t="str">
            <v>TOPRS-7.85%-Due 9/1/36</v>
          </cell>
          <cell r="E733">
            <v>7850000.2599999998</v>
          </cell>
        </row>
        <row r="734">
          <cell r="A734" t="str">
            <v>00013</v>
          </cell>
          <cell r="B734" t="str">
            <v>Southwestern Public Service Co</v>
          </cell>
          <cell r="C734" t="str">
            <v>861400</v>
          </cell>
          <cell r="D734" t="str">
            <v>Sr Note-6.2%-Due 03/01/09</v>
          </cell>
          <cell r="E734">
            <v>6182777.7199999997</v>
          </cell>
        </row>
        <row r="735">
          <cell r="A735" t="str">
            <v>00013</v>
          </cell>
          <cell r="B735" t="str">
            <v>Southwestern Public Service Co</v>
          </cell>
          <cell r="C735" t="str">
            <v>861400</v>
          </cell>
          <cell r="D735" t="str">
            <v>Sr.Note-5.125%-Due 11/01/06</v>
          </cell>
          <cell r="E735">
            <v>4270833.28</v>
          </cell>
        </row>
        <row r="736">
          <cell r="A736" t="str">
            <v>00013</v>
          </cell>
          <cell r="B736" t="str">
            <v>Southwestern Public Service Co</v>
          </cell>
          <cell r="C736" t="str">
            <v>862220</v>
          </cell>
          <cell r="D736" t="str">
            <v>DIR-Interest to Associated Co</v>
          </cell>
          <cell r="E736">
            <v>252686.61</v>
          </cell>
        </row>
        <row r="737">
          <cell r="A737" t="str">
            <v>00013</v>
          </cell>
          <cell r="B737" t="str">
            <v>Southwestern Public Service Co</v>
          </cell>
          <cell r="C737" t="str">
            <v>862500</v>
          </cell>
          <cell r="D737" t="str">
            <v>DIR-Miscellaneous</v>
          </cell>
          <cell r="E737">
            <v>2743972.83</v>
          </cell>
        </row>
        <row r="738">
          <cell r="A738" t="str">
            <v>00013</v>
          </cell>
          <cell r="B738" t="str">
            <v>Southwestern Public Service Co</v>
          </cell>
          <cell r="C738" t="str">
            <v>862500</v>
          </cell>
          <cell r="D738" t="str">
            <v>IND-Miscellaneous</v>
          </cell>
          <cell r="E738">
            <v>-11.18</v>
          </cell>
        </row>
        <row r="739">
          <cell r="A739" t="str">
            <v>00013</v>
          </cell>
          <cell r="B739" t="str">
            <v>Southwestern Public Service Co</v>
          </cell>
          <cell r="C739" t="str">
            <v>862500</v>
          </cell>
          <cell r="D739" t="str">
            <v>Miscellaneous</v>
          </cell>
          <cell r="E739">
            <v>29505901.02</v>
          </cell>
        </row>
        <row r="740">
          <cell r="A740" t="str">
            <v>00013</v>
          </cell>
          <cell r="B740" t="str">
            <v>Southwestern Public Service Co</v>
          </cell>
          <cell r="C740" t="str">
            <v>862500</v>
          </cell>
          <cell r="D740" t="str">
            <v>OUT-Miscellaneous</v>
          </cell>
          <cell r="E740">
            <v>-2742459.94</v>
          </cell>
        </row>
        <row r="741">
          <cell r="A741" t="str">
            <v>00013</v>
          </cell>
          <cell r="B741" t="str">
            <v>Southwestern Public Service Co</v>
          </cell>
          <cell r="C741" t="str">
            <v>863220</v>
          </cell>
          <cell r="D741" t="str">
            <v>Potter Cty-5.75%-Due 09/01/16</v>
          </cell>
          <cell r="E741">
            <v>31161.39</v>
          </cell>
        </row>
        <row r="742">
          <cell r="A742" t="str">
            <v>00013</v>
          </cell>
          <cell r="B742" t="str">
            <v>Southwestern Public Service Co</v>
          </cell>
          <cell r="C742" t="str">
            <v>863220</v>
          </cell>
          <cell r="D742" t="str">
            <v>Potter Cty-5.75%-due 09/01/16</v>
          </cell>
          <cell r="E742">
            <v>26247.21</v>
          </cell>
        </row>
        <row r="743">
          <cell r="A743" t="str">
            <v>00013</v>
          </cell>
          <cell r="B743" t="str">
            <v>Southwestern Public Service Co</v>
          </cell>
          <cell r="C743" t="str">
            <v>863220</v>
          </cell>
          <cell r="D743" t="str">
            <v>Red River-5.2%-Due 07/01/11</v>
          </cell>
          <cell r="E743">
            <v>103579.2</v>
          </cell>
        </row>
        <row r="744">
          <cell r="A744" t="str">
            <v>00013</v>
          </cell>
          <cell r="B744" t="str">
            <v>Southwestern Public Service Co</v>
          </cell>
          <cell r="C744" t="str">
            <v>863220</v>
          </cell>
          <cell r="D744" t="str">
            <v>Red River-Swap-Due 07/01/16</v>
          </cell>
          <cell r="E744">
            <v>95905.09</v>
          </cell>
        </row>
        <row r="745">
          <cell r="A745" t="str">
            <v>00013</v>
          </cell>
          <cell r="B745" t="str">
            <v>Southwestern Public Service Co</v>
          </cell>
          <cell r="C745" t="str">
            <v>863260</v>
          </cell>
          <cell r="D745" t="str">
            <v>TOPRS-7.85%-Due 9/1/36</v>
          </cell>
          <cell r="E745">
            <v>86105.279999999999</v>
          </cell>
        </row>
        <row r="746">
          <cell r="A746" t="str">
            <v>00013</v>
          </cell>
          <cell r="B746" t="str">
            <v>Southwestern Public Service Co</v>
          </cell>
          <cell r="C746" t="str">
            <v>863525</v>
          </cell>
          <cell r="D746" t="str">
            <v>Sr Note-6.2%-Due 03/01/09</v>
          </cell>
          <cell r="E746">
            <v>122996.53</v>
          </cell>
        </row>
        <row r="747">
          <cell r="A747" t="str">
            <v>00013</v>
          </cell>
          <cell r="B747" t="str">
            <v>Southwestern Public Service Co</v>
          </cell>
          <cell r="C747" t="str">
            <v>863525</v>
          </cell>
          <cell r="D747" t="str">
            <v>Sr.Note-5.125%-Due 11/01/06</v>
          </cell>
          <cell r="E747">
            <v>145333.72</v>
          </cell>
        </row>
        <row r="748">
          <cell r="A748" t="str">
            <v>00013</v>
          </cell>
          <cell r="B748" t="str">
            <v>Southwestern Public Service Co</v>
          </cell>
          <cell r="C748" t="str">
            <v>863625</v>
          </cell>
          <cell r="D748" t="str">
            <v>Reacq Dbt 15 5/8%-Due 7/12</v>
          </cell>
          <cell r="E748">
            <v>72300</v>
          </cell>
        </row>
        <row r="749">
          <cell r="A749" t="str">
            <v>00013</v>
          </cell>
          <cell r="B749" t="str">
            <v>Southwestern Public Service Co</v>
          </cell>
          <cell r="C749" t="str">
            <v>863625</v>
          </cell>
          <cell r="D749" t="str">
            <v>Reacq Dbt 2000 Tender/Defease</v>
          </cell>
          <cell r="E749">
            <v>303228.02</v>
          </cell>
        </row>
        <row r="750">
          <cell r="A750" t="str">
            <v>00013</v>
          </cell>
          <cell r="B750" t="str">
            <v>Southwestern Public Service Co</v>
          </cell>
          <cell r="C750" t="str">
            <v>863625</v>
          </cell>
          <cell r="D750" t="str">
            <v>Reacq Dbt 6 1/2%&amp;6 5/8-Due9/16</v>
          </cell>
          <cell r="E750">
            <v>12308.4</v>
          </cell>
        </row>
        <row r="751">
          <cell r="A751" t="str">
            <v>00013</v>
          </cell>
          <cell r="B751" t="str">
            <v>Southwestern Public Service Co</v>
          </cell>
          <cell r="C751" t="str">
            <v>863625</v>
          </cell>
          <cell r="D751" t="str">
            <v>Reacq Dbt 7 3/4,8,14% PCO's</v>
          </cell>
          <cell r="E751">
            <v>36316.550000000003</v>
          </cell>
        </row>
        <row r="752">
          <cell r="A752" t="str">
            <v>00013</v>
          </cell>
          <cell r="B752" t="str">
            <v>Southwestern Public Service Co</v>
          </cell>
          <cell r="C752" t="str">
            <v>863625</v>
          </cell>
          <cell r="D752" t="str">
            <v>Reacq Dbt 8.2%-Due 12/22</v>
          </cell>
          <cell r="E752">
            <v>43958.99</v>
          </cell>
        </row>
        <row r="753">
          <cell r="A753" t="str">
            <v>00013</v>
          </cell>
          <cell r="B753" t="str">
            <v>Southwestern Public Service Co</v>
          </cell>
          <cell r="C753" t="str">
            <v>863625</v>
          </cell>
          <cell r="D753" t="str">
            <v>Reacq Dbt 8.25%-Due 7/22</v>
          </cell>
          <cell r="E753">
            <v>11903.99</v>
          </cell>
        </row>
        <row r="754">
          <cell r="A754" t="str">
            <v>00013</v>
          </cell>
          <cell r="B754" t="str">
            <v>Southwestern Public Service Co</v>
          </cell>
          <cell r="C754" t="str">
            <v>863625</v>
          </cell>
          <cell r="D754" t="str">
            <v>Reacq Dbt 8.5%-Due 2/25</v>
          </cell>
          <cell r="E754">
            <v>39532.800000000003</v>
          </cell>
        </row>
        <row r="755">
          <cell r="A755" t="str">
            <v>00013</v>
          </cell>
          <cell r="B755" t="str">
            <v>Southwestern Public Service Co</v>
          </cell>
          <cell r="C755" t="str">
            <v>863625</v>
          </cell>
          <cell r="D755" t="str">
            <v>Reacq Dbt 8.8,8,8 7/8,8 3/4%</v>
          </cell>
          <cell r="E755">
            <v>266678.75</v>
          </cell>
        </row>
        <row r="756">
          <cell r="A756" t="str">
            <v>00013</v>
          </cell>
          <cell r="B756" t="str">
            <v>Southwestern Public Service Co</v>
          </cell>
          <cell r="C756" t="str">
            <v>863625</v>
          </cell>
          <cell r="D756" t="str">
            <v>Reacq Dbt 8.85%-Due 6/17</v>
          </cell>
          <cell r="E756">
            <v>51316.81</v>
          </cell>
        </row>
        <row r="757">
          <cell r="A757" t="str">
            <v>00013</v>
          </cell>
          <cell r="B757" t="str">
            <v>Southwestern Public Service Co</v>
          </cell>
          <cell r="C757" t="str">
            <v>863625</v>
          </cell>
          <cell r="D757" t="str">
            <v>Reacq Dbt 9 1/8%-Due 4/16</v>
          </cell>
          <cell r="E757">
            <v>126050.42</v>
          </cell>
        </row>
        <row r="758">
          <cell r="A758" t="str">
            <v>00013</v>
          </cell>
          <cell r="B758" t="str">
            <v>Southwestern Public Service Co</v>
          </cell>
          <cell r="C758" t="str">
            <v>863625</v>
          </cell>
          <cell r="D758" t="str">
            <v>Reacq Dbt 10.9%-Due 6/90</v>
          </cell>
          <cell r="E758">
            <v>4488</v>
          </cell>
        </row>
        <row r="759">
          <cell r="A759" t="str">
            <v>00013</v>
          </cell>
          <cell r="B759" t="str">
            <v>Southwestern Public Service Co</v>
          </cell>
          <cell r="C759" t="str">
            <v>863625</v>
          </cell>
          <cell r="D759" t="str">
            <v>Reacq Dbt 12 3/8%-Due 2/15</v>
          </cell>
          <cell r="E759">
            <v>69787.22</v>
          </cell>
        </row>
        <row r="760">
          <cell r="A760" t="str">
            <v>00013</v>
          </cell>
          <cell r="B760" t="str">
            <v>Southwestern Public Service Co</v>
          </cell>
          <cell r="C760" t="str">
            <v>863625</v>
          </cell>
          <cell r="D760" t="str">
            <v>Reacq Dbt 13 1/2%-Due 7/16</v>
          </cell>
          <cell r="E760">
            <v>4446</v>
          </cell>
        </row>
        <row r="761">
          <cell r="A761" t="str">
            <v>00013</v>
          </cell>
          <cell r="B761" t="str">
            <v>Southwestern Public Service Co</v>
          </cell>
          <cell r="C761" t="str">
            <v>863695</v>
          </cell>
          <cell r="D761" t="str">
            <v>Reacq Dbt 6.5%-Due 3/06</v>
          </cell>
          <cell r="E761">
            <v>-36144.019999999997</v>
          </cell>
        </row>
        <row r="762">
          <cell r="A762" t="str">
            <v>00013</v>
          </cell>
          <cell r="B762" t="str">
            <v>Southwestern Public Service Co</v>
          </cell>
          <cell r="C762" t="str">
            <v>863695</v>
          </cell>
          <cell r="D762" t="str">
            <v>Reacq Dbt 7.25%-Due 7/04</v>
          </cell>
          <cell r="E762">
            <v>-3691.19</v>
          </cell>
        </row>
        <row r="763">
          <cell r="A763" t="str">
            <v>00013</v>
          </cell>
          <cell r="B763" t="str">
            <v>Southwestern Public Service Co</v>
          </cell>
          <cell r="C763" t="str">
            <v>864000</v>
          </cell>
          <cell r="D763" t="str">
            <v>AFDC Borrowed Funds</v>
          </cell>
          <cell r="E763">
            <v>-4359557.84</v>
          </cell>
        </row>
        <row r="764">
          <cell r="A764" t="str">
            <v>00013</v>
          </cell>
          <cell r="B764" t="str">
            <v>Southwestern Public Service Co</v>
          </cell>
          <cell r="C764" t="str">
            <v>911100</v>
          </cell>
          <cell r="D764" t="str">
            <v>Federal Income Taxes</v>
          </cell>
          <cell r="E764">
            <v>92172847</v>
          </cell>
        </row>
        <row r="765">
          <cell r="A765" t="str">
            <v>00013</v>
          </cell>
          <cell r="B765" t="str">
            <v>Southwestern Public Service Co</v>
          </cell>
          <cell r="C765" t="str">
            <v>911200</v>
          </cell>
          <cell r="D765" t="str">
            <v>Curr St Inc Taxes-KS</v>
          </cell>
          <cell r="E765">
            <v>22689</v>
          </cell>
        </row>
        <row r="766">
          <cell r="A766" t="str">
            <v>00013</v>
          </cell>
          <cell r="B766" t="str">
            <v>Southwestern Public Service Co</v>
          </cell>
          <cell r="C766" t="str">
            <v>911200</v>
          </cell>
          <cell r="D766" t="str">
            <v>Curr St Inc Taxes-NM</v>
          </cell>
          <cell r="E766">
            <v>4900476</v>
          </cell>
        </row>
        <row r="767">
          <cell r="A767" t="str">
            <v>00013</v>
          </cell>
          <cell r="B767" t="str">
            <v>Southwestern Public Service Co</v>
          </cell>
          <cell r="C767" t="str">
            <v>911200</v>
          </cell>
          <cell r="D767" t="str">
            <v>Curr St Inc Taxes-OK</v>
          </cell>
          <cell r="E767">
            <v>297889</v>
          </cell>
        </row>
        <row r="768">
          <cell r="A768" t="str">
            <v>00013</v>
          </cell>
          <cell r="B768" t="str">
            <v>Southwestern Public Service Co</v>
          </cell>
          <cell r="C768" t="str">
            <v>912100</v>
          </cell>
          <cell r="D768" t="str">
            <v>Federal Non-Oper Income Tax</v>
          </cell>
          <cell r="E768">
            <v>3475578</v>
          </cell>
        </row>
        <row r="769">
          <cell r="A769" t="str">
            <v>00013</v>
          </cell>
          <cell r="B769" t="str">
            <v>Southwestern Public Service Co</v>
          </cell>
          <cell r="C769" t="str">
            <v>921100</v>
          </cell>
          <cell r="D769" t="str">
            <v>Fed Oper Def Inc-KS</v>
          </cell>
          <cell r="E769">
            <v>9183</v>
          </cell>
        </row>
        <row r="770">
          <cell r="A770" t="str">
            <v>00013</v>
          </cell>
          <cell r="B770" t="str">
            <v>Southwestern Public Service Co</v>
          </cell>
          <cell r="C770" t="str">
            <v>921100</v>
          </cell>
          <cell r="D770" t="str">
            <v>Fed Oper Def Inc-NM</v>
          </cell>
          <cell r="E770">
            <v>-6931570.8300000001</v>
          </cell>
        </row>
        <row r="771">
          <cell r="A771" t="str">
            <v>00013</v>
          </cell>
          <cell r="B771" t="str">
            <v>Southwestern Public Service Co</v>
          </cell>
          <cell r="C771" t="str">
            <v>921100</v>
          </cell>
          <cell r="D771" t="str">
            <v>Fed Oper Def Inc-OK</v>
          </cell>
          <cell r="E771">
            <v>430035</v>
          </cell>
        </row>
        <row r="772">
          <cell r="A772" t="str">
            <v>00013</v>
          </cell>
          <cell r="B772" t="str">
            <v>Southwestern Public Service Co</v>
          </cell>
          <cell r="C772" t="str">
            <v>921100</v>
          </cell>
          <cell r="D772" t="str">
            <v>Fed Oper Def Inc-TX</v>
          </cell>
          <cell r="E772">
            <v>-23846000</v>
          </cell>
        </row>
        <row r="773">
          <cell r="A773" t="str">
            <v>00013</v>
          </cell>
          <cell r="B773" t="str">
            <v>Southwestern Public Service Co</v>
          </cell>
          <cell r="C773" t="str">
            <v>921100</v>
          </cell>
          <cell r="D773" t="str">
            <v>Federal Oper Def Income Taxes</v>
          </cell>
          <cell r="E773">
            <v>893947</v>
          </cell>
        </row>
        <row r="774">
          <cell r="A774" t="str">
            <v>00013</v>
          </cell>
          <cell r="B774" t="str">
            <v>Southwestern Public Service Co</v>
          </cell>
          <cell r="C774" t="str">
            <v>931000</v>
          </cell>
          <cell r="D774" t="str">
            <v>Investment Tx CR-NM</v>
          </cell>
          <cell r="E774">
            <v>-38706.480000000003</v>
          </cell>
        </row>
        <row r="775">
          <cell r="A775" t="str">
            <v>00013</v>
          </cell>
          <cell r="B775" t="str">
            <v>Southwestern Public Service Co</v>
          </cell>
          <cell r="C775" t="str">
            <v>931000</v>
          </cell>
          <cell r="D775" t="str">
            <v>Investment Tx CR-OK</v>
          </cell>
          <cell r="E775">
            <v>-6805.92</v>
          </cell>
        </row>
        <row r="776">
          <cell r="A776" t="str">
            <v>00013</v>
          </cell>
          <cell r="B776" t="str">
            <v>Southwestern Public Service Co</v>
          </cell>
          <cell r="C776" t="str">
            <v>931000</v>
          </cell>
          <cell r="D776" t="str">
            <v>Investment Tx CR-TX</v>
          </cell>
          <cell r="E776">
            <v>-204864.48</v>
          </cell>
        </row>
        <row r="777">
          <cell r="A777" t="str">
            <v>00013</v>
          </cell>
          <cell r="B777" t="str">
            <v>Southwestern Public Service Co</v>
          </cell>
          <cell r="C777" t="str">
            <v>940000</v>
          </cell>
          <cell r="D777" t="str">
            <v>Extraordinary Items-Net of Tax</v>
          </cell>
          <cell r="E777">
            <v>-11820689.880000001</v>
          </cell>
        </row>
        <row r="778">
          <cell r="A778" t="str">
            <v>check-total</v>
          </cell>
          <cell r="E778">
            <v>-130100417.37000048</v>
          </cell>
        </row>
      </sheetData>
      <sheetData sheetId="85"/>
      <sheetData sheetId="86"/>
      <sheetData sheetId="87"/>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Index"/>
      <sheetName val="AA-Balance Sheet"/>
      <sheetName val="AB-Income Statement"/>
      <sheetName val="AC-Retained Earnings"/>
      <sheetName val="AD-PP&amp;E, Page 1 of 2"/>
      <sheetName val="AD-PP&amp;E, Page 2 of 2"/>
      <sheetName val="WPAD-Intangible Summary"/>
      <sheetName val="WPAD-PIS Intangible"/>
      <sheetName val="WPAD-Reclass"/>
      <sheetName val="WPAD-PIS by Function"/>
      <sheetName val="WPAD-Change in Intangibles"/>
      <sheetName val="WPAD-AFUDC Summary"/>
      <sheetName val="WPAD-AFUDC Detail"/>
      <sheetName val="AE-AD&amp;A Summary"/>
      <sheetName val="WPAE-AD&amp;A Detail"/>
      <sheetName val="AF-Deferred Credits"/>
      <sheetName val="WPAF-Accumulated Def. ITC"/>
      <sheetName val="AG-Def. Debits, Page 1 of 3"/>
      <sheetName val="AG-CWIP PCF, Page 2 &amp; 3 of 3"/>
      <sheetName val="WPAG-Future Use &amp; Land Rights "/>
      <sheetName val="WPAG-Future Use by Function"/>
      <sheetName val="AH-O&amp;M, Pages 1 of 9"/>
      <sheetName val="AH-O&amp;M, Pages 2-7 of 9"/>
      <sheetName val="AH-Purchase Pwr, Page 8 of 9"/>
      <sheetName val="AH-O&amp;M, Page 9 of 9"/>
      <sheetName val="WPAH-Per Book Energy Costs"/>
      <sheetName val="WPAH-Fuel Cost Adjustments"/>
      <sheetName val="Dist Functionalized"/>
      <sheetName val="AI-Labor"/>
      <sheetName val="WPAI-2002 O&amp;M Labor Detail"/>
      <sheetName val="AJ-Dep. &amp; Amort. Expense"/>
      <sheetName val="WPAJ-Dep. &amp; Amort. Exp. Detail"/>
      <sheetName val="WPAJ-Reclass"/>
      <sheetName val="WPAJ-PIS at 12-31-02"/>
      <sheetName val="AK-Taxes Other Than Income"/>
      <sheetName val="AL-CWC, Pages 1 &amp; 2 of 5"/>
      <sheetName val="AL-CWC, Prepmnts., Page 3 of 5"/>
      <sheetName val="AL-CWC, M &amp; S, Page 4 of 5"/>
      <sheetName val="AL-CWC, Fuel Stock, Page 5 of 5"/>
      <sheetName val="WPAL-Young Gas Storage"/>
      <sheetName val="WPAL-Calc of Lead Lag Days"/>
      <sheetName val="WPAL-M &amp; S Allocation"/>
      <sheetName val="WPAL-CWC"/>
      <sheetName val="AM-CWIP"/>
      <sheetName val="AN-Notes Payable"/>
      <sheetName val="WPAN Notes Elec Ratio"/>
      <sheetName val="AO-Rates for AFUDC"/>
      <sheetName val="WPAO-Monthly AFUDC Book Rates"/>
      <sheetName val="AP-FIT Ded, Interest"/>
      <sheetName val="WPAP-2002 Schedule M"/>
      <sheetName val="AQ - FIT Ded"/>
      <sheetName val="AR-Federal Tax Adjustments"/>
      <sheetName val="Tax Liability 281"/>
      <sheetName val="Order 144"/>
      <sheetName val="Tax Liab 282"/>
      <sheetName val="Tax Liab 190"/>
      <sheetName val="AS-Additional SIT Adjustments"/>
      <sheetName val="AT-SIT Adjustments"/>
      <sheetName val="AU-Revenue Credits-Page 1 of 2"/>
      <sheetName val="AV-Cost of Capital-Page 1"/>
      <sheetName val="AW-Cash Flow Statement"/>
      <sheetName val="AV-Supplemt Fin Info-Page 10"/>
      <sheetName val="AW-Cost of Short Term Debt"/>
      <sheetName val="AX-Recent &amp; Pending Rate Change"/>
      <sheetName val="AY-Revenue Tax Rate Date"/>
      <sheetName val="Gen and Prop Book"/>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CE Portion"/>
      <sheetName val="EMC Portion"/>
      <sheetName val="Current JE"/>
      <sheetName val="Prior Period"/>
      <sheetName val="Amort Sch"/>
      <sheetName val="Contracts"/>
    </sheetNames>
    <sheetDataSet>
      <sheetData sheetId="0"/>
      <sheetData sheetId="1"/>
      <sheetData sheetId="2"/>
      <sheetData sheetId="3"/>
      <sheetData sheetId="4"/>
      <sheetData sheetId="5"/>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ontacts for Info"/>
      <sheetName val="Allocations"/>
      <sheetName val="Questions"/>
      <sheetName val="Changes &amp; Notes"/>
      <sheetName val="Peaks"/>
      <sheetName val="EPRI-REG-ADVT"/>
      <sheetName val="Data Entry and Forecaster"/>
      <sheetName val="IOU Cost of Service"/>
    </sheetNames>
    <sheetDataSet>
      <sheetData sheetId="0"/>
      <sheetData sheetId="1"/>
      <sheetData sheetId="2"/>
      <sheetData sheetId="3"/>
      <sheetData sheetId="4"/>
      <sheetData sheetId="5"/>
      <sheetData sheetId="6"/>
      <sheetData sheetId="7"/>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Work Paper"/>
      <sheetName val=" Plant (2) from Brett"/>
      <sheetName val="Sheet1"/>
    </sheetNames>
    <sheetDataSet>
      <sheetData sheetId="0"/>
      <sheetData sheetId="1">
        <row r="14">
          <cell r="E14">
            <v>2174974215.7700005</v>
          </cell>
          <cell r="I14">
            <v>757260467</v>
          </cell>
          <cell r="L14">
            <v>290387320.33000004</v>
          </cell>
          <cell r="N14">
            <v>354531750.01000005</v>
          </cell>
        </row>
        <row r="15">
          <cell r="E15">
            <v>2180747625.7700005</v>
          </cell>
          <cell r="I15">
            <v>763912082</v>
          </cell>
          <cell r="L15">
            <v>291003351.33000004</v>
          </cell>
          <cell r="N15">
            <v>356162956.01000005</v>
          </cell>
        </row>
        <row r="16">
          <cell r="E16">
            <v>2186521035.7700005</v>
          </cell>
          <cell r="I16">
            <v>765087664</v>
          </cell>
          <cell r="L16">
            <v>291619382.33000004</v>
          </cell>
          <cell r="N16">
            <v>357794162.01000005</v>
          </cell>
        </row>
        <row r="17">
          <cell r="E17">
            <v>2192294445.7700005</v>
          </cell>
          <cell r="I17">
            <v>765513011</v>
          </cell>
          <cell r="L17">
            <v>292235413.33000004</v>
          </cell>
          <cell r="N17">
            <v>359425368.01000005</v>
          </cell>
        </row>
        <row r="18">
          <cell r="E18">
            <v>2198067855.7700005</v>
          </cell>
          <cell r="I18">
            <v>765912796</v>
          </cell>
          <cell r="L18">
            <v>292851444.33000004</v>
          </cell>
          <cell r="N18">
            <v>361056574.01000005</v>
          </cell>
        </row>
        <row r="19">
          <cell r="E19">
            <v>2203841265.7700005</v>
          </cell>
          <cell r="I19">
            <v>772168479</v>
          </cell>
          <cell r="L19">
            <v>293467475.33000004</v>
          </cell>
          <cell r="N19">
            <v>362687780.01000005</v>
          </cell>
        </row>
        <row r="20">
          <cell r="E20">
            <v>2209614675.7700005</v>
          </cell>
          <cell r="I20">
            <v>792762882</v>
          </cell>
          <cell r="L20">
            <v>294083506.33000004</v>
          </cell>
          <cell r="N20">
            <v>364318986.01000005</v>
          </cell>
        </row>
        <row r="21">
          <cell r="E21">
            <v>2215388085.7700005</v>
          </cell>
          <cell r="I21">
            <v>793178028</v>
          </cell>
          <cell r="L21">
            <v>294699537.33000004</v>
          </cell>
          <cell r="N21">
            <v>365950192.01000005</v>
          </cell>
        </row>
        <row r="22">
          <cell r="E22">
            <v>2221161495.7700005</v>
          </cell>
          <cell r="I22">
            <v>813023691</v>
          </cell>
          <cell r="L22">
            <v>295315568.33000004</v>
          </cell>
          <cell r="N22">
            <v>367581398.01000005</v>
          </cell>
        </row>
        <row r="23">
          <cell r="E23">
            <v>2226934905.7700005</v>
          </cell>
          <cell r="I23">
            <v>816596535</v>
          </cell>
          <cell r="L23">
            <v>295931599.33000004</v>
          </cell>
          <cell r="N23">
            <v>369212604.01000005</v>
          </cell>
        </row>
        <row r="24">
          <cell r="E24">
            <v>2232708315.7700005</v>
          </cell>
          <cell r="I24">
            <v>822394544</v>
          </cell>
          <cell r="L24">
            <v>296547630.33000004</v>
          </cell>
          <cell r="N24">
            <v>370843810.01000005</v>
          </cell>
        </row>
        <row r="25">
          <cell r="E25">
            <v>2238481725.7700005</v>
          </cell>
          <cell r="I25">
            <v>838990350</v>
          </cell>
          <cell r="L25">
            <v>297163661.33000004</v>
          </cell>
          <cell r="N25">
            <v>372475016.01000005</v>
          </cell>
        </row>
        <row r="26">
          <cell r="E26">
            <v>2244255135.7700005</v>
          </cell>
          <cell r="I26">
            <v>906570171</v>
          </cell>
          <cell r="L26">
            <v>297779692.33000004</v>
          </cell>
          <cell r="N26">
            <v>374106222.01000005</v>
          </cell>
        </row>
        <row r="33">
          <cell r="E33">
            <v>1013855417.0599997</v>
          </cell>
          <cell r="I33">
            <v>269294688.33999997</v>
          </cell>
          <cell r="L33">
            <v>201121388.19999999</v>
          </cell>
          <cell r="N33">
            <v>162164449.10999998</v>
          </cell>
        </row>
        <row r="34">
          <cell r="E34">
            <v>1017804747.0599997</v>
          </cell>
          <cell r="I34">
            <v>270224473.42941642</v>
          </cell>
          <cell r="L34">
            <v>201573283.19999999</v>
          </cell>
          <cell r="N34">
            <v>163560089.10999998</v>
          </cell>
        </row>
        <row r="35">
          <cell r="E35">
            <v>1021754077.0599997</v>
          </cell>
          <cell r="I35">
            <v>270388800.23049951</v>
          </cell>
          <cell r="L35">
            <v>202025178.19999999</v>
          </cell>
          <cell r="N35">
            <v>164955729.10999998</v>
          </cell>
        </row>
        <row r="36">
          <cell r="E36">
            <v>1025703407.0599997</v>
          </cell>
          <cell r="I36">
            <v>270448256.66302425</v>
          </cell>
          <cell r="L36">
            <v>202477073.19999999</v>
          </cell>
          <cell r="N36">
            <v>166351369.10999998</v>
          </cell>
        </row>
        <row r="37">
          <cell r="E37">
            <v>1029652737.0599997</v>
          </cell>
          <cell r="I37">
            <v>270504139.95331877</v>
          </cell>
          <cell r="L37">
            <v>202928968.19999999</v>
          </cell>
          <cell r="N37">
            <v>167747009.10999998</v>
          </cell>
        </row>
        <row r="38">
          <cell r="E38">
            <v>1033602067.0599997</v>
          </cell>
          <cell r="I38">
            <v>271378580.33772403</v>
          </cell>
          <cell r="L38">
            <v>203380863.19999999</v>
          </cell>
          <cell r="N38">
            <v>169142649.10999998</v>
          </cell>
        </row>
        <row r="39">
          <cell r="E39">
            <v>1037551397.0599997</v>
          </cell>
          <cell r="I39">
            <v>274257335.17167532</v>
          </cell>
          <cell r="L39">
            <v>203832758.19999999</v>
          </cell>
          <cell r="N39">
            <v>170538289.10999998</v>
          </cell>
        </row>
        <row r="40">
          <cell r="E40">
            <v>1041500727.0599997</v>
          </cell>
          <cell r="I40">
            <v>274315365.6741519</v>
          </cell>
          <cell r="L40">
            <v>204284653.19999999</v>
          </cell>
          <cell r="N40">
            <v>171933929.10999998</v>
          </cell>
        </row>
        <row r="41">
          <cell r="E41">
            <v>1045450057.0599997</v>
          </cell>
          <cell r="I41">
            <v>277089459.11566699</v>
          </cell>
          <cell r="L41">
            <v>204736548.19999999</v>
          </cell>
          <cell r="N41">
            <v>173329569.10999998</v>
          </cell>
        </row>
        <row r="42">
          <cell r="E42">
            <v>1049399387.0599997</v>
          </cell>
          <cell r="I42">
            <v>277588883.25221294</v>
          </cell>
          <cell r="L42">
            <v>205188443.19999999</v>
          </cell>
          <cell r="N42">
            <v>174725209.10999998</v>
          </cell>
        </row>
        <row r="43">
          <cell r="E43">
            <v>1053348717.0599997</v>
          </cell>
          <cell r="I43">
            <v>278399348.42743766</v>
          </cell>
          <cell r="L43">
            <v>205640338.19999999</v>
          </cell>
          <cell r="N43">
            <v>176120849.10999998</v>
          </cell>
        </row>
        <row r="44">
          <cell r="E44">
            <v>1057298047.0599997</v>
          </cell>
          <cell r="I44">
            <v>280719165.94027442</v>
          </cell>
          <cell r="L44">
            <v>206092233.19999999</v>
          </cell>
          <cell r="N44">
            <v>177516489.10999998</v>
          </cell>
        </row>
        <row r="45">
          <cell r="E45">
            <v>1061247377.0599997</v>
          </cell>
          <cell r="I45">
            <v>290165700.34000003</v>
          </cell>
          <cell r="L45">
            <v>206544128.19999999</v>
          </cell>
          <cell r="N45">
            <v>178912129.10999998</v>
          </cell>
        </row>
      </sheetData>
      <sheetData sheetId="2"/>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OM"/>
      <sheetName val="REPORTLD1B (IS info)"/>
      <sheetName val="REPORT017b (for DC info)"/>
      <sheetName val="REPORT2190B"/>
    </sheetNames>
    <sheetDataSet>
      <sheetData sheetId="0">
        <row r="11">
          <cell r="C11">
            <v>560</v>
          </cell>
        </row>
        <row r="12">
          <cell r="C12">
            <v>561</v>
          </cell>
        </row>
        <row r="13">
          <cell r="C13">
            <v>562</v>
          </cell>
        </row>
        <row r="14">
          <cell r="C14">
            <v>563</v>
          </cell>
        </row>
        <row r="15">
          <cell r="C15">
            <v>565</v>
          </cell>
        </row>
        <row r="16">
          <cell r="C16">
            <v>566</v>
          </cell>
        </row>
        <row r="17">
          <cell r="C17">
            <v>567</v>
          </cell>
        </row>
        <row r="23">
          <cell r="C23">
            <v>570</v>
          </cell>
        </row>
        <row r="24">
          <cell r="C24">
            <v>571</v>
          </cell>
        </row>
        <row r="38">
          <cell r="C38">
            <v>920</v>
          </cell>
        </row>
        <row r="39">
          <cell r="C39">
            <v>921</v>
          </cell>
        </row>
        <row r="40">
          <cell r="C40">
            <v>922</v>
          </cell>
        </row>
        <row r="41">
          <cell r="C41">
            <v>923</v>
          </cell>
        </row>
        <row r="42">
          <cell r="C42">
            <v>924</v>
          </cell>
        </row>
        <row r="43">
          <cell r="C43">
            <v>925</v>
          </cell>
        </row>
        <row r="44">
          <cell r="C44">
            <v>926</v>
          </cell>
        </row>
        <row r="45">
          <cell r="C45">
            <v>928</v>
          </cell>
        </row>
        <row r="46">
          <cell r="C46">
            <v>929</v>
          </cell>
        </row>
        <row r="47">
          <cell r="C47">
            <v>930</v>
          </cell>
        </row>
        <row r="48">
          <cell r="C48">
            <v>931</v>
          </cell>
        </row>
        <row r="52">
          <cell r="C52">
            <v>935</v>
          </cell>
        </row>
      </sheetData>
      <sheetData sheetId="1">
        <row r="3">
          <cell r="F3">
            <v>3</v>
          </cell>
        </row>
        <row r="4">
          <cell r="F4" t="str">
            <v xml:space="preserve">     Current</v>
          </cell>
        </row>
        <row r="5">
          <cell r="F5" t="str">
            <v xml:space="preserve">  Year Annual</v>
          </cell>
          <cell r="J5" t="str">
            <v xml:space="preserve">create </v>
          </cell>
        </row>
        <row r="6">
          <cell r="F6" t="str">
            <v xml:space="preserve">     Budget</v>
          </cell>
          <cell r="J6" t="str">
            <v>this column</v>
          </cell>
        </row>
        <row r="9">
          <cell r="F9">
            <v>-231674</v>
          </cell>
          <cell r="J9" t="str">
            <v>447</v>
          </cell>
        </row>
        <row r="10">
          <cell r="F10">
            <v>-360000</v>
          </cell>
          <cell r="J10" t="str">
            <v>447</v>
          </cell>
        </row>
        <row r="11">
          <cell r="F11">
            <v>-390000</v>
          </cell>
          <cell r="J11" t="str">
            <v>447</v>
          </cell>
        </row>
        <row r="12">
          <cell r="F12">
            <v>-7000</v>
          </cell>
          <cell r="J12" t="str">
            <v>447</v>
          </cell>
        </row>
        <row r="13">
          <cell r="F13">
            <v>-57339341</v>
          </cell>
          <cell r="J13" t="str">
            <v>447</v>
          </cell>
        </row>
        <row r="14">
          <cell r="F14">
            <v>-3000000</v>
          </cell>
          <cell r="J14" t="str">
            <v>447</v>
          </cell>
        </row>
        <row r="15">
          <cell r="F15">
            <v>-4320000</v>
          </cell>
          <cell r="J15" t="str">
            <v>447</v>
          </cell>
        </row>
        <row r="16">
          <cell r="F16">
            <v>-4986169</v>
          </cell>
          <cell r="J16" t="str">
            <v>447</v>
          </cell>
        </row>
        <row r="17">
          <cell r="J17" t="str">
            <v/>
          </cell>
        </row>
        <row r="18">
          <cell r="F18">
            <v>-70634184</v>
          </cell>
          <cell r="J18" t="str">
            <v xml:space="preserve"> </v>
          </cell>
        </row>
        <row r="19">
          <cell r="J19" t="str">
            <v/>
          </cell>
        </row>
        <row r="20">
          <cell r="F20">
            <v>-650000</v>
          </cell>
          <cell r="J20" t="str">
            <v>454</v>
          </cell>
        </row>
        <row r="21">
          <cell r="F21">
            <v>-193000</v>
          </cell>
          <cell r="J21" t="str">
            <v>454</v>
          </cell>
        </row>
        <row r="22">
          <cell r="F22">
            <v>-54000</v>
          </cell>
          <cell r="J22" t="str">
            <v>454</v>
          </cell>
        </row>
        <row r="23">
          <cell r="F23">
            <v>-97000</v>
          </cell>
          <cell r="J23" t="str">
            <v>456</v>
          </cell>
        </row>
        <row r="24">
          <cell r="F24">
            <v>-175000</v>
          </cell>
          <cell r="J24" t="str">
            <v>456</v>
          </cell>
        </row>
        <row r="25">
          <cell r="F25">
            <v>-48000</v>
          </cell>
          <cell r="J25" t="str">
            <v>456</v>
          </cell>
        </row>
        <row r="26">
          <cell r="F26">
            <v>-2141000</v>
          </cell>
          <cell r="J26" t="str">
            <v>456</v>
          </cell>
        </row>
        <row r="27">
          <cell r="F27">
            <v>-6746000</v>
          </cell>
          <cell r="J27" t="str">
            <v>456</v>
          </cell>
        </row>
        <row r="28">
          <cell r="F28">
            <v>-1620000</v>
          </cell>
          <cell r="J28" t="str">
            <v>456</v>
          </cell>
        </row>
        <row r="29">
          <cell r="F29">
            <v>-18050000</v>
          </cell>
          <cell r="J29" t="str">
            <v>456</v>
          </cell>
        </row>
        <row r="30">
          <cell r="F30">
            <v>-3200000</v>
          </cell>
          <cell r="J30" t="str">
            <v>456</v>
          </cell>
        </row>
        <row r="31">
          <cell r="F31">
            <v>-900000</v>
          </cell>
          <cell r="J31" t="str">
            <v>456</v>
          </cell>
        </row>
        <row r="32">
          <cell r="F32">
            <v>-85000</v>
          </cell>
          <cell r="J32" t="str">
            <v>456</v>
          </cell>
        </row>
        <row r="33">
          <cell r="F33">
            <v>-1684000</v>
          </cell>
          <cell r="J33" t="str">
            <v>456</v>
          </cell>
        </row>
        <row r="34">
          <cell r="F34">
            <v>-3100</v>
          </cell>
          <cell r="J34" t="str">
            <v>456</v>
          </cell>
        </row>
        <row r="35">
          <cell r="F35">
            <v>-29400</v>
          </cell>
          <cell r="J35" t="str">
            <v>456</v>
          </cell>
        </row>
        <row r="36">
          <cell r="F36">
            <v>-8028000</v>
          </cell>
          <cell r="J36" t="str">
            <v>456</v>
          </cell>
        </row>
        <row r="37">
          <cell r="F37">
            <v>-9428525</v>
          </cell>
          <cell r="J37" t="str">
            <v>456</v>
          </cell>
        </row>
        <row r="38">
          <cell r="F38">
            <v>-1400525</v>
          </cell>
          <cell r="J38" t="str">
            <v>456</v>
          </cell>
        </row>
        <row r="39">
          <cell r="J39" t="str">
            <v/>
          </cell>
        </row>
        <row r="40">
          <cell r="F40">
            <v>-54532550</v>
          </cell>
          <cell r="J40" t="str">
            <v xml:space="preserve"> </v>
          </cell>
        </row>
        <row r="41">
          <cell r="J41" t="str">
            <v/>
          </cell>
        </row>
        <row r="42">
          <cell r="F42">
            <v>64600</v>
          </cell>
          <cell r="J42" t="str">
            <v>500</v>
          </cell>
        </row>
        <row r="43">
          <cell r="F43">
            <v>5171181</v>
          </cell>
          <cell r="J43" t="str">
            <v>500</v>
          </cell>
        </row>
        <row r="44">
          <cell r="F44">
            <v>2926307</v>
          </cell>
          <cell r="J44" t="str">
            <v>500</v>
          </cell>
        </row>
        <row r="45">
          <cell r="F45">
            <v>50000</v>
          </cell>
          <cell r="J45" t="str">
            <v>500</v>
          </cell>
        </row>
        <row r="46">
          <cell r="F46">
            <v>5000</v>
          </cell>
          <cell r="J46" t="str">
            <v>500</v>
          </cell>
        </row>
        <row r="47">
          <cell r="F47">
            <v>262500</v>
          </cell>
          <cell r="J47" t="str">
            <v>500</v>
          </cell>
        </row>
        <row r="48">
          <cell r="F48">
            <v>25000</v>
          </cell>
          <cell r="J48" t="str">
            <v>500</v>
          </cell>
        </row>
        <row r="49">
          <cell r="F49">
            <v>296400</v>
          </cell>
          <cell r="J49" t="str">
            <v>500</v>
          </cell>
        </row>
        <row r="50">
          <cell r="F50">
            <v>436700</v>
          </cell>
          <cell r="J50" t="str">
            <v>500</v>
          </cell>
        </row>
        <row r="51">
          <cell r="F51">
            <v>40000</v>
          </cell>
          <cell r="J51" t="str">
            <v>500</v>
          </cell>
        </row>
        <row r="52">
          <cell r="F52">
            <v>230000</v>
          </cell>
          <cell r="J52" t="str">
            <v>500</v>
          </cell>
        </row>
        <row r="53">
          <cell r="F53">
            <v>125452</v>
          </cell>
          <cell r="J53" t="str">
            <v>500</v>
          </cell>
        </row>
        <row r="54">
          <cell r="F54">
            <v>25000</v>
          </cell>
          <cell r="J54" t="str">
            <v>502</v>
          </cell>
        </row>
        <row r="55">
          <cell r="F55">
            <v>3560000</v>
          </cell>
          <cell r="J55" t="str">
            <v>502</v>
          </cell>
        </row>
        <row r="56">
          <cell r="F56">
            <v>2014557</v>
          </cell>
          <cell r="J56" t="str">
            <v>502</v>
          </cell>
        </row>
        <row r="57">
          <cell r="F57">
            <v>131600</v>
          </cell>
          <cell r="J57" t="str">
            <v>502</v>
          </cell>
        </row>
        <row r="58">
          <cell r="F58">
            <v>-3800000</v>
          </cell>
          <cell r="J58" t="str">
            <v>502</v>
          </cell>
        </row>
        <row r="59">
          <cell r="F59">
            <v>1154900</v>
          </cell>
          <cell r="J59" t="str">
            <v>502</v>
          </cell>
        </row>
        <row r="60">
          <cell r="F60">
            <v>8000</v>
          </cell>
          <cell r="J60" t="str">
            <v>502</v>
          </cell>
        </row>
        <row r="61">
          <cell r="F61">
            <v>275809</v>
          </cell>
          <cell r="J61" t="str">
            <v>502</v>
          </cell>
        </row>
        <row r="62">
          <cell r="F62">
            <v>156079</v>
          </cell>
          <cell r="J62" t="str">
            <v>502</v>
          </cell>
        </row>
        <row r="63">
          <cell r="F63">
            <v>509405</v>
          </cell>
          <cell r="J63" t="str">
            <v>502</v>
          </cell>
        </row>
        <row r="64">
          <cell r="F64">
            <v>288266</v>
          </cell>
          <cell r="J64" t="str">
            <v>502</v>
          </cell>
        </row>
        <row r="65">
          <cell r="F65">
            <v>31800</v>
          </cell>
          <cell r="J65" t="str">
            <v>502</v>
          </cell>
        </row>
        <row r="66">
          <cell r="F66">
            <v>1719757</v>
          </cell>
          <cell r="J66" t="str">
            <v>502</v>
          </cell>
        </row>
        <row r="67">
          <cell r="F67">
            <v>973192</v>
          </cell>
          <cell r="J67" t="str">
            <v>502</v>
          </cell>
        </row>
        <row r="68">
          <cell r="F68">
            <v>206700</v>
          </cell>
          <cell r="J68" t="str">
            <v>502</v>
          </cell>
        </row>
        <row r="69">
          <cell r="F69">
            <v>375000</v>
          </cell>
          <cell r="J69" t="str">
            <v>502</v>
          </cell>
        </row>
        <row r="70">
          <cell r="F70">
            <v>9300</v>
          </cell>
          <cell r="J70" t="str">
            <v>502</v>
          </cell>
        </row>
        <row r="71">
          <cell r="F71">
            <v>477266</v>
          </cell>
          <cell r="J71" t="str">
            <v>502</v>
          </cell>
        </row>
        <row r="72">
          <cell r="F72">
            <v>270078</v>
          </cell>
          <cell r="J72" t="str">
            <v>502</v>
          </cell>
        </row>
        <row r="73">
          <cell r="F73">
            <v>10422401</v>
          </cell>
          <cell r="J73" t="str">
            <v>502</v>
          </cell>
        </row>
        <row r="74">
          <cell r="F74">
            <v>899300</v>
          </cell>
          <cell r="J74" t="str">
            <v>502</v>
          </cell>
        </row>
        <row r="75">
          <cell r="F75">
            <v>346942</v>
          </cell>
          <cell r="J75" t="str">
            <v>502</v>
          </cell>
        </row>
        <row r="76">
          <cell r="F76">
            <v>196334</v>
          </cell>
          <cell r="J76" t="str">
            <v>502</v>
          </cell>
        </row>
        <row r="77">
          <cell r="F77">
            <v>3600</v>
          </cell>
          <cell r="J77" t="str">
            <v>502</v>
          </cell>
        </row>
        <row r="78">
          <cell r="F78">
            <v>115250</v>
          </cell>
          <cell r="J78" t="str">
            <v>502</v>
          </cell>
        </row>
        <row r="79">
          <cell r="F79">
            <v>507528</v>
          </cell>
          <cell r="J79" t="str">
            <v>502</v>
          </cell>
        </row>
        <row r="80">
          <cell r="F80">
            <v>12000</v>
          </cell>
          <cell r="J80" t="str">
            <v>502</v>
          </cell>
        </row>
        <row r="81">
          <cell r="F81">
            <v>650361</v>
          </cell>
          <cell r="J81" t="str">
            <v>502</v>
          </cell>
        </row>
        <row r="82">
          <cell r="F82">
            <v>97500</v>
          </cell>
          <cell r="J82" t="str">
            <v>502</v>
          </cell>
        </row>
        <row r="83">
          <cell r="F83">
            <v>182493</v>
          </cell>
          <cell r="J83" t="str">
            <v>502</v>
          </cell>
        </row>
        <row r="84">
          <cell r="F84">
            <v>627500</v>
          </cell>
          <cell r="J84" t="str">
            <v>502</v>
          </cell>
        </row>
        <row r="85">
          <cell r="F85">
            <v>-5500000</v>
          </cell>
          <cell r="J85" t="str">
            <v>504</v>
          </cell>
        </row>
        <row r="86">
          <cell r="F86">
            <v>-6000000</v>
          </cell>
          <cell r="J86" t="str">
            <v>504</v>
          </cell>
        </row>
        <row r="87">
          <cell r="F87">
            <v>3103692</v>
          </cell>
          <cell r="J87" t="str">
            <v>505</v>
          </cell>
        </row>
        <row r="88">
          <cell r="F88">
            <v>1756344</v>
          </cell>
          <cell r="J88" t="str">
            <v>505</v>
          </cell>
        </row>
        <row r="89">
          <cell r="F89">
            <v>530000</v>
          </cell>
          <cell r="J89" t="str">
            <v>505</v>
          </cell>
        </row>
        <row r="90">
          <cell r="F90">
            <v>1466100</v>
          </cell>
          <cell r="J90" t="str">
            <v>506</v>
          </cell>
        </row>
        <row r="91">
          <cell r="F91">
            <v>2198659</v>
          </cell>
          <cell r="J91" t="str">
            <v>506</v>
          </cell>
        </row>
        <row r="92">
          <cell r="F92">
            <v>1244196</v>
          </cell>
          <cell r="J92" t="str">
            <v>506</v>
          </cell>
        </row>
        <row r="93">
          <cell r="F93">
            <v>1138300</v>
          </cell>
          <cell r="J93" t="str">
            <v>506</v>
          </cell>
        </row>
        <row r="94">
          <cell r="F94">
            <v>1198200</v>
          </cell>
          <cell r="J94" t="str">
            <v>506</v>
          </cell>
        </row>
        <row r="95">
          <cell r="F95">
            <v>231000</v>
          </cell>
          <cell r="J95" t="str">
            <v>506</v>
          </cell>
        </row>
        <row r="96">
          <cell r="F96">
            <v>814400</v>
          </cell>
          <cell r="J96" t="str">
            <v>506</v>
          </cell>
        </row>
        <row r="97">
          <cell r="F97">
            <v>1022500</v>
          </cell>
          <cell r="J97" t="str">
            <v>506</v>
          </cell>
        </row>
        <row r="98">
          <cell r="F98">
            <v>125100</v>
          </cell>
          <cell r="J98" t="str">
            <v>506</v>
          </cell>
        </row>
        <row r="99">
          <cell r="F99">
            <v>235000</v>
          </cell>
          <cell r="J99" t="str">
            <v>506</v>
          </cell>
        </row>
        <row r="100">
          <cell r="F100">
            <v>470000</v>
          </cell>
          <cell r="J100" t="str">
            <v>506</v>
          </cell>
        </row>
        <row r="101">
          <cell r="F101">
            <v>45000</v>
          </cell>
          <cell r="J101" t="str">
            <v>506</v>
          </cell>
        </row>
        <row r="102">
          <cell r="F102">
            <v>783388</v>
          </cell>
          <cell r="J102" t="str">
            <v>506</v>
          </cell>
        </row>
        <row r="103">
          <cell r="F103">
            <v>581600</v>
          </cell>
          <cell r="J103" t="str">
            <v>506</v>
          </cell>
        </row>
        <row r="104">
          <cell r="F104">
            <v>53900</v>
          </cell>
          <cell r="J104" t="str">
            <v>506</v>
          </cell>
        </row>
        <row r="105">
          <cell r="F105">
            <v>40000</v>
          </cell>
          <cell r="J105" t="str">
            <v>506</v>
          </cell>
        </row>
        <row r="106">
          <cell r="F106">
            <v>19200</v>
          </cell>
          <cell r="J106" t="str">
            <v>506</v>
          </cell>
        </row>
        <row r="107">
          <cell r="F107">
            <v>26400</v>
          </cell>
          <cell r="J107" t="str">
            <v>506</v>
          </cell>
        </row>
        <row r="108">
          <cell r="F108">
            <v>50400</v>
          </cell>
          <cell r="J108" t="str">
            <v>506</v>
          </cell>
        </row>
        <row r="109">
          <cell r="F109">
            <v>189800</v>
          </cell>
          <cell r="J109" t="str">
            <v>506</v>
          </cell>
        </row>
        <row r="110">
          <cell r="F110">
            <v>78600</v>
          </cell>
          <cell r="J110" t="str">
            <v>506</v>
          </cell>
        </row>
        <row r="111">
          <cell r="F111">
            <v>22800</v>
          </cell>
          <cell r="J111" t="str">
            <v>506</v>
          </cell>
        </row>
        <row r="112">
          <cell r="F112">
            <v>298600</v>
          </cell>
          <cell r="J112" t="str">
            <v>506</v>
          </cell>
        </row>
        <row r="113">
          <cell r="F113">
            <v>427500</v>
          </cell>
          <cell r="J113" t="str">
            <v>506</v>
          </cell>
        </row>
        <row r="114">
          <cell r="F114">
            <v>726500</v>
          </cell>
          <cell r="J114" t="str">
            <v>506</v>
          </cell>
        </row>
        <row r="115">
          <cell r="F115">
            <v>107822</v>
          </cell>
          <cell r="J115" t="str">
            <v>507</v>
          </cell>
        </row>
        <row r="116">
          <cell r="F116">
            <v>386936</v>
          </cell>
          <cell r="J116" t="str">
            <v>546</v>
          </cell>
        </row>
        <row r="117">
          <cell r="F117">
            <v>218974</v>
          </cell>
          <cell r="J117" t="str">
            <v>546</v>
          </cell>
        </row>
        <row r="118">
          <cell r="F118">
            <v>42453</v>
          </cell>
          <cell r="J118" t="str">
            <v>546</v>
          </cell>
        </row>
        <row r="119">
          <cell r="F119">
            <v>29800</v>
          </cell>
          <cell r="J119" t="str">
            <v>546</v>
          </cell>
        </row>
        <row r="120">
          <cell r="F120">
            <v>12662</v>
          </cell>
          <cell r="J120" t="str">
            <v>546</v>
          </cell>
        </row>
        <row r="121">
          <cell r="F121">
            <v>1563310</v>
          </cell>
          <cell r="J121" t="str">
            <v>548</v>
          </cell>
        </row>
        <row r="122">
          <cell r="F122">
            <v>2124432</v>
          </cell>
          <cell r="J122" t="str">
            <v>548</v>
          </cell>
        </row>
        <row r="123">
          <cell r="F123">
            <v>1202193</v>
          </cell>
          <cell r="J123" t="str">
            <v>548</v>
          </cell>
        </row>
        <row r="124">
          <cell r="F124">
            <v>169250</v>
          </cell>
          <cell r="J124" t="str">
            <v>548</v>
          </cell>
        </row>
        <row r="125">
          <cell r="F125">
            <v>161560</v>
          </cell>
          <cell r="J125" t="str">
            <v>548</v>
          </cell>
        </row>
        <row r="126">
          <cell r="F126">
            <v>265490</v>
          </cell>
          <cell r="J126" t="str">
            <v>548</v>
          </cell>
        </row>
        <row r="127">
          <cell r="F127">
            <v>44563</v>
          </cell>
          <cell r="J127" t="str">
            <v>548</v>
          </cell>
        </row>
        <row r="128">
          <cell r="F128">
            <v>73325</v>
          </cell>
          <cell r="J128" t="str">
            <v>548</v>
          </cell>
        </row>
        <row r="129">
          <cell r="F129">
            <v>2222100</v>
          </cell>
          <cell r="J129" t="str">
            <v>548</v>
          </cell>
        </row>
        <row r="130">
          <cell r="F130">
            <v>6300</v>
          </cell>
          <cell r="J130" t="str">
            <v>548</v>
          </cell>
        </row>
        <row r="131">
          <cell r="F131">
            <v>33600</v>
          </cell>
          <cell r="J131" t="str">
            <v>549</v>
          </cell>
        </row>
        <row r="132">
          <cell r="F132">
            <v>131000</v>
          </cell>
          <cell r="J132" t="str">
            <v>549</v>
          </cell>
        </row>
        <row r="133">
          <cell r="F133">
            <v>32000</v>
          </cell>
          <cell r="J133" t="str">
            <v>549</v>
          </cell>
        </row>
        <row r="134">
          <cell r="F134">
            <v>35700</v>
          </cell>
          <cell r="J134" t="str">
            <v>549</v>
          </cell>
        </row>
        <row r="135">
          <cell r="F135">
            <v>342417</v>
          </cell>
          <cell r="J135" t="str">
            <v>549</v>
          </cell>
        </row>
        <row r="136">
          <cell r="F136">
            <v>20000</v>
          </cell>
          <cell r="J136" t="str">
            <v>549</v>
          </cell>
        </row>
        <row r="137">
          <cell r="F137">
            <v>4000</v>
          </cell>
          <cell r="J137" t="str">
            <v>549</v>
          </cell>
        </row>
        <row r="138">
          <cell r="J138" t="str">
            <v/>
          </cell>
        </row>
        <row r="139">
          <cell r="F139">
            <v>48688124</v>
          </cell>
          <cell r="J139" t="str">
            <v xml:space="preserve"> </v>
          </cell>
        </row>
        <row r="140">
          <cell r="J140" t="str">
            <v/>
          </cell>
        </row>
        <row r="141">
          <cell r="F141">
            <v>880000</v>
          </cell>
          <cell r="J141" t="str">
            <v>501</v>
          </cell>
        </row>
        <row r="142">
          <cell r="F142">
            <v>3592637</v>
          </cell>
          <cell r="J142" t="str">
            <v>501</v>
          </cell>
        </row>
        <row r="143">
          <cell r="F143">
            <v>2033032</v>
          </cell>
          <cell r="J143" t="str">
            <v>501</v>
          </cell>
        </row>
        <row r="144">
          <cell r="F144">
            <v>2650000</v>
          </cell>
          <cell r="J144" t="str">
            <v>501</v>
          </cell>
        </row>
        <row r="145">
          <cell r="F145">
            <v>196550441</v>
          </cell>
          <cell r="J145" t="str">
            <v>501</v>
          </cell>
        </row>
        <row r="146">
          <cell r="F146">
            <v>206454832</v>
          </cell>
          <cell r="J146" t="str">
            <v>501</v>
          </cell>
        </row>
        <row r="147">
          <cell r="F147">
            <v>-174636281</v>
          </cell>
          <cell r="J147" t="str">
            <v>501</v>
          </cell>
        </row>
        <row r="148">
          <cell r="F148">
            <v>-12000000</v>
          </cell>
          <cell r="J148" t="str">
            <v>501</v>
          </cell>
        </row>
        <row r="149">
          <cell r="F149">
            <v>-33220188</v>
          </cell>
          <cell r="J149" t="str">
            <v>501</v>
          </cell>
        </row>
        <row r="150">
          <cell r="F150">
            <v>104900</v>
          </cell>
          <cell r="J150" t="str">
            <v>501</v>
          </cell>
        </row>
        <row r="151">
          <cell r="F151">
            <v>717338</v>
          </cell>
          <cell r="J151" t="str">
            <v>501</v>
          </cell>
        </row>
        <row r="152">
          <cell r="F152">
            <v>2858644</v>
          </cell>
          <cell r="J152" t="str">
            <v>501</v>
          </cell>
        </row>
        <row r="153">
          <cell r="F153">
            <v>1617675</v>
          </cell>
          <cell r="J153" t="str">
            <v>501</v>
          </cell>
        </row>
        <row r="154">
          <cell r="F154">
            <v>100000</v>
          </cell>
          <cell r="J154" t="str">
            <v>501</v>
          </cell>
        </row>
        <row r="155">
          <cell r="F155">
            <v>20000</v>
          </cell>
          <cell r="J155" t="str">
            <v>501</v>
          </cell>
        </row>
        <row r="156">
          <cell r="F156">
            <v>4453176</v>
          </cell>
          <cell r="J156" t="str">
            <v>501</v>
          </cell>
        </row>
        <row r="157">
          <cell r="F157">
            <v>377486</v>
          </cell>
          <cell r="J157" t="str">
            <v>501</v>
          </cell>
        </row>
        <row r="158">
          <cell r="F158">
            <v>1495950</v>
          </cell>
          <cell r="J158" t="str">
            <v>501</v>
          </cell>
        </row>
        <row r="159">
          <cell r="F159">
            <v>549910</v>
          </cell>
          <cell r="J159" t="str">
            <v>501</v>
          </cell>
        </row>
        <row r="160">
          <cell r="F160">
            <v>1022912</v>
          </cell>
          <cell r="J160" t="str">
            <v>501</v>
          </cell>
        </row>
        <row r="161">
          <cell r="F161">
            <v>-1350000</v>
          </cell>
          <cell r="J161" t="str">
            <v>501</v>
          </cell>
        </row>
        <row r="162">
          <cell r="F162">
            <v>-2293813</v>
          </cell>
          <cell r="J162" t="str">
            <v>501</v>
          </cell>
        </row>
        <row r="163">
          <cell r="F163">
            <v>-2810731</v>
          </cell>
          <cell r="J163" t="str">
            <v>501</v>
          </cell>
        </row>
        <row r="164">
          <cell r="F164">
            <v>-1019851</v>
          </cell>
          <cell r="J164" t="str">
            <v>501</v>
          </cell>
        </row>
        <row r="165">
          <cell r="F165">
            <v>-567336</v>
          </cell>
          <cell r="J165" t="str">
            <v>501</v>
          </cell>
        </row>
        <row r="166">
          <cell r="F166">
            <v>-2750000</v>
          </cell>
          <cell r="J166" t="str">
            <v>501</v>
          </cell>
        </row>
        <row r="167">
          <cell r="F167">
            <v>720000</v>
          </cell>
          <cell r="J167" t="str">
            <v>501</v>
          </cell>
        </row>
        <row r="168">
          <cell r="F168">
            <v>1823600</v>
          </cell>
          <cell r="J168" t="str">
            <v>501</v>
          </cell>
        </row>
        <row r="169">
          <cell r="F169">
            <v>1241250</v>
          </cell>
          <cell r="J169" t="str">
            <v>501</v>
          </cell>
        </row>
        <row r="170">
          <cell r="F170">
            <v>25000</v>
          </cell>
          <cell r="J170" t="str">
            <v>501</v>
          </cell>
        </row>
        <row r="171">
          <cell r="F171">
            <v>56232</v>
          </cell>
          <cell r="J171" t="str">
            <v>501</v>
          </cell>
        </row>
        <row r="172">
          <cell r="F172">
            <v>57226</v>
          </cell>
          <cell r="J172" t="str">
            <v>501</v>
          </cell>
        </row>
        <row r="173">
          <cell r="F173">
            <v>22021</v>
          </cell>
          <cell r="J173" t="str">
            <v>501</v>
          </cell>
        </row>
        <row r="174">
          <cell r="F174">
            <v>344904</v>
          </cell>
          <cell r="J174" t="str">
            <v>501</v>
          </cell>
        </row>
        <row r="175">
          <cell r="F175">
            <v>161600</v>
          </cell>
          <cell r="J175" t="str">
            <v>501</v>
          </cell>
        </row>
        <row r="176">
          <cell r="F176">
            <v>10548</v>
          </cell>
          <cell r="J176" t="str">
            <v>501</v>
          </cell>
        </row>
        <row r="177">
          <cell r="F177">
            <v>11674</v>
          </cell>
          <cell r="J177" t="str">
            <v>501</v>
          </cell>
        </row>
        <row r="178">
          <cell r="F178">
            <v>728649</v>
          </cell>
          <cell r="J178" t="str">
            <v>501</v>
          </cell>
        </row>
        <row r="179">
          <cell r="F179">
            <v>135870</v>
          </cell>
          <cell r="J179" t="str">
            <v>501</v>
          </cell>
        </row>
        <row r="180">
          <cell r="F180">
            <v>325524</v>
          </cell>
          <cell r="J180" t="str">
            <v>501</v>
          </cell>
        </row>
        <row r="181">
          <cell r="F181">
            <v>51300</v>
          </cell>
          <cell r="J181" t="str">
            <v>501</v>
          </cell>
        </row>
        <row r="182">
          <cell r="F182">
            <v>120000</v>
          </cell>
          <cell r="J182" t="str">
            <v>501</v>
          </cell>
        </row>
        <row r="183">
          <cell r="F183">
            <v>4800</v>
          </cell>
          <cell r="J183" t="str">
            <v>501</v>
          </cell>
        </row>
        <row r="184">
          <cell r="F184">
            <v>4860</v>
          </cell>
          <cell r="J184" t="str">
            <v>501</v>
          </cell>
        </row>
        <row r="185">
          <cell r="F185">
            <v>161500</v>
          </cell>
          <cell r="J185" t="str">
            <v>501</v>
          </cell>
        </row>
        <row r="186">
          <cell r="F186">
            <v>138000</v>
          </cell>
          <cell r="J186" t="str">
            <v>501</v>
          </cell>
        </row>
        <row r="187">
          <cell r="F187">
            <v>357440</v>
          </cell>
          <cell r="J187" t="str">
            <v>501</v>
          </cell>
        </row>
        <row r="188">
          <cell r="F188">
            <v>61650</v>
          </cell>
          <cell r="J188" t="str">
            <v>501</v>
          </cell>
        </row>
        <row r="189">
          <cell r="F189">
            <v>73750</v>
          </cell>
          <cell r="J189" t="str">
            <v>501</v>
          </cell>
        </row>
        <row r="190">
          <cell r="F190">
            <v>29600</v>
          </cell>
          <cell r="J190" t="str">
            <v>501</v>
          </cell>
        </row>
        <row r="191">
          <cell r="F191">
            <v>166100</v>
          </cell>
          <cell r="J191" t="str">
            <v>501</v>
          </cell>
        </row>
        <row r="192">
          <cell r="F192">
            <v>571000</v>
          </cell>
          <cell r="J192" t="str">
            <v>501</v>
          </cell>
        </row>
        <row r="193">
          <cell r="F193">
            <v>36750</v>
          </cell>
          <cell r="J193" t="str">
            <v>501</v>
          </cell>
        </row>
        <row r="194">
          <cell r="F194">
            <v>66000</v>
          </cell>
          <cell r="J194" t="str">
            <v>501</v>
          </cell>
        </row>
        <row r="195">
          <cell r="F195">
            <v>82500</v>
          </cell>
          <cell r="J195" t="str">
            <v>501</v>
          </cell>
        </row>
        <row r="196">
          <cell r="F196">
            <v>130700</v>
          </cell>
          <cell r="J196" t="str">
            <v>501</v>
          </cell>
        </row>
        <row r="197">
          <cell r="F197">
            <v>17150</v>
          </cell>
          <cell r="J197" t="str">
            <v>501</v>
          </cell>
        </row>
        <row r="198">
          <cell r="F198">
            <v>110000</v>
          </cell>
          <cell r="J198" t="str">
            <v>501</v>
          </cell>
        </row>
        <row r="199">
          <cell r="F199">
            <v>60000</v>
          </cell>
          <cell r="J199" t="str">
            <v>501</v>
          </cell>
        </row>
        <row r="200">
          <cell r="F200">
            <v>132500</v>
          </cell>
          <cell r="J200" t="str">
            <v>501</v>
          </cell>
        </row>
        <row r="201">
          <cell r="F201">
            <v>3000</v>
          </cell>
          <cell r="J201" t="str">
            <v>501</v>
          </cell>
        </row>
        <row r="202">
          <cell r="F202">
            <v>-6970000</v>
          </cell>
          <cell r="J202" t="str">
            <v>501</v>
          </cell>
        </row>
        <row r="203">
          <cell r="F203">
            <v>583755</v>
          </cell>
          <cell r="J203" t="str">
            <v>501</v>
          </cell>
        </row>
        <row r="204">
          <cell r="F204">
            <v>330342</v>
          </cell>
          <cell r="J204" t="str">
            <v>501</v>
          </cell>
        </row>
        <row r="205">
          <cell r="F205">
            <v>127000</v>
          </cell>
          <cell r="J205" t="str">
            <v>501</v>
          </cell>
        </row>
        <row r="206">
          <cell r="F206">
            <v>24000</v>
          </cell>
          <cell r="J206" t="str">
            <v>501</v>
          </cell>
        </row>
        <row r="207">
          <cell r="F207">
            <v>15600</v>
          </cell>
          <cell r="J207" t="str">
            <v>501</v>
          </cell>
        </row>
        <row r="208">
          <cell r="F208">
            <v>895512</v>
          </cell>
          <cell r="J208" t="str">
            <v>501</v>
          </cell>
        </row>
        <row r="209">
          <cell r="F209">
            <v>726913</v>
          </cell>
          <cell r="J209" t="str">
            <v>501</v>
          </cell>
        </row>
        <row r="210">
          <cell r="F210">
            <v>387677</v>
          </cell>
          <cell r="J210" t="str">
            <v>501</v>
          </cell>
        </row>
        <row r="211">
          <cell r="F211">
            <v>83141</v>
          </cell>
          <cell r="J211" t="str">
            <v>501</v>
          </cell>
        </row>
        <row r="212">
          <cell r="F212">
            <v>384050</v>
          </cell>
          <cell r="J212" t="str">
            <v>501</v>
          </cell>
        </row>
        <row r="213">
          <cell r="F213">
            <v>1139386</v>
          </cell>
          <cell r="J213" t="str">
            <v>501</v>
          </cell>
        </row>
        <row r="214">
          <cell r="F214">
            <v>680605</v>
          </cell>
          <cell r="J214" t="str">
            <v>501</v>
          </cell>
        </row>
        <row r="215">
          <cell r="F215">
            <v>10737</v>
          </cell>
          <cell r="J215" t="str">
            <v>501</v>
          </cell>
        </row>
        <row r="216">
          <cell r="F216">
            <v>836000</v>
          </cell>
          <cell r="J216" t="str">
            <v>501</v>
          </cell>
        </row>
        <row r="217">
          <cell r="F217">
            <v>2299157</v>
          </cell>
          <cell r="J217" t="str">
            <v>547</v>
          </cell>
        </row>
        <row r="218">
          <cell r="F218">
            <v>11033331</v>
          </cell>
          <cell r="J218" t="str">
            <v>547</v>
          </cell>
        </row>
        <row r="219">
          <cell r="F219">
            <v>2689459</v>
          </cell>
          <cell r="J219" t="str">
            <v>547</v>
          </cell>
        </row>
        <row r="220">
          <cell r="J220" t="str">
            <v/>
          </cell>
        </row>
        <row r="221">
          <cell r="F221">
            <v>218150096</v>
          </cell>
          <cell r="J221" t="str">
            <v xml:space="preserve"> </v>
          </cell>
        </row>
        <row r="222">
          <cell r="J222" t="str">
            <v/>
          </cell>
        </row>
        <row r="223">
          <cell r="F223">
            <v>8311553</v>
          </cell>
          <cell r="J223" t="str">
            <v>555</v>
          </cell>
        </row>
        <row r="224">
          <cell r="F224">
            <v>357468</v>
          </cell>
          <cell r="J224" t="str">
            <v>555</v>
          </cell>
        </row>
        <row r="225">
          <cell r="F225">
            <v>36446664</v>
          </cell>
          <cell r="J225" t="str">
            <v>555</v>
          </cell>
        </row>
        <row r="226">
          <cell r="F226">
            <v>8942520</v>
          </cell>
          <cell r="J226" t="str">
            <v>555</v>
          </cell>
        </row>
        <row r="227">
          <cell r="F227">
            <v>8270721</v>
          </cell>
          <cell r="J227" t="str">
            <v>555</v>
          </cell>
        </row>
        <row r="228">
          <cell r="F228">
            <v>14985000</v>
          </cell>
          <cell r="J228" t="str">
            <v>555</v>
          </cell>
        </row>
        <row r="229">
          <cell r="F229">
            <v>16067250</v>
          </cell>
          <cell r="J229" t="str">
            <v>555</v>
          </cell>
        </row>
        <row r="230">
          <cell r="F230">
            <v>2736000</v>
          </cell>
          <cell r="J230" t="str">
            <v>555</v>
          </cell>
        </row>
        <row r="231">
          <cell r="F231">
            <v>8166825</v>
          </cell>
          <cell r="J231" t="str">
            <v>555</v>
          </cell>
        </row>
        <row r="232">
          <cell r="F232">
            <v>13434064</v>
          </cell>
          <cell r="J232" t="str">
            <v>555</v>
          </cell>
        </row>
        <row r="233">
          <cell r="F233">
            <v>739020</v>
          </cell>
          <cell r="J233" t="str">
            <v>555</v>
          </cell>
        </row>
        <row r="234">
          <cell r="F234">
            <v>412300</v>
          </cell>
          <cell r="J234" t="str">
            <v>555</v>
          </cell>
        </row>
        <row r="235">
          <cell r="F235">
            <v>554264</v>
          </cell>
          <cell r="J235" t="str">
            <v>555</v>
          </cell>
        </row>
        <row r="236">
          <cell r="F236">
            <v>2000000</v>
          </cell>
          <cell r="J236" t="str">
            <v>555</v>
          </cell>
        </row>
        <row r="237">
          <cell r="F237">
            <v>3000000</v>
          </cell>
          <cell r="J237" t="str">
            <v>555</v>
          </cell>
        </row>
        <row r="238">
          <cell r="F238">
            <v>141724</v>
          </cell>
          <cell r="J238" t="str">
            <v>555</v>
          </cell>
        </row>
        <row r="239">
          <cell r="F239">
            <v>1852950</v>
          </cell>
          <cell r="J239" t="str">
            <v>555</v>
          </cell>
        </row>
        <row r="240">
          <cell r="F240">
            <v>780000</v>
          </cell>
          <cell r="J240" t="str">
            <v>555</v>
          </cell>
        </row>
        <row r="241">
          <cell r="F241">
            <v>780000</v>
          </cell>
          <cell r="J241" t="str">
            <v>555</v>
          </cell>
        </row>
        <row r="242">
          <cell r="F242">
            <v>276686</v>
          </cell>
          <cell r="J242" t="str">
            <v>555</v>
          </cell>
        </row>
        <row r="243">
          <cell r="F243">
            <v>9375213</v>
          </cell>
          <cell r="J243" t="str">
            <v>555</v>
          </cell>
        </row>
        <row r="244">
          <cell r="F244">
            <v>16928900</v>
          </cell>
          <cell r="J244" t="str">
            <v>555</v>
          </cell>
        </row>
        <row r="245">
          <cell r="F245">
            <v>412764</v>
          </cell>
          <cell r="J245" t="str">
            <v>555</v>
          </cell>
        </row>
        <row r="246">
          <cell r="F246">
            <v>25898400</v>
          </cell>
          <cell r="J246" t="str">
            <v>555</v>
          </cell>
        </row>
        <row r="247">
          <cell r="F247">
            <v>19800000</v>
          </cell>
          <cell r="J247" t="str">
            <v>555</v>
          </cell>
        </row>
        <row r="248">
          <cell r="F248">
            <v>42000</v>
          </cell>
          <cell r="J248" t="str">
            <v>555</v>
          </cell>
        </row>
        <row r="249">
          <cell r="F249">
            <v>1898883</v>
          </cell>
          <cell r="J249" t="str">
            <v>555</v>
          </cell>
        </row>
        <row r="250">
          <cell r="F250">
            <v>532166</v>
          </cell>
          <cell r="J250" t="str">
            <v>555</v>
          </cell>
        </row>
        <row r="251">
          <cell r="F251">
            <v>-10000000</v>
          </cell>
          <cell r="J251" t="str">
            <v>555</v>
          </cell>
        </row>
        <row r="252">
          <cell r="F252">
            <v>-2069600</v>
          </cell>
          <cell r="J252" t="str">
            <v>555</v>
          </cell>
        </row>
        <row r="253">
          <cell r="F253">
            <v>95869</v>
          </cell>
          <cell r="J253" t="str">
            <v>556</v>
          </cell>
        </row>
        <row r="254">
          <cell r="F254">
            <v>54252</v>
          </cell>
          <cell r="J254" t="str">
            <v>556</v>
          </cell>
        </row>
        <row r="255">
          <cell r="J255" t="str">
            <v/>
          </cell>
        </row>
        <row r="256">
          <cell r="F256">
            <v>191223856</v>
          </cell>
          <cell r="J256" t="str">
            <v xml:space="preserve"> </v>
          </cell>
        </row>
        <row r="257">
          <cell r="J257" t="str">
            <v/>
          </cell>
        </row>
        <row r="258">
          <cell r="F258">
            <v>234700</v>
          </cell>
          <cell r="J258" t="str">
            <v>560</v>
          </cell>
        </row>
        <row r="259">
          <cell r="F259">
            <v>4499660</v>
          </cell>
          <cell r="J259" t="str">
            <v>560</v>
          </cell>
        </row>
        <row r="260">
          <cell r="F260">
            <v>2546302</v>
          </cell>
          <cell r="J260" t="str">
            <v>560</v>
          </cell>
        </row>
        <row r="261">
          <cell r="F261">
            <v>28000</v>
          </cell>
          <cell r="J261" t="str">
            <v>560</v>
          </cell>
        </row>
        <row r="262">
          <cell r="F262">
            <v>495000</v>
          </cell>
          <cell r="J262" t="str">
            <v>560</v>
          </cell>
        </row>
        <row r="263">
          <cell r="F263">
            <v>51000</v>
          </cell>
          <cell r="J263" t="str">
            <v>560</v>
          </cell>
        </row>
        <row r="264">
          <cell r="F264">
            <v>238000</v>
          </cell>
          <cell r="J264" t="str">
            <v>560</v>
          </cell>
        </row>
        <row r="265">
          <cell r="F265">
            <v>428000</v>
          </cell>
          <cell r="J265" t="str">
            <v>560</v>
          </cell>
        </row>
        <row r="266">
          <cell r="F266">
            <v>46800</v>
          </cell>
          <cell r="J266" t="str">
            <v>560</v>
          </cell>
        </row>
        <row r="267">
          <cell r="F267">
            <v>19000</v>
          </cell>
          <cell r="J267" t="str">
            <v>560</v>
          </cell>
        </row>
        <row r="268">
          <cell r="F268">
            <v>59500</v>
          </cell>
          <cell r="J268" t="str">
            <v>560</v>
          </cell>
        </row>
        <row r="269">
          <cell r="F269">
            <v>12000</v>
          </cell>
          <cell r="J269" t="str">
            <v>560</v>
          </cell>
        </row>
        <row r="270">
          <cell r="F270">
            <v>180000</v>
          </cell>
          <cell r="J270" t="str">
            <v>560</v>
          </cell>
        </row>
        <row r="271">
          <cell r="F271">
            <v>-1500000</v>
          </cell>
          <cell r="J271" t="str">
            <v>560</v>
          </cell>
        </row>
        <row r="272">
          <cell r="F272">
            <v>31000</v>
          </cell>
          <cell r="J272" t="str">
            <v>560</v>
          </cell>
        </row>
        <row r="273">
          <cell r="F273">
            <v>1200</v>
          </cell>
          <cell r="J273" t="str">
            <v>560</v>
          </cell>
        </row>
        <row r="274">
          <cell r="F274">
            <v>2027</v>
          </cell>
          <cell r="J274" t="str">
            <v>560</v>
          </cell>
        </row>
        <row r="275">
          <cell r="F275">
            <v>1149</v>
          </cell>
          <cell r="J275" t="str">
            <v>560</v>
          </cell>
        </row>
        <row r="276">
          <cell r="F276">
            <v>101200</v>
          </cell>
          <cell r="J276" t="str">
            <v>560</v>
          </cell>
        </row>
        <row r="277">
          <cell r="F277">
            <v>89752</v>
          </cell>
          <cell r="J277" t="str">
            <v>560</v>
          </cell>
        </row>
        <row r="278">
          <cell r="F278">
            <v>50788</v>
          </cell>
          <cell r="J278" t="str">
            <v>560</v>
          </cell>
        </row>
        <row r="279">
          <cell r="F279">
            <v>11000</v>
          </cell>
          <cell r="J279" t="str">
            <v>560</v>
          </cell>
        </row>
        <row r="280">
          <cell r="F280">
            <v>10000</v>
          </cell>
          <cell r="J280" t="str">
            <v>560</v>
          </cell>
        </row>
        <row r="281">
          <cell r="F281">
            <v>10500</v>
          </cell>
          <cell r="J281" t="str">
            <v>560</v>
          </cell>
        </row>
        <row r="282">
          <cell r="F282">
            <v>95500</v>
          </cell>
          <cell r="J282" t="str">
            <v>560</v>
          </cell>
        </row>
        <row r="283">
          <cell r="F283">
            <v>3000</v>
          </cell>
          <cell r="J283" t="str">
            <v>560</v>
          </cell>
        </row>
        <row r="284">
          <cell r="F284">
            <v>8485</v>
          </cell>
          <cell r="J284" t="str">
            <v>560</v>
          </cell>
        </row>
        <row r="285">
          <cell r="F285">
            <v>4804</v>
          </cell>
          <cell r="J285" t="str">
            <v>560</v>
          </cell>
        </row>
        <row r="286">
          <cell r="F286">
            <v>8000</v>
          </cell>
          <cell r="J286" t="str">
            <v>560</v>
          </cell>
        </row>
        <row r="287">
          <cell r="F287">
            <v>529235</v>
          </cell>
          <cell r="J287" t="str">
            <v>560</v>
          </cell>
        </row>
        <row r="288">
          <cell r="F288">
            <v>299490</v>
          </cell>
          <cell r="J288" t="str">
            <v>560</v>
          </cell>
        </row>
        <row r="289">
          <cell r="F289">
            <v>5000</v>
          </cell>
          <cell r="J289" t="str">
            <v>560</v>
          </cell>
        </row>
        <row r="290">
          <cell r="F290">
            <v>3000</v>
          </cell>
          <cell r="J290" t="str">
            <v>560</v>
          </cell>
        </row>
        <row r="291">
          <cell r="F291">
            <v>500</v>
          </cell>
          <cell r="J291" t="str">
            <v>560</v>
          </cell>
        </row>
        <row r="292">
          <cell r="F292">
            <v>8000</v>
          </cell>
          <cell r="J292" t="str">
            <v>560</v>
          </cell>
        </row>
        <row r="293">
          <cell r="F293">
            <v>21200</v>
          </cell>
          <cell r="J293" t="str">
            <v>560</v>
          </cell>
        </row>
        <row r="294">
          <cell r="F294">
            <v>3658</v>
          </cell>
          <cell r="J294" t="str">
            <v>560</v>
          </cell>
        </row>
        <row r="295">
          <cell r="F295">
            <v>2071</v>
          </cell>
          <cell r="J295" t="str">
            <v>560</v>
          </cell>
        </row>
        <row r="296">
          <cell r="F296">
            <v>60000</v>
          </cell>
          <cell r="J296" t="str">
            <v>560</v>
          </cell>
        </row>
        <row r="297">
          <cell r="F297">
            <v>67800</v>
          </cell>
          <cell r="J297" t="str">
            <v>560</v>
          </cell>
        </row>
        <row r="298">
          <cell r="F298">
            <v>2000</v>
          </cell>
          <cell r="J298" t="str">
            <v>560</v>
          </cell>
        </row>
        <row r="299">
          <cell r="F299">
            <v>54624</v>
          </cell>
          <cell r="J299" t="str">
            <v>560</v>
          </cell>
        </row>
        <row r="300">
          <cell r="F300">
            <v>13000</v>
          </cell>
          <cell r="J300" t="str">
            <v>561</v>
          </cell>
        </row>
        <row r="301">
          <cell r="F301">
            <v>1210715</v>
          </cell>
          <cell r="J301" t="str">
            <v>561</v>
          </cell>
        </row>
        <row r="302">
          <cell r="F302">
            <v>685131</v>
          </cell>
          <cell r="J302" t="str">
            <v>561</v>
          </cell>
        </row>
        <row r="303">
          <cell r="F303">
            <v>40000</v>
          </cell>
          <cell r="J303" t="str">
            <v>561</v>
          </cell>
        </row>
        <row r="304">
          <cell r="F304">
            <v>14000</v>
          </cell>
          <cell r="J304" t="str">
            <v>561</v>
          </cell>
        </row>
        <row r="305">
          <cell r="F305">
            <v>12000</v>
          </cell>
          <cell r="J305" t="str">
            <v>561</v>
          </cell>
        </row>
        <row r="306">
          <cell r="F306">
            <v>672508</v>
          </cell>
          <cell r="J306" t="str">
            <v>561</v>
          </cell>
        </row>
        <row r="307">
          <cell r="F307">
            <v>380568</v>
          </cell>
          <cell r="J307" t="str">
            <v>561</v>
          </cell>
        </row>
        <row r="308">
          <cell r="F308">
            <v>22000</v>
          </cell>
          <cell r="J308" t="str">
            <v>561</v>
          </cell>
        </row>
        <row r="309">
          <cell r="F309">
            <v>7000</v>
          </cell>
          <cell r="J309" t="str">
            <v>561</v>
          </cell>
        </row>
        <row r="310">
          <cell r="F310">
            <v>30000</v>
          </cell>
          <cell r="J310" t="str">
            <v>561</v>
          </cell>
        </row>
        <row r="311">
          <cell r="F311">
            <v>18000</v>
          </cell>
          <cell r="J311" t="str">
            <v>561</v>
          </cell>
        </row>
        <row r="312">
          <cell r="F312">
            <v>15000</v>
          </cell>
          <cell r="J312" t="str">
            <v>561</v>
          </cell>
        </row>
        <row r="313">
          <cell r="F313">
            <v>21000</v>
          </cell>
          <cell r="J313" t="str">
            <v>561</v>
          </cell>
        </row>
        <row r="314">
          <cell r="F314">
            <v>32000</v>
          </cell>
          <cell r="J314" t="str">
            <v>561</v>
          </cell>
        </row>
        <row r="315">
          <cell r="F315">
            <v>31000</v>
          </cell>
          <cell r="J315" t="str">
            <v>561</v>
          </cell>
        </row>
        <row r="316">
          <cell r="F316">
            <v>20000</v>
          </cell>
          <cell r="J316" t="str">
            <v>561</v>
          </cell>
        </row>
        <row r="317">
          <cell r="F317">
            <v>5000</v>
          </cell>
          <cell r="J317" t="str">
            <v>561</v>
          </cell>
        </row>
        <row r="318">
          <cell r="F318">
            <v>37500</v>
          </cell>
          <cell r="J318" t="str">
            <v>561</v>
          </cell>
        </row>
        <row r="319">
          <cell r="F319">
            <v>580000</v>
          </cell>
          <cell r="J319" t="str">
            <v>561</v>
          </cell>
        </row>
        <row r="320">
          <cell r="F320">
            <v>1113000</v>
          </cell>
          <cell r="J320" t="str">
            <v>562</v>
          </cell>
        </row>
        <row r="321">
          <cell r="F321">
            <v>2635422</v>
          </cell>
          <cell r="J321" t="str">
            <v>562</v>
          </cell>
        </row>
        <row r="322">
          <cell r="F322">
            <v>1491354</v>
          </cell>
          <cell r="J322" t="str">
            <v>562</v>
          </cell>
        </row>
        <row r="323">
          <cell r="F323">
            <v>504000</v>
          </cell>
          <cell r="J323" t="str">
            <v>562</v>
          </cell>
        </row>
        <row r="324">
          <cell r="F324">
            <v>94000</v>
          </cell>
          <cell r="J324" t="str">
            <v>562</v>
          </cell>
        </row>
        <row r="325">
          <cell r="F325">
            <v>3000</v>
          </cell>
          <cell r="J325" t="str">
            <v>562</v>
          </cell>
        </row>
        <row r="326">
          <cell r="F326">
            <v>43000</v>
          </cell>
          <cell r="J326" t="str">
            <v>562</v>
          </cell>
        </row>
        <row r="327">
          <cell r="F327">
            <v>577000</v>
          </cell>
          <cell r="J327" t="str">
            <v>562</v>
          </cell>
        </row>
        <row r="328">
          <cell r="F328">
            <v>225720</v>
          </cell>
          <cell r="J328" t="str">
            <v>562</v>
          </cell>
        </row>
        <row r="329">
          <cell r="F329">
            <v>120000</v>
          </cell>
          <cell r="J329" t="str">
            <v>563</v>
          </cell>
        </row>
        <row r="330">
          <cell r="F330">
            <v>1451339</v>
          </cell>
          <cell r="J330" t="str">
            <v>563</v>
          </cell>
        </row>
        <row r="331">
          <cell r="F331">
            <v>821301</v>
          </cell>
          <cell r="J331" t="str">
            <v>563</v>
          </cell>
        </row>
        <row r="332">
          <cell r="F332">
            <v>255000</v>
          </cell>
          <cell r="J332" t="str">
            <v>563</v>
          </cell>
        </row>
        <row r="333">
          <cell r="F333">
            <v>190600</v>
          </cell>
          <cell r="J333" t="str">
            <v>563</v>
          </cell>
        </row>
        <row r="334">
          <cell r="F334">
            <v>166800</v>
          </cell>
          <cell r="J334" t="str">
            <v>563</v>
          </cell>
        </row>
        <row r="335">
          <cell r="F335">
            <v>13500000</v>
          </cell>
          <cell r="J335" t="str">
            <v>565</v>
          </cell>
        </row>
        <row r="336">
          <cell r="F336">
            <v>840000</v>
          </cell>
          <cell r="J336" t="str">
            <v>565</v>
          </cell>
        </row>
        <row r="337">
          <cell r="F337">
            <v>7600000</v>
          </cell>
          <cell r="J337" t="str">
            <v>565</v>
          </cell>
        </row>
        <row r="338">
          <cell r="F338">
            <v>2700000</v>
          </cell>
          <cell r="J338" t="str">
            <v>565</v>
          </cell>
        </row>
        <row r="339">
          <cell r="F339">
            <v>90000</v>
          </cell>
          <cell r="J339" t="str">
            <v>565</v>
          </cell>
        </row>
        <row r="340">
          <cell r="F340">
            <v>191000</v>
          </cell>
          <cell r="J340" t="str">
            <v>565</v>
          </cell>
        </row>
        <row r="341">
          <cell r="F341">
            <v>3000000</v>
          </cell>
          <cell r="J341" t="str">
            <v>565</v>
          </cell>
        </row>
        <row r="342">
          <cell r="F342">
            <v>300000</v>
          </cell>
          <cell r="J342" t="str">
            <v>565</v>
          </cell>
        </row>
        <row r="343">
          <cell r="F343">
            <v>300000</v>
          </cell>
          <cell r="J343" t="str">
            <v>565</v>
          </cell>
        </row>
        <row r="344">
          <cell r="F344">
            <v>175000</v>
          </cell>
          <cell r="J344" t="str">
            <v>565</v>
          </cell>
        </row>
        <row r="345">
          <cell r="F345">
            <v>3570000</v>
          </cell>
          <cell r="J345" t="str">
            <v>565</v>
          </cell>
        </row>
        <row r="346">
          <cell r="F346">
            <v>8549000</v>
          </cell>
          <cell r="J346" t="str">
            <v>565</v>
          </cell>
        </row>
        <row r="347">
          <cell r="F347">
            <v>1583000</v>
          </cell>
          <cell r="J347" t="str">
            <v>565</v>
          </cell>
        </row>
        <row r="348">
          <cell r="F348">
            <v>946000</v>
          </cell>
          <cell r="J348" t="str">
            <v>565</v>
          </cell>
        </row>
        <row r="349">
          <cell r="F349">
            <v>22000</v>
          </cell>
          <cell r="J349" t="str">
            <v>566</v>
          </cell>
        </row>
        <row r="350">
          <cell r="F350">
            <v>251512</v>
          </cell>
          <cell r="J350" t="str">
            <v>566</v>
          </cell>
        </row>
        <row r="351">
          <cell r="F351">
            <v>142331</v>
          </cell>
          <cell r="J351" t="str">
            <v>566</v>
          </cell>
        </row>
        <row r="352">
          <cell r="F352">
            <v>20000</v>
          </cell>
          <cell r="J352" t="str">
            <v>566</v>
          </cell>
        </row>
        <row r="353">
          <cell r="F353">
            <v>105000</v>
          </cell>
          <cell r="J353" t="str">
            <v>566</v>
          </cell>
        </row>
        <row r="354">
          <cell r="F354">
            <v>6000</v>
          </cell>
          <cell r="J354" t="str">
            <v>566</v>
          </cell>
        </row>
        <row r="355">
          <cell r="F355">
            <v>10500</v>
          </cell>
          <cell r="J355" t="str">
            <v>566</v>
          </cell>
        </row>
        <row r="356">
          <cell r="F356">
            <v>5000</v>
          </cell>
          <cell r="J356" t="str">
            <v>566</v>
          </cell>
        </row>
        <row r="357">
          <cell r="F357">
            <v>460000</v>
          </cell>
          <cell r="J357" t="str">
            <v>566</v>
          </cell>
        </row>
        <row r="358">
          <cell r="F358">
            <v>3000</v>
          </cell>
          <cell r="J358" t="str">
            <v>566</v>
          </cell>
        </row>
        <row r="359">
          <cell r="F359">
            <v>26780</v>
          </cell>
          <cell r="J359" t="str">
            <v>566</v>
          </cell>
        </row>
        <row r="360">
          <cell r="F360">
            <v>15158</v>
          </cell>
          <cell r="J360" t="str">
            <v>566</v>
          </cell>
        </row>
        <row r="361">
          <cell r="F361">
            <v>1200</v>
          </cell>
          <cell r="J361" t="str">
            <v>566</v>
          </cell>
        </row>
        <row r="362">
          <cell r="F362">
            <v>3000</v>
          </cell>
          <cell r="J362" t="str">
            <v>566</v>
          </cell>
        </row>
        <row r="363">
          <cell r="F363">
            <v>60702</v>
          </cell>
          <cell r="J363" t="str">
            <v>566</v>
          </cell>
        </row>
        <row r="364">
          <cell r="F364">
            <v>34349</v>
          </cell>
          <cell r="J364" t="str">
            <v>566</v>
          </cell>
        </row>
        <row r="365">
          <cell r="F365">
            <v>2000</v>
          </cell>
          <cell r="J365" t="str">
            <v>566</v>
          </cell>
        </row>
        <row r="366">
          <cell r="F366">
            <v>23000</v>
          </cell>
          <cell r="J366" t="str">
            <v>567</v>
          </cell>
        </row>
        <row r="367">
          <cell r="J367" t="str">
            <v/>
          </cell>
        </row>
        <row r="368">
          <cell r="F368">
            <v>66896435</v>
          </cell>
          <cell r="J368" t="str">
            <v xml:space="preserve"> </v>
          </cell>
        </row>
        <row r="369">
          <cell r="J369" t="str">
            <v/>
          </cell>
        </row>
        <row r="370">
          <cell r="J370" t="str">
            <v/>
          </cell>
        </row>
        <row r="371">
          <cell r="J371" t="str">
            <v/>
          </cell>
        </row>
        <row r="372">
          <cell r="J372" t="str">
            <v/>
          </cell>
        </row>
        <row r="373">
          <cell r="F373">
            <v>840208</v>
          </cell>
          <cell r="J373" t="str">
            <v>909</v>
          </cell>
        </row>
        <row r="374">
          <cell r="F374">
            <v>475465</v>
          </cell>
          <cell r="J374" t="str">
            <v>909</v>
          </cell>
        </row>
        <row r="375">
          <cell r="F375">
            <v>80000</v>
          </cell>
          <cell r="J375" t="str">
            <v>909</v>
          </cell>
        </row>
        <row r="376">
          <cell r="F376">
            <v>45000</v>
          </cell>
          <cell r="J376" t="str">
            <v>909</v>
          </cell>
        </row>
        <row r="377">
          <cell r="F377">
            <v>25000</v>
          </cell>
          <cell r="J377" t="str">
            <v>909</v>
          </cell>
        </row>
        <row r="378">
          <cell r="F378">
            <v>4000</v>
          </cell>
          <cell r="J378" t="str">
            <v>909</v>
          </cell>
        </row>
        <row r="379">
          <cell r="F379">
            <v>10000</v>
          </cell>
          <cell r="J379" t="str">
            <v>909</v>
          </cell>
        </row>
        <row r="380">
          <cell r="F380">
            <v>25000</v>
          </cell>
          <cell r="J380" t="str">
            <v>909</v>
          </cell>
        </row>
        <row r="381">
          <cell r="F381">
            <v>606000</v>
          </cell>
          <cell r="J381" t="str">
            <v>909</v>
          </cell>
        </row>
        <row r="382">
          <cell r="F382">
            <v>13000</v>
          </cell>
          <cell r="J382" t="str">
            <v>909</v>
          </cell>
        </row>
        <row r="383">
          <cell r="F383">
            <v>30000</v>
          </cell>
          <cell r="J383" t="str">
            <v>909</v>
          </cell>
        </row>
        <row r="384">
          <cell r="F384">
            <v>95000</v>
          </cell>
          <cell r="J384" t="str">
            <v>909</v>
          </cell>
        </row>
        <row r="385">
          <cell r="F385">
            <v>63000</v>
          </cell>
          <cell r="J385" t="str">
            <v>909</v>
          </cell>
        </row>
        <row r="386">
          <cell r="F386">
            <v>70000</v>
          </cell>
          <cell r="J386" t="str">
            <v>909</v>
          </cell>
        </row>
        <row r="387">
          <cell r="F387">
            <v>35000</v>
          </cell>
          <cell r="J387" t="str">
            <v>909</v>
          </cell>
        </row>
        <row r="388">
          <cell r="F388">
            <v>90000</v>
          </cell>
          <cell r="J388" t="str">
            <v>909</v>
          </cell>
        </row>
        <row r="389">
          <cell r="F389">
            <v>47000</v>
          </cell>
          <cell r="J389" t="str">
            <v>909</v>
          </cell>
        </row>
        <row r="390">
          <cell r="F390">
            <v>15000</v>
          </cell>
          <cell r="J390" t="str">
            <v>909</v>
          </cell>
        </row>
        <row r="391">
          <cell r="J391" t="str">
            <v/>
          </cell>
        </row>
        <row r="392">
          <cell r="F392">
            <v>2568673</v>
          </cell>
          <cell r="J392" t="str">
            <v xml:space="preserve"> </v>
          </cell>
        </row>
        <row r="393">
          <cell r="J393" t="str">
            <v/>
          </cell>
        </row>
        <row r="394">
          <cell r="F394">
            <v>2425217</v>
          </cell>
          <cell r="J394" t="str">
            <v>575</v>
          </cell>
        </row>
        <row r="395">
          <cell r="F395">
            <v>20000</v>
          </cell>
          <cell r="J395" t="str">
            <v>575</v>
          </cell>
        </row>
        <row r="396">
          <cell r="F396">
            <v>36000</v>
          </cell>
          <cell r="J396" t="str">
            <v>912</v>
          </cell>
        </row>
        <row r="397">
          <cell r="F397">
            <v>1147012</v>
          </cell>
          <cell r="J397" t="str">
            <v>912</v>
          </cell>
        </row>
        <row r="398">
          <cell r="F398">
            <v>649076</v>
          </cell>
          <cell r="J398" t="str">
            <v>912</v>
          </cell>
        </row>
        <row r="399">
          <cell r="F399">
            <v>100000</v>
          </cell>
          <cell r="J399" t="str">
            <v>912</v>
          </cell>
        </row>
        <row r="400">
          <cell r="F400">
            <v>125000</v>
          </cell>
          <cell r="J400" t="str">
            <v>912</v>
          </cell>
        </row>
        <row r="401">
          <cell r="F401">
            <v>25000</v>
          </cell>
          <cell r="J401" t="str">
            <v>912</v>
          </cell>
        </row>
        <row r="402">
          <cell r="F402">
            <v>80000</v>
          </cell>
          <cell r="J402" t="str">
            <v>912</v>
          </cell>
        </row>
        <row r="403">
          <cell r="F403">
            <v>50700</v>
          </cell>
          <cell r="J403" t="str">
            <v>912</v>
          </cell>
        </row>
        <row r="404">
          <cell r="F404">
            <v>410000</v>
          </cell>
          <cell r="J404" t="str">
            <v>912</v>
          </cell>
        </row>
        <row r="405">
          <cell r="F405">
            <v>6000000</v>
          </cell>
          <cell r="J405" t="str">
            <v>912</v>
          </cell>
        </row>
        <row r="406">
          <cell r="F406">
            <v>50000</v>
          </cell>
          <cell r="J406" t="str">
            <v>912</v>
          </cell>
        </row>
        <row r="407">
          <cell r="F407">
            <v>25000</v>
          </cell>
          <cell r="J407" t="str">
            <v>912</v>
          </cell>
        </row>
        <row r="408">
          <cell r="F408">
            <v>10000</v>
          </cell>
          <cell r="J408" t="str">
            <v>912</v>
          </cell>
        </row>
        <row r="409">
          <cell r="F409">
            <v>100000</v>
          </cell>
          <cell r="J409" t="str">
            <v>912</v>
          </cell>
        </row>
        <row r="410">
          <cell r="J410" t="str">
            <v/>
          </cell>
        </row>
        <row r="411">
          <cell r="F411">
            <v>11253005</v>
          </cell>
          <cell r="J411" t="str">
            <v xml:space="preserve"> </v>
          </cell>
        </row>
        <row r="412">
          <cell r="J412" t="str">
            <v/>
          </cell>
        </row>
        <row r="413">
          <cell r="J413" t="str">
            <v/>
          </cell>
        </row>
        <row r="414">
          <cell r="F414">
            <v>9539105</v>
          </cell>
          <cell r="J414" t="str">
            <v>920</v>
          </cell>
        </row>
        <row r="415">
          <cell r="F415">
            <v>5398071</v>
          </cell>
          <cell r="J415" t="str">
            <v>920</v>
          </cell>
        </row>
        <row r="416">
          <cell r="F416">
            <v>574081</v>
          </cell>
          <cell r="J416" t="str">
            <v>920</v>
          </cell>
        </row>
        <row r="417">
          <cell r="F417">
            <v>324861</v>
          </cell>
          <cell r="J417" t="str">
            <v>920</v>
          </cell>
        </row>
        <row r="418">
          <cell r="F418">
            <v>10000</v>
          </cell>
          <cell r="J418" t="str">
            <v>920</v>
          </cell>
        </row>
        <row r="419">
          <cell r="F419">
            <v>90000</v>
          </cell>
          <cell r="J419" t="str">
            <v>920</v>
          </cell>
        </row>
        <row r="420">
          <cell r="F420">
            <v>84200</v>
          </cell>
          <cell r="J420" t="str">
            <v>921</v>
          </cell>
        </row>
        <row r="421">
          <cell r="F421">
            <v>70000</v>
          </cell>
          <cell r="J421" t="str">
            <v>921</v>
          </cell>
        </row>
        <row r="422">
          <cell r="F422">
            <v>546000</v>
          </cell>
          <cell r="J422" t="str">
            <v>921</v>
          </cell>
        </row>
        <row r="423">
          <cell r="F423">
            <v>107785</v>
          </cell>
          <cell r="J423" t="str">
            <v>921</v>
          </cell>
        </row>
        <row r="424">
          <cell r="F424">
            <v>11205</v>
          </cell>
          <cell r="J424" t="str">
            <v>921</v>
          </cell>
        </row>
        <row r="425">
          <cell r="F425">
            <v>262200</v>
          </cell>
          <cell r="J425" t="str">
            <v>921</v>
          </cell>
        </row>
        <row r="426">
          <cell r="F426">
            <v>62000</v>
          </cell>
          <cell r="J426" t="str">
            <v>921</v>
          </cell>
        </row>
        <row r="427">
          <cell r="F427">
            <v>471000</v>
          </cell>
          <cell r="J427" t="str">
            <v>921</v>
          </cell>
        </row>
        <row r="428">
          <cell r="F428">
            <v>135000</v>
          </cell>
          <cell r="J428" t="str">
            <v>921</v>
          </cell>
        </row>
        <row r="429">
          <cell r="F429">
            <v>868000</v>
          </cell>
          <cell r="J429" t="str">
            <v>921</v>
          </cell>
        </row>
        <row r="430">
          <cell r="F430">
            <v>972000</v>
          </cell>
          <cell r="J430" t="str">
            <v>921</v>
          </cell>
        </row>
        <row r="431">
          <cell r="F431">
            <v>200000</v>
          </cell>
          <cell r="J431" t="str">
            <v>921</v>
          </cell>
        </row>
        <row r="432">
          <cell r="F432">
            <v>10000</v>
          </cell>
          <cell r="J432" t="str">
            <v>921</v>
          </cell>
        </row>
        <row r="433">
          <cell r="F433">
            <v>30000</v>
          </cell>
          <cell r="J433" t="str">
            <v>921</v>
          </cell>
        </row>
        <row r="434">
          <cell r="F434">
            <v>20000</v>
          </cell>
          <cell r="J434" t="str">
            <v>921</v>
          </cell>
        </row>
        <row r="435">
          <cell r="F435">
            <v>635000</v>
          </cell>
          <cell r="J435" t="str">
            <v>921</v>
          </cell>
        </row>
        <row r="436">
          <cell r="F436">
            <v>250000</v>
          </cell>
          <cell r="J436" t="str">
            <v>921</v>
          </cell>
        </row>
        <row r="437">
          <cell r="F437">
            <v>9000</v>
          </cell>
          <cell r="J437" t="str">
            <v>921</v>
          </cell>
        </row>
        <row r="438">
          <cell r="F438">
            <v>11000</v>
          </cell>
          <cell r="J438" t="str">
            <v>921</v>
          </cell>
        </row>
        <row r="439">
          <cell r="F439">
            <v>128000</v>
          </cell>
          <cell r="J439" t="str">
            <v>921</v>
          </cell>
        </row>
        <row r="440">
          <cell r="F440">
            <v>400000</v>
          </cell>
          <cell r="J440" t="str">
            <v>921</v>
          </cell>
        </row>
        <row r="441">
          <cell r="F441">
            <v>131350</v>
          </cell>
          <cell r="J441" t="str">
            <v>921</v>
          </cell>
        </row>
        <row r="442">
          <cell r="F442">
            <v>60000</v>
          </cell>
          <cell r="J442" t="str">
            <v>921</v>
          </cell>
        </row>
        <row r="443">
          <cell r="F443">
            <v>100000</v>
          </cell>
          <cell r="J443" t="str">
            <v>921</v>
          </cell>
        </row>
        <row r="444">
          <cell r="F444">
            <v>15000</v>
          </cell>
          <cell r="J444" t="str">
            <v>921</v>
          </cell>
        </row>
        <row r="445">
          <cell r="F445">
            <v>133931</v>
          </cell>
          <cell r="J445" t="str">
            <v>921</v>
          </cell>
        </row>
        <row r="446">
          <cell r="F446">
            <v>32500</v>
          </cell>
          <cell r="J446" t="str">
            <v>921</v>
          </cell>
        </row>
        <row r="447">
          <cell r="F447">
            <v>762081</v>
          </cell>
          <cell r="J447" t="str">
            <v>921</v>
          </cell>
        </row>
        <row r="448">
          <cell r="F448">
            <v>299000</v>
          </cell>
          <cell r="J448" t="str">
            <v>921</v>
          </cell>
        </row>
        <row r="449">
          <cell r="F449">
            <v>216000</v>
          </cell>
          <cell r="J449" t="str">
            <v>921</v>
          </cell>
        </row>
        <row r="450">
          <cell r="F450">
            <v>-322000</v>
          </cell>
          <cell r="J450" t="str">
            <v>921</v>
          </cell>
        </row>
        <row r="451">
          <cell r="F451">
            <v>4260000</v>
          </cell>
          <cell r="J451" t="str">
            <v>921</v>
          </cell>
        </row>
        <row r="452">
          <cell r="F452">
            <v>186000</v>
          </cell>
          <cell r="J452" t="str">
            <v>921</v>
          </cell>
        </row>
        <row r="453">
          <cell r="J453" t="str">
            <v/>
          </cell>
        </row>
        <row r="454">
          <cell r="F454">
            <v>27092370</v>
          </cell>
          <cell r="J454" t="str">
            <v xml:space="preserve"> </v>
          </cell>
        </row>
        <row r="455">
          <cell r="J455" t="str">
            <v/>
          </cell>
        </row>
        <row r="456">
          <cell r="F456">
            <v>-76000</v>
          </cell>
          <cell r="J456" t="str">
            <v>922</v>
          </cell>
        </row>
        <row r="457">
          <cell r="F457">
            <v>-4763849</v>
          </cell>
          <cell r="J457" t="str">
            <v>922</v>
          </cell>
        </row>
        <row r="458">
          <cell r="F458">
            <v>-241277</v>
          </cell>
          <cell r="J458" t="str">
            <v>922</v>
          </cell>
        </row>
        <row r="459">
          <cell r="J459" t="str">
            <v/>
          </cell>
        </row>
        <row r="460">
          <cell r="F460">
            <v>-5081126</v>
          </cell>
          <cell r="J460" t="str">
            <v xml:space="preserve"> </v>
          </cell>
        </row>
        <row r="461">
          <cell r="J461" t="str">
            <v/>
          </cell>
        </row>
        <row r="462">
          <cell r="F462">
            <v>840000</v>
          </cell>
          <cell r="J462" t="str">
            <v>923</v>
          </cell>
        </row>
        <row r="463">
          <cell r="F463">
            <v>450000</v>
          </cell>
          <cell r="J463" t="str">
            <v>923</v>
          </cell>
        </row>
        <row r="464">
          <cell r="F464">
            <v>363700</v>
          </cell>
          <cell r="J464" t="str">
            <v>923</v>
          </cell>
        </row>
        <row r="465">
          <cell r="F465">
            <v>50000</v>
          </cell>
          <cell r="J465" t="str">
            <v>923</v>
          </cell>
        </row>
        <row r="466">
          <cell r="F466">
            <v>2641608</v>
          </cell>
          <cell r="J466" t="str">
            <v>924</v>
          </cell>
        </row>
        <row r="467">
          <cell r="F467">
            <v>1528055</v>
          </cell>
          <cell r="J467" t="str">
            <v>924</v>
          </cell>
        </row>
        <row r="468">
          <cell r="F468">
            <v>2272280</v>
          </cell>
          <cell r="J468" t="str">
            <v>924</v>
          </cell>
        </row>
        <row r="469">
          <cell r="F469">
            <v>49739</v>
          </cell>
          <cell r="J469" t="str">
            <v>924</v>
          </cell>
        </row>
        <row r="470">
          <cell r="F470">
            <v>95000</v>
          </cell>
          <cell r="J470" t="str">
            <v>924</v>
          </cell>
        </row>
        <row r="471">
          <cell r="F471">
            <v>18403</v>
          </cell>
          <cell r="J471" t="str">
            <v>924</v>
          </cell>
        </row>
        <row r="472">
          <cell r="F472">
            <v>34748</v>
          </cell>
          <cell r="J472" t="str">
            <v>924</v>
          </cell>
        </row>
        <row r="473">
          <cell r="F473">
            <v>661938</v>
          </cell>
          <cell r="J473" t="str">
            <v>925</v>
          </cell>
        </row>
        <row r="474">
          <cell r="F474">
            <v>947423</v>
          </cell>
          <cell r="J474" t="str">
            <v>925</v>
          </cell>
        </row>
        <row r="475">
          <cell r="J475" t="str">
            <v/>
          </cell>
        </row>
        <row r="476">
          <cell r="F476">
            <v>9952894</v>
          </cell>
          <cell r="J476" t="str">
            <v xml:space="preserve"> </v>
          </cell>
        </row>
        <row r="477">
          <cell r="J477" t="str">
            <v/>
          </cell>
        </row>
        <row r="478">
          <cell r="F478">
            <v>6644315</v>
          </cell>
          <cell r="J478" t="str">
            <v>408</v>
          </cell>
        </row>
        <row r="479">
          <cell r="F479">
            <v>61500</v>
          </cell>
          <cell r="J479" t="str">
            <v>408</v>
          </cell>
        </row>
        <row r="480">
          <cell r="F480">
            <v>194000</v>
          </cell>
          <cell r="J480" t="str">
            <v>408</v>
          </cell>
        </row>
        <row r="481">
          <cell r="F481">
            <v>62000</v>
          </cell>
          <cell r="J481" t="str">
            <v>408</v>
          </cell>
        </row>
        <row r="482">
          <cell r="F482">
            <v>1721100</v>
          </cell>
          <cell r="J482" t="str">
            <v>926</v>
          </cell>
        </row>
        <row r="483">
          <cell r="F483">
            <v>12289273</v>
          </cell>
          <cell r="J483" t="str">
            <v>926</v>
          </cell>
        </row>
        <row r="484">
          <cell r="F484">
            <v>226900</v>
          </cell>
          <cell r="J484" t="str">
            <v>926</v>
          </cell>
        </row>
        <row r="485">
          <cell r="F485">
            <v>180000</v>
          </cell>
          <cell r="J485" t="str">
            <v>926</v>
          </cell>
        </row>
        <row r="486">
          <cell r="F486">
            <v>317402</v>
          </cell>
          <cell r="J486" t="str">
            <v>926</v>
          </cell>
        </row>
        <row r="487">
          <cell r="F487">
            <v>50000</v>
          </cell>
          <cell r="J487" t="str">
            <v>926</v>
          </cell>
        </row>
        <row r="488">
          <cell r="F488">
            <v>309342</v>
          </cell>
          <cell r="J488" t="str">
            <v>926</v>
          </cell>
        </row>
        <row r="489">
          <cell r="F489">
            <v>403700</v>
          </cell>
          <cell r="J489" t="str">
            <v>926</v>
          </cell>
        </row>
        <row r="490">
          <cell r="F490">
            <v>143278</v>
          </cell>
          <cell r="J490" t="str">
            <v>926</v>
          </cell>
        </row>
        <row r="491">
          <cell r="F491">
            <v>656550</v>
          </cell>
          <cell r="J491" t="str">
            <v>926</v>
          </cell>
        </row>
        <row r="492">
          <cell r="F492">
            <v>11500</v>
          </cell>
          <cell r="J492" t="str">
            <v>926</v>
          </cell>
        </row>
        <row r="493">
          <cell r="F493">
            <v>7215</v>
          </cell>
          <cell r="J493" t="str">
            <v>926</v>
          </cell>
        </row>
        <row r="494">
          <cell r="F494">
            <v>39000</v>
          </cell>
          <cell r="J494" t="str">
            <v>926</v>
          </cell>
        </row>
        <row r="495">
          <cell r="F495">
            <v>279417</v>
          </cell>
          <cell r="J495" t="str">
            <v>926</v>
          </cell>
        </row>
        <row r="496">
          <cell r="F496">
            <v>7781443</v>
          </cell>
          <cell r="J496" t="str">
            <v>926</v>
          </cell>
        </row>
        <row r="497">
          <cell r="F497">
            <v>2794721</v>
          </cell>
          <cell r="J497" t="str">
            <v>926</v>
          </cell>
        </row>
        <row r="498">
          <cell r="F498">
            <v>135000</v>
          </cell>
          <cell r="J498" t="str">
            <v>926</v>
          </cell>
        </row>
        <row r="499">
          <cell r="F499">
            <v>41125</v>
          </cell>
          <cell r="J499" t="str">
            <v>926</v>
          </cell>
        </row>
        <row r="500">
          <cell r="F500">
            <v>601500</v>
          </cell>
          <cell r="J500" t="str">
            <v>926</v>
          </cell>
        </row>
        <row r="501">
          <cell r="F501">
            <v>29302</v>
          </cell>
          <cell r="J501" t="str">
            <v>926</v>
          </cell>
        </row>
        <row r="502">
          <cell r="F502">
            <v>76500</v>
          </cell>
          <cell r="J502" t="str">
            <v>926</v>
          </cell>
        </row>
        <row r="503">
          <cell r="F503">
            <v>275000</v>
          </cell>
          <cell r="J503" t="str">
            <v>926</v>
          </cell>
        </row>
        <row r="504">
          <cell r="F504">
            <v>3667690</v>
          </cell>
          <cell r="J504" t="str">
            <v>926</v>
          </cell>
        </row>
        <row r="505">
          <cell r="F505">
            <v>5285718</v>
          </cell>
          <cell r="J505" t="str">
            <v>926</v>
          </cell>
        </row>
        <row r="506">
          <cell r="F506">
            <v>-44284491</v>
          </cell>
          <cell r="J506" t="str">
            <v>926</v>
          </cell>
        </row>
        <row r="507">
          <cell r="J507" t="str">
            <v/>
          </cell>
        </row>
        <row r="508">
          <cell r="J508" t="str">
            <v/>
          </cell>
        </row>
        <row r="509">
          <cell r="F509">
            <v>105000</v>
          </cell>
          <cell r="J509" t="str">
            <v>928</v>
          </cell>
        </row>
        <row r="510">
          <cell r="F510">
            <v>64071</v>
          </cell>
          <cell r="J510" t="str">
            <v>928</v>
          </cell>
        </row>
        <row r="511">
          <cell r="F511">
            <v>36258</v>
          </cell>
          <cell r="J511" t="str">
            <v>928</v>
          </cell>
        </row>
        <row r="512">
          <cell r="F512">
            <v>2500</v>
          </cell>
          <cell r="J512" t="str">
            <v>928</v>
          </cell>
        </row>
        <row r="513">
          <cell r="F513">
            <v>-336000</v>
          </cell>
          <cell r="J513" t="str">
            <v>929</v>
          </cell>
        </row>
        <row r="514">
          <cell r="F514">
            <v>70000</v>
          </cell>
          <cell r="J514" t="str">
            <v>930</v>
          </cell>
        </row>
        <row r="515">
          <cell r="F515">
            <v>2809382</v>
          </cell>
          <cell r="J515" t="str">
            <v>930</v>
          </cell>
        </row>
        <row r="516">
          <cell r="F516">
            <v>1589795</v>
          </cell>
          <cell r="J516" t="str">
            <v>930</v>
          </cell>
        </row>
        <row r="517">
          <cell r="F517">
            <v>13000</v>
          </cell>
          <cell r="J517" t="str">
            <v>930</v>
          </cell>
        </row>
        <row r="518">
          <cell r="F518">
            <v>98000</v>
          </cell>
          <cell r="J518" t="str">
            <v>930</v>
          </cell>
        </row>
        <row r="519">
          <cell r="F519">
            <v>289000</v>
          </cell>
          <cell r="J519" t="str">
            <v>930</v>
          </cell>
        </row>
        <row r="520">
          <cell r="F520">
            <v>32000</v>
          </cell>
          <cell r="J520" t="str">
            <v>930</v>
          </cell>
        </row>
        <row r="521">
          <cell r="F521">
            <v>1247500</v>
          </cell>
          <cell r="J521" t="str">
            <v>930</v>
          </cell>
        </row>
        <row r="522">
          <cell r="F522">
            <v>96200</v>
          </cell>
          <cell r="J522" t="str">
            <v>930</v>
          </cell>
        </row>
        <row r="523">
          <cell r="F523">
            <v>2029000</v>
          </cell>
          <cell r="J523" t="str">
            <v>930</v>
          </cell>
        </row>
        <row r="524">
          <cell r="F524">
            <v>610000</v>
          </cell>
          <cell r="J524" t="str">
            <v>930</v>
          </cell>
        </row>
        <row r="525">
          <cell r="F525">
            <v>250000</v>
          </cell>
          <cell r="J525" t="str">
            <v>930</v>
          </cell>
        </row>
        <row r="526">
          <cell r="F526">
            <v>20000</v>
          </cell>
          <cell r="J526" t="str">
            <v>930</v>
          </cell>
        </row>
        <row r="527">
          <cell r="F527">
            <v>50000</v>
          </cell>
          <cell r="J527" t="str">
            <v>930</v>
          </cell>
        </row>
        <row r="528">
          <cell r="F528">
            <v>50000</v>
          </cell>
          <cell r="J528" t="str">
            <v>930</v>
          </cell>
        </row>
        <row r="529">
          <cell r="F529">
            <v>84860</v>
          </cell>
          <cell r="J529" t="str">
            <v>930</v>
          </cell>
        </row>
        <row r="530">
          <cell r="F530">
            <v>48024</v>
          </cell>
          <cell r="J530" t="str">
            <v>930</v>
          </cell>
        </row>
        <row r="531">
          <cell r="F531">
            <v>157120</v>
          </cell>
          <cell r="J531" t="str">
            <v>930</v>
          </cell>
        </row>
        <row r="532">
          <cell r="F532">
            <v>88913</v>
          </cell>
          <cell r="J532" t="str">
            <v>930</v>
          </cell>
        </row>
        <row r="533">
          <cell r="F533">
            <v>470432</v>
          </cell>
          <cell r="J533" t="str">
            <v>930</v>
          </cell>
        </row>
        <row r="534">
          <cell r="F534">
            <v>266210</v>
          </cell>
          <cell r="J534" t="str">
            <v>930</v>
          </cell>
        </row>
        <row r="535">
          <cell r="F535">
            <v>800</v>
          </cell>
          <cell r="J535" t="str">
            <v>930</v>
          </cell>
        </row>
        <row r="536">
          <cell r="F536">
            <v>675068</v>
          </cell>
          <cell r="J536" t="str">
            <v>930</v>
          </cell>
        </row>
        <row r="537">
          <cell r="F537">
            <v>382012</v>
          </cell>
          <cell r="J537" t="str">
            <v>930</v>
          </cell>
        </row>
        <row r="538">
          <cell r="F538">
            <v>175000</v>
          </cell>
          <cell r="J538" t="str">
            <v>930</v>
          </cell>
        </row>
        <row r="539">
          <cell r="F539">
            <v>16000</v>
          </cell>
          <cell r="J539" t="str">
            <v>930</v>
          </cell>
        </row>
        <row r="540">
          <cell r="F540">
            <v>70000</v>
          </cell>
          <cell r="J540" t="str">
            <v>930</v>
          </cell>
        </row>
        <row r="541">
          <cell r="F541">
            <v>6000</v>
          </cell>
          <cell r="J541" t="str">
            <v>930</v>
          </cell>
        </row>
        <row r="542">
          <cell r="F542">
            <v>6000</v>
          </cell>
          <cell r="J542" t="str">
            <v>930</v>
          </cell>
        </row>
        <row r="543">
          <cell r="F543">
            <v>3100</v>
          </cell>
          <cell r="J543" t="str">
            <v>930</v>
          </cell>
        </row>
        <row r="544">
          <cell r="F544">
            <v>180000</v>
          </cell>
          <cell r="J544" t="str">
            <v>930</v>
          </cell>
        </row>
        <row r="545">
          <cell r="F545">
            <v>40000</v>
          </cell>
          <cell r="J545" t="str">
            <v>930</v>
          </cell>
        </row>
        <row r="546">
          <cell r="F546">
            <v>700893</v>
          </cell>
          <cell r="J546" t="str">
            <v>930</v>
          </cell>
        </row>
        <row r="547">
          <cell r="F547">
            <v>396629</v>
          </cell>
          <cell r="J547" t="str">
            <v>930</v>
          </cell>
        </row>
        <row r="548">
          <cell r="F548">
            <v>175000</v>
          </cell>
          <cell r="J548" t="str">
            <v>930</v>
          </cell>
        </row>
        <row r="549">
          <cell r="F549">
            <v>30000</v>
          </cell>
          <cell r="J549" t="str">
            <v>930</v>
          </cell>
        </row>
        <row r="550">
          <cell r="F550">
            <v>25000</v>
          </cell>
          <cell r="J550" t="str">
            <v>930</v>
          </cell>
        </row>
        <row r="551">
          <cell r="F551">
            <v>81088</v>
          </cell>
          <cell r="J551" t="str">
            <v>930</v>
          </cell>
        </row>
        <row r="552">
          <cell r="F552">
            <v>500000</v>
          </cell>
          <cell r="J552" t="str">
            <v>930</v>
          </cell>
        </row>
        <row r="553">
          <cell r="F553">
            <v>727000</v>
          </cell>
          <cell r="J553" t="str">
            <v>931</v>
          </cell>
        </row>
        <row r="554">
          <cell r="F554">
            <v>1516000</v>
          </cell>
          <cell r="J554" t="str">
            <v>931</v>
          </cell>
        </row>
        <row r="555">
          <cell r="F555">
            <v>2800000</v>
          </cell>
          <cell r="J555" t="str">
            <v>931</v>
          </cell>
        </row>
        <row r="556">
          <cell r="F556">
            <v>85386</v>
          </cell>
          <cell r="J556" t="str">
            <v>931</v>
          </cell>
        </row>
        <row r="557">
          <cell r="J557" t="str">
            <v/>
          </cell>
        </row>
        <row r="558">
          <cell r="F558">
            <v>18832241</v>
          </cell>
          <cell r="J558" t="str">
            <v xml:space="preserve"> </v>
          </cell>
        </row>
        <row r="559">
          <cell r="J559" t="str">
            <v/>
          </cell>
        </row>
        <row r="560">
          <cell r="F560">
            <v>2500</v>
          </cell>
          <cell r="J560" t="str">
            <v>950</v>
          </cell>
        </row>
        <row r="561">
          <cell r="F561">
            <v>30000</v>
          </cell>
          <cell r="J561" t="str">
            <v>950</v>
          </cell>
        </row>
        <row r="562">
          <cell r="F562">
            <v>-32500</v>
          </cell>
          <cell r="J562" t="str">
            <v>950</v>
          </cell>
        </row>
        <row r="563">
          <cell r="F563">
            <v>391000</v>
          </cell>
          <cell r="J563" t="str">
            <v>950</v>
          </cell>
        </row>
        <row r="564">
          <cell r="F564">
            <v>157000</v>
          </cell>
          <cell r="J564" t="str">
            <v>950</v>
          </cell>
        </row>
        <row r="565">
          <cell r="F565">
            <v>128000</v>
          </cell>
          <cell r="J565" t="str">
            <v>950</v>
          </cell>
        </row>
        <row r="566">
          <cell r="F566">
            <v>124613</v>
          </cell>
          <cell r="J566" t="str">
            <v>950</v>
          </cell>
        </row>
        <row r="567">
          <cell r="F567">
            <v>70519</v>
          </cell>
          <cell r="J567" t="str">
            <v>950</v>
          </cell>
        </row>
        <row r="568">
          <cell r="F568">
            <v>96000</v>
          </cell>
          <cell r="J568" t="str">
            <v>950</v>
          </cell>
        </row>
        <row r="569">
          <cell r="F569">
            <v>120000</v>
          </cell>
          <cell r="J569" t="str">
            <v>950</v>
          </cell>
        </row>
        <row r="570">
          <cell r="F570">
            <v>35000</v>
          </cell>
          <cell r="J570" t="str">
            <v>950</v>
          </cell>
        </row>
        <row r="571">
          <cell r="F571">
            <v>247775</v>
          </cell>
          <cell r="J571" t="str">
            <v>950</v>
          </cell>
        </row>
        <row r="572">
          <cell r="F572">
            <v>-1369907</v>
          </cell>
          <cell r="J572" t="str">
            <v>950</v>
          </cell>
        </row>
        <row r="573">
          <cell r="J573" t="str">
            <v/>
          </cell>
        </row>
        <row r="574">
          <cell r="J574" t="str">
            <v/>
          </cell>
        </row>
        <row r="575">
          <cell r="F575">
            <v>395000</v>
          </cell>
          <cell r="J575" t="str">
            <v>950</v>
          </cell>
        </row>
        <row r="576">
          <cell r="F576">
            <v>208535</v>
          </cell>
          <cell r="J576" t="str">
            <v>950</v>
          </cell>
        </row>
        <row r="577">
          <cell r="F577">
            <v>118009</v>
          </cell>
          <cell r="J577" t="str">
            <v>950</v>
          </cell>
        </row>
        <row r="578">
          <cell r="F578">
            <v>5000</v>
          </cell>
          <cell r="J578" t="str">
            <v>950</v>
          </cell>
        </row>
        <row r="579">
          <cell r="F579">
            <v>743093</v>
          </cell>
          <cell r="J579" t="str">
            <v>950</v>
          </cell>
        </row>
        <row r="580">
          <cell r="F580">
            <v>69998</v>
          </cell>
          <cell r="J580" t="str">
            <v>950</v>
          </cell>
        </row>
        <row r="581">
          <cell r="F581">
            <v>-1899635</v>
          </cell>
          <cell r="J581" t="str">
            <v>950</v>
          </cell>
        </row>
        <row r="582">
          <cell r="F582">
            <v>994257</v>
          </cell>
          <cell r="J582" t="str">
            <v>950</v>
          </cell>
        </row>
        <row r="583">
          <cell r="F583">
            <v>350000</v>
          </cell>
          <cell r="J583" t="str">
            <v>950</v>
          </cell>
        </row>
        <row r="584">
          <cell r="F584">
            <v>10000</v>
          </cell>
          <cell r="J584" t="str">
            <v>950</v>
          </cell>
        </row>
        <row r="585">
          <cell r="F585">
            <v>255000</v>
          </cell>
          <cell r="J585" t="str">
            <v>950</v>
          </cell>
        </row>
        <row r="586">
          <cell r="F586">
            <v>227747</v>
          </cell>
          <cell r="J586" t="str">
            <v>950</v>
          </cell>
        </row>
        <row r="587">
          <cell r="F587">
            <v>128878</v>
          </cell>
          <cell r="J587" t="str">
            <v>950</v>
          </cell>
        </row>
        <row r="588">
          <cell r="F588">
            <v>4000</v>
          </cell>
          <cell r="J588" t="str">
            <v>950</v>
          </cell>
        </row>
        <row r="589">
          <cell r="F589">
            <v>239894</v>
          </cell>
          <cell r="J589" t="str">
            <v>950</v>
          </cell>
        </row>
        <row r="590">
          <cell r="F590">
            <v>30237</v>
          </cell>
          <cell r="J590" t="str">
            <v>950</v>
          </cell>
        </row>
        <row r="591">
          <cell r="F591">
            <v>-2560013</v>
          </cell>
          <cell r="J591" t="str">
            <v>950</v>
          </cell>
        </row>
        <row r="592">
          <cell r="F592">
            <v>680000</v>
          </cell>
          <cell r="J592" t="str">
            <v>950</v>
          </cell>
        </row>
        <row r="593">
          <cell r="J593" t="str">
            <v/>
          </cell>
        </row>
        <row r="594">
          <cell r="J594" t="str">
            <v/>
          </cell>
        </row>
        <row r="595">
          <cell r="F595">
            <v>50000</v>
          </cell>
          <cell r="J595" t="str">
            <v>950</v>
          </cell>
        </row>
        <row r="596">
          <cell r="F596">
            <v>638113</v>
          </cell>
          <cell r="J596" t="str">
            <v>950</v>
          </cell>
        </row>
        <row r="597">
          <cell r="F597">
            <v>361100</v>
          </cell>
          <cell r="J597" t="str">
            <v>950</v>
          </cell>
        </row>
        <row r="598">
          <cell r="F598">
            <v>12000</v>
          </cell>
          <cell r="J598" t="str">
            <v>950</v>
          </cell>
        </row>
        <row r="599">
          <cell r="F599">
            <v>52300</v>
          </cell>
          <cell r="J599" t="str">
            <v>950</v>
          </cell>
        </row>
        <row r="600">
          <cell r="F600">
            <v>-1163513</v>
          </cell>
          <cell r="J600" t="str">
            <v>950</v>
          </cell>
        </row>
        <row r="601">
          <cell r="F601">
            <v>60000</v>
          </cell>
          <cell r="J601" t="str">
            <v>950</v>
          </cell>
        </row>
        <row r="602">
          <cell r="F602">
            <v>-20000</v>
          </cell>
          <cell r="J602" t="str">
            <v>950</v>
          </cell>
        </row>
        <row r="603">
          <cell r="F603">
            <v>10000</v>
          </cell>
          <cell r="J603" t="str">
            <v>950</v>
          </cell>
        </row>
        <row r="604">
          <cell r="J604" t="str">
            <v/>
          </cell>
        </row>
        <row r="605">
          <cell r="F605">
            <v>50796379</v>
          </cell>
          <cell r="J605" t="str">
            <v xml:space="preserve"> </v>
          </cell>
        </row>
        <row r="606">
          <cell r="J606" t="str">
            <v/>
          </cell>
        </row>
        <row r="607">
          <cell r="F607">
            <v>1937147</v>
          </cell>
          <cell r="J607" t="str">
            <v>510</v>
          </cell>
        </row>
        <row r="608">
          <cell r="F608">
            <v>1096212</v>
          </cell>
          <cell r="J608" t="str">
            <v>510</v>
          </cell>
        </row>
        <row r="609">
          <cell r="F609">
            <v>4948800</v>
          </cell>
          <cell r="J609" t="str">
            <v>511</v>
          </cell>
        </row>
        <row r="610">
          <cell r="F610">
            <v>1049918</v>
          </cell>
          <cell r="J610" t="str">
            <v>511</v>
          </cell>
        </row>
        <row r="611">
          <cell r="F611">
            <v>594141</v>
          </cell>
          <cell r="J611" t="str">
            <v>511</v>
          </cell>
        </row>
        <row r="612">
          <cell r="F612">
            <v>50000</v>
          </cell>
          <cell r="J612" t="str">
            <v>511</v>
          </cell>
        </row>
        <row r="613">
          <cell r="F613">
            <v>34734400</v>
          </cell>
          <cell r="J613" t="str">
            <v>512</v>
          </cell>
        </row>
        <row r="614">
          <cell r="F614">
            <v>3279982</v>
          </cell>
          <cell r="J614" t="str">
            <v>512</v>
          </cell>
        </row>
        <row r="615">
          <cell r="F615">
            <v>1856095</v>
          </cell>
          <cell r="J615" t="str">
            <v>512</v>
          </cell>
        </row>
        <row r="616">
          <cell r="F616">
            <v>103456</v>
          </cell>
          <cell r="J616" t="str">
            <v>512</v>
          </cell>
        </row>
        <row r="617">
          <cell r="F617">
            <v>58542</v>
          </cell>
          <cell r="J617" t="str">
            <v>512</v>
          </cell>
        </row>
        <row r="618">
          <cell r="F618">
            <v>369000</v>
          </cell>
          <cell r="J618" t="str">
            <v>512</v>
          </cell>
        </row>
        <row r="619">
          <cell r="F619">
            <v>918750</v>
          </cell>
          <cell r="J619" t="str">
            <v>512</v>
          </cell>
        </row>
        <row r="620">
          <cell r="F620">
            <v>17631</v>
          </cell>
          <cell r="J620" t="str">
            <v>512</v>
          </cell>
        </row>
        <row r="621">
          <cell r="F621">
            <v>9978</v>
          </cell>
          <cell r="J621" t="str">
            <v>512</v>
          </cell>
        </row>
        <row r="622">
          <cell r="F622">
            <v>231666</v>
          </cell>
          <cell r="J622" t="str">
            <v>512</v>
          </cell>
        </row>
        <row r="623">
          <cell r="F623">
            <v>131095</v>
          </cell>
          <cell r="J623" t="str">
            <v>512</v>
          </cell>
        </row>
        <row r="624">
          <cell r="F624">
            <v>222850</v>
          </cell>
          <cell r="J624" t="str">
            <v>512</v>
          </cell>
        </row>
        <row r="625">
          <cell r="F625">
            <v>126109</v>
          </cell>
          <cell r="J625" t="str">
            <v>512</v>
          </cell>
        </row>
        <row r="626">
          <cell r="F626">
            <v>228000</v>
          </cell>
          <cell r="J626" t="str">
            <v>512</v>
          </cell>
        </row>
        <row r="627">
          <cell r="F627">
            <v>90015</v>
          </cell>
          <cell r="J627" t="str">
            <v>512</v>
          </cell>
        </row>
        <row r="628">
          <cell r="F628">
            <v>50941</v>
          </cell>
          <cell r="J628" t="str">
            <v>512</v>
          </cell>
        </row>
        <row r="629">
          <cell r="F629">
            <v>394500</v>
          </cell>
          <cell r="J629" t="str">
            <v>512</v>
          </cell>
        </row>
        <row r="630">
          <cell r="F630">
            <v>9433</v>
          </cell>
          <cell r="J630" t="str">
            <v>512</v>
          </cell>
        </row>
        <row r="631">
          <cell r="F631">
            <v>5335</v>
          </cell>
          <cell r="J631" t="str">
            <v>512</v>
          </cell>
        </row>
        <row r="632">
          <cell r="F632">
            <v>301400</v>
          </cell>
          <cell r="J632" t="str">
            <v>512</v>
          </cell>
        </row>
        <row r="633">
          <cell r="F633">
            <v>37671</v>
          </cell>
          <cell r="J633" t="str">
            <v>512</v>
          </cell>
        </row>
        <row r="634">
          <cell r="F634">
            <v>21319</v>
          </cell>
          <cell r="J634" t="str">
            <v>512</v>
          </cell>
        </row>
        <row r="635">
          <cell r="F635">
            <v>128000</v>
          </cell>
          <cell r="J635" t="str">
            <v>512</v>
          </cell>
        </row>
        <row r="636">
          <cell r="F636">
            <v>202420</v>
          </cell>
          <cell r="J636" t="str">
            <v>512</v>
          </cell>
        </row>
        <row r="637">
          <cell r="F637">
            <v>114544</v>
          </cell>
          <cell r="J637" t="str">
            <v>512</v>
          </cell>
        </row>
        <row r="638">
          <cell r="F638">
            <v>34642</v>
          </cell>
          <cell r="J638" t="str">
            <v>512</v>
          </cell>
        </row>
        <row r="639">
          <cell r="F639">
            <v>19603</v>
          </cell>
          <cell r="J639" t="str">
            <v>512</v>
          </cell>
        </row>
        <row r="640">
          <cell r="F640">
            <v>77000</v>
          </cell>
          <cell r="J640" t="str">
            <v>512</v>
          </cell>
        </row>
        <row r="641">
          <cell r="F641">
            <v>169000</v>
          </cell>
          <cell r="J641" t="str">
            <v>512</v>
          </cell>
        </row>
        <row r="642">
          <cell r="F642">
            <v>250000</v>
          </cell>
          <cell r="J642" t="str">
            <v>512</v>
          </cell>
        </row>
        <row r="643">
          <cell r="F643">
            <v>13981750</v>
          </cell>
          <cell r="J643" t="str">
            <v>513</v>
          </cell>
        </row>
        <row r="644">
          <cell r="F644">
            <v>2541456</v>
          </cell>
          <cell r="J644" t="str">
            <v>513</v>
          </cell>
        </row>
        <row r="645">
          <cell r="F645">
            <v>1438172</v>
          </cell>
          <cell r="J645" t="str">
            <v>513</v>
          </cell>
        </row>
        <row r="646">
          <cell r="F646">
            <v>51000</v>
          </cell>
          <cell r="J646" t="str">
            <v>513</v>
          </cell>
        </row>
        <row r="647">
          <cell r="F647">
            <v>120000</v>
          </cell>
          <cell r="J647" t="str">
            <v>513</v>
          </cell>
        </row>
        <row r="648">
          <cell r="F648">
            <v>3174000</v>
          </cell>
          <cell r="J648" t="str">
            <v>513</v>
          </cell>
        </row>
        <row r="649">
          <cell r="F649">
            <v>1276400</v>
          </cell>
          <cell r="J649" t="str">
            <v>513</v>
          </cell>
        </row>
        <row r="650">
          <cell r="F650">
            <v>3021100</v>
          </cell>
          <cell r="J650" t="str">
            <v>514</v>
          </cell>
        </row>
        <row r="651">
          <cell r="F651">
            <v>86230</v>
          </cell>
          <cell r="J651" t="str">
            <v>514</v>
          </cell>
        </row>
        <row r="652">
          <cell r="F652">
            <v>48798</v>
          </cell>
          <cell r="J652" t="str">
            <v>514</v>
          </cell>
        </row>
        <row r="653">
          <cell r="F653">
            <v>60000</v>
          </cell>
          <cell r="J653" t="str">
            <v>514</v>
          </cell>
        </row>
        <row r="654">
          <cell r="F654">
            <v>12000</v>
          </cell>
          <cell r="J654" t="str">
            <v>514</v>
          </cell>
        </row>
        <row r="655">
          <cell r="F655">
            <v>924300</v>
          </cell>
          <cell r="J655" t="str">
            <v>514</v>
          </cell>
        </row>
        <row r="656">
          <cell r="F656">
            <v>82000</v>
          </cell>
          <cell r="J656" t="str">
            <v>553</v>
          </cell>
        </row>
        <row r="657">
          <cell r="F657">
            <v>46398</v>
          </cell>
          <cell r="J657" t="str">
            <v>553</v>
          </cell>
        </row>
        <row r="658">
          <cell r="F658">
            <v>2000</v>
          </cell>
          <cell r="J658" t="str">
            <v>553</v>
          </cell>
        </row>
        <row r="659">
          <cell r="F659">
            <v>3000</v>
          </cell>
          <cell r="J659" t="str">
            <v>553</v>
          </cell>
        </row>
        <row r="660">
          <cell r="F660">
            <v>1812874</v>
          </cell>
          <cell r="J660" t="str">
            <v>553</v>
          </cell>
        </row>
        <row r="661">
          <cell r="J661" t="str">
            <v/>
          </cell>
        </row>
        <row r="662">
          <cell r="F662">
            <v>82551073</v>
          </cell>
          <cell r="J662" t="str">
            <v xml:space="preserve"> </v>
          </cell>
        </row>
        <row r="663">
          <cell r="J663" t="str">
            <v/>
          </cell>
        </row>
        <row r="664">
          <cell r="F664">
            <v>18000</v>
          </cell>
          <cell r="J664" t="str">
            <v>570</v>
          </cell>
        </row>
        <row r="665">
          <cell r="F665">
            <v>88039</v>
          </cell>
          <cell r="J665" t="str">
            <v>570</v>
          </cell>
        </row>
        <row r="666">
          <cell r="F666">
            <v>49815</v>
          </cell>
          <cell r="J666" t="str">
            <v>570</v>
          </cell>
        </row>
        <row r="667">
          <cell r="F667">
            <v>15000</v>
          </cell>
          <cell r="J667" t="str">
            <v>570</v>
          </cell>
        </row>
        <row r="668">
          <cell r="F668">
            <v>160000</v>
          </cell>
          <cell r="J668" t="str">
            <v>570</v>
          </cell>
        </row>
        <row r="669">
          <cell r="F669">
            <v>355000</v>
          </cell>
          <cell r="J669" t="str">
            <v>570</v>
          </cell>
        </row>
        <row r="670">
          <cell r="F670">
            <v>46000</v>
          </cell>
          <cell r="J670" t="str">
            <v>570</v>
          </cell>
        </row>
        <row r="671">
          <cell r="F671">
            <v>30000</v>
          </cell>
          <cell r="J671" t="str">
            <v>571</v>
          </cell>
        </row>
        <row r="672">
          <cell r="F672">
            <v>379752</v>
          </cell>
          <cell r="J672" t="str">
            <v>571</v>
          </cell>
        </row>
        <row r="673">
          <cell r="F673">
            <v>214897</v>
          </cell>
          <cell r="J673" t="str">
            <v>571</v>
          </cell>
        </row>
        <row r="674">
          <cell r="F674">
            <v>260000</v>
          </cell>
          <cell r="J674" t="str">
            <v>571</v>
          </cell>
        </row>
        <row r="675">
          <cell r="F675">
            <v>4500</v>
          </cell>
          <cell r="J675" t="str">
            <v>571</v>
          </cell>
        </row>
        <row r="676">
          <cell r="F676">
            <v>3400000</v>
          </cell>
          <cell r="J676" t="str">
            <v>571</v>
          </cell>
        </row>
        <row r="677">
          <cell r="F677">
            <v>550000</v>
          </cell>
          <cell r="J677" t="str">
            <v>571</v>
          </cell>
        </row>
        <row r="678">
          <cell r="F678">
            <v>365000</v>
          </cell>
          <cell r="J678" t="str">
            <v>571</v>
          </cell>
        </row>
        <row r="679">
          <cell r="F679">
            <v>434900</v>
          </cell>
          <cell r="J679" t="str">
            <v>571</v>
          </cell>
        </row>
        <row r="680">
          <cell r="F680">
            <v>2535</v>
          </cell>
          <cell r="J680" t="str">
            <v>571</v>
          </cell>
        </row>
        <row r="681">
          <cell r="F681">
            <v>652</v>
          </cell>
          <cell r="J681" t="str">
            <v>571</v>
          </cell>
        </row>
        <row r="682">
          <cell r="J682" t="str">
            <v/>
          </cell>
        </row>
        <row r="683">
          <cell r="F683">
            <v>6374090</v>
          </cell>
          <cell r="J683" t="str">
            <v xml:space="preserve"> </v>
          </cell>
        </row>
        <row r="684">
          <cell r="J684" t="str">
            <v/>
          </cell>
        </row>
        <row r="685">
          <cell r="J685" t="str">
            <v/>
          </cell>
        </row>
        <row r="686">
          <cell r="J686" t="str">
            <v/>
          </cell>
        </row>
        <row r="687">
          <cell r="F687">
            <v>47000</v>
          </cell>
          <cell r="J687" t="str">
            <v>935</v>
          </cell>
        </row>
        <row r="688">
          <cell r="F688">
            <v>1106279</v>
          </cell>
          <cell r="J688" t="str">
            <v>935</v>
          </cell>
        </row>
        <row r="689">
          <cell r="F689">
            <v>626031</v>
          </cell>
          <cell r="J689" t="str">
            <v>935</v>
          </cell>
        </row>
        <row r="690">
          <cell r="F690">
            <v>292000</v>
          </cell>
          <cell r="J690" t="str">
            <v>935</v>
          </cell>
        </row>
        <row r="691">
          <cell r="F691">
            <v>362000</v>
          </cell>
          <cell r="J691" t="str">
            <v>935</v>
          </cell>
        </row>
        <row r="692">
          <cell r="F692">
            <v>2000</v>
          </cell>
          <cell r="J692" t="str">
            <v>935</v>
          </cell>
        </row>
        <row r="693">
          <cell r="F693">
            <v>65000</v>
          </cell>
          <cell r="J693" t="str">
            <v>935</v>
          </cell>
        </row>
        <row r="694">
          <cell r="F694">
            <v>50000</v>
          </cell>
          <cell r="J694" t="str">
            <v>935</v>
          </cell>
        </row>
        <row r="695">
          <cell r="F695">
            <v>650000</v>
          </cell>
          <cell r="J695" t="str">
            <v>935</v>
          </cell>
        </row>
        <row r="696">
          <cell r="F696">
            <v>-10000</v>
          </cell>
          <cell r="J696" t="str">
            <v>935</v>
          </cell>
        </row>
        <row r="697">
          <cell r="F697">
            <v>24821</v>
          </cell>
          <cell r="J697" t="str">
            <v>935</v>
          </cell>
        </row>
        <row r="698">
          <cell r="F698">
            <v>14043</v>
          </cell>
          <cell r="J698" t="str">
            <v>935</v>
          </cell>
        </row>
        <row r="699">
          <cell r="F699">
            <v>9000</v>
          </cell>
          <cell r="J699" t="str">
            <v>935</v>
          </cell>
        </row>
        <row r="700">
          <cell r="F700">
            <v>3000</v>
          </cell>
          <cell r="J700" t="str">
            <v>935</v>
          </cell>
        </row>
        <row r="701">
          <cell r="F701">
            <v>2461</v>
          </cell>
          <cell r="J701" t="str">
            <v>935</v>
          </cell>
        </row>
        <row r="702">
          <cell r="F702">
            <v>1394</v>
          </cell>
          <cell r="J702" t="str">
            <v>935</v>
          </cell>
        </row>
        <row r="703">
          <cell r="F703">
            <v>12000</v>
          </cell>
          <cell r="J703" t="str">
            <v>935</v>
          </cell>
        </row>
        <row r="704">
          <cell r="F704">
            <v>70000</v>
          </cell>
          <cell r="J704" t="str">
            <v>935</v>
          </cell>
        </row>
        <row r="705">
          <cell r="F705">
            <v>41904</v>
          </cell>
          <cell r="J705" t="str">
            <v>935</v>
          </cell>
        </row>
        <row r="706">
          <cell r="F706">
            <v>23715</v>
          </cell>
          <cell r="J706" t="str">
            <v>935</v>
          </cell>
        </row>
        <row r="707">
          <cell r="F707">
            <v>276000</v>
          </cell>
          <cell r="J707" t="str">
            <v>935</v>
          </cell>
        </row>
        <row r="708">
          <cell r="F708">
            <v>39760</v>
          </cell>
          <cell r="J708" t="str">
            <v>935</v>
          </cell>
        </row>
        <row r="709">
          <cell r="F709">
            <v>22501</v>
          </cell>
          <cell r="J709" t="str">
            <v>935</v>
          </cell>
        </row>
        <row r="710">
          <cell r="F710">
            <v>6000</v>
          </cell>
          <cell r="J710" t="str">
            <v>935</v>
          </cell>
        </row>
        <row r="711">
          <cell r="F711">
            <v>4000</v>
          </cell>
          <cell r="J711" t="str">
            <v>935</v>
          </cell>
        </row>
        <row r="712">
          <cell r="F712">
            <v>1311597</v>
          </cell>
          <cell r="J712" t="str">
            <v>935</v>
          </cell>
        </row>
        <row r="713">
          <cell r="F713">
            <v>742218</v>
          </cell>
          <cell r="J713" t="str">
            <v>935</v>
          </cell>
        </row>
        <row r="714">
          <cell r="J714" t="str">
            <v/>
          </cell>
        </row>
        <row r="715">
          <cell r="F715">
            <v>5794724</v>
          </cell>
          <cell r="J715" t="str">
            <v xml:space="preserve"> </v>
          </cell>
        </row>
        <row r="716">
          <cell r="J716" t="str">
            <v/>
          </cell>
        </row>
        <row r="717">
          <cell r="F717">
            <v>36602341</v>
          </cell>
          <cell r="J717" t="str">
            <v>403</v>
          </cell>
        </row>
        <row r="718">
          <cell r="F718">
            <v>11562280</v>
          </cell>
          <cell r="J718" t="str">
            <v>403</v>
          </cell>
        </row>
        <row r="719">
          <cell r="F719">
            <v>13973818</v>
          </cell>
          <cell r="J719" t="str">
            <v>403</v>
          </cell>
        </row>
        <row r="720">
          <cell r="F720">
            <v>11326287</v>
          </cell>
          <cell r="J720" t="str">
            <v>403</v>
          </cell>
        </row>
        <row r="721">
          <cell r="F721">
            <v>5653619</v>
          </cell>
          <cell r="J721" t="str">
            <v>403</v>
          </cell>
        </row>
        <row r="722">
          <cell r="F722">
            <v>11781220</v>
          </cell>
          <cell r="J722" t="str">
            <v>403</v>
          </cell>
        </row>
        <row r="723">
          <cell r="F723">
            <v>1612000</v>
          </cell>
          <cell r="J723" t="str">
            <v>403</v>
          </cell>
        </row>
        <row r="724">
          <cell r="F724">
            <v>6577062</v>
          </cell>
          <cell r="J724" t="str">
            <v>407</v>
          </cell>
        </row>
        <row r="725">
          <cell r="F725">
            <v>-75172</v>
          </cell>
          <cell r="J725" t="str">
            <v>407</v>
          </cell>
        </row>
        <row r="726">
          <cell r="J726" t="str">
            <v/>
          </cell>
        </row>
        <row r="727">
          <cell r="F727">
            <v>99013455</v>
          </cell>
          <cell r="J727" t="str">
            <v xml:space="preserve"> </v>
          </cell>
        </row>
        <row r="728">
          <cell r="J728" t="str">
            <v/>
          </cell>
        </row>
        <row r="729">
          <cell r="F729">
            <v>1405800</v>
          </cell>
          <cell r="J729" t="str">
            <v>408</v>
          </cell>
        </row>
        <row r="730">
          <cell r="F730">
            <v>15100</v>
          </cell>
          <cell r="J730" t="str">
            <v>408</v>
          </cell>
        </row>
        <row r="731">
          <cell r="F731">
            <v>5000</v>
          </cell>
          <cell r="J731" t="str">
            <v>408</v>
          </cell>
        </row>
        <row r="732">
          <cell r="F732">
            <v>345243</v>
          </cell>
          <cell r="J732" t="str">
            <v>408</v>
          </cell>
        </row>
        <row r="733">
          <cell r="F733">
            <v>2940900</v>
          </cell>
          <cell r="J733" t="str">
            <v>408</v>
          </cell>
        </row>
        <row r="734">
          <cell r="F734">
            <v>10348706</v>
          </cell>
          <cell r="J734" t="str">
            <v>408</v>
          </cell>
        </row>
        <row r="735">
          <cell r="F735">
            <v>7655418</v>
          </cell>
          <cell r="J735" t="str">
            <v>408</v>
          </cell>
        </row>
        <row r="736">
          <cell r="F736">
            <v>270530</v>
          </cell>
          <cell r="J736" t="str">
            <v>408</v>
          </cell>
        </row>
        <row r="737">
          <cell r="F737">
            <v>66050</v>
          </cell>
          <cell r="J737" t="str">
            <v>408</v>
          </cell>
        </row>
        <row r="738">
          <cell r="F738">
            <v>2358543</v>
          </cell>
          <cell r="J738" t="str">
            <v>408</v>
          </cell>
        </row>
        <row r="739">
          <cell r="F739">
            <v>125</v>
          </cell>
          <cell r="J739" t="str">
            <v>408</v>
          </cell>
        </row>
        <row r="740">
          <cell r="F740">
            <v>800</v>
          </cell>
          <cell r="J740" t="str">
            <v>408</v>
          </cell>
        </row>
        <row r="741">
          <cell r="F741">
            <v>310</v>
          </cell>
          <cell r="J741" t="str">
            <v>408</v>
          </cell>
        </row>
        <row r="742">
          <cell r="J742" t="str">
            <v/>
          </cell>
        </row>
        <row r="743">
          <cell r="F743">
            <v>25412525</v>
          </cell>
          <cell r="J743" t="str">
            <v xml:space="preserve"> </v>
          </cell>
        </row>
        <row r="744">
          <cell r="J744" t="str">
            <v/>
          </cell>
        </row>
        <row r="745">
          <cell r="J745" t="str">
            <v/>
          </cell>
        </row>
        <row r="746">
          <cell r="F746">
            <v>-532166</v>
          </cell>
          <cell r="J746" t="str">
            <v>427</v>
          </cell>
        </row>
        <row r="747">
          <cell r="F747">
            <v>6748512</v>
          </cell>
          <cell r="J747" t="str">
            <v>427</v>
          </cell>
        </row>
        <row r="748">
          <cell r="F748">
            <v>59431828</v>
          </cell>
          <cell r="J748" t="str">
            <v>427</v>
          </cell>
        </row>
        <row r="749">
          <cell r="F749">
            <v>26833417</v>
          </cell>
          <cell r="J749" t="str">
            <v>427</v>
          </cell>
        </row>
        <row r="750">
          <cell r="F750">
            <v>161267</v>
          </cell>
          <cell r="J750" t="str">
            <v>427</v>
          </cell>
        </row>
        <row r="751">
          <cell r="F751">
            <v>7055408</v>
          </cell>
          <cell r="J751" t="str">
            <v>427</v>
          </cell>
        </row>
        <row r="752">
          <cell r="F752">
            <v>549802</v>
          </cell>
          <cell r="J752" t="str">
            <v>427</v>
          </cell>
        </row>
        <row r="753">
          <cell r="F753">
            <v>49062</v>
          </cell>
          <cell r="J753" t="str">
            <v>427</v>
          </cell>
        </row>
        <row r="754">
          <cell r="F754">
            <v>23271000</v>
          </cell>
          <cell r="J754" t="str">
            <v>427</v>
          </cell>
        </row>
        <row r="755">
          <cell r="F755">
            <v>17408225</v>
          </cell>
          <cell r="J755" t="str">
            <v>427</v>
          </cell>
        </row>
        <row r="756">
          <cell r="F756">
            <v>3562554</v>
          </cell>
          <cell r="J756" t="str">
            <v>427</v>
          </cell>
        </row>
        <row r="757">
          <cell r="F757">
            <v>3981249</v>
          </cell>
          <cell r="J757" t="str">
            <v>427</v>
          </cell>
        </row>
        <row r="758">
          <cell r="F758">
            <v>-3754675</v>
          </cell>
          <cell r="J758" t="str">
            <v>427</v>
          </cell>
        </row>
        <row r="759">
          <cell r="F759">
            <v>72471</v>
          </cell>
          <cell r="J759" t="str">
            <v>427</v>
          </cell>
        </row>
        <row r="760">
          <cell r="F760">
            <v>4851250</v>
          </cell>
          <cell r="J760" t="str">
            <v>427</v>
          </cell>
        </row>
        <row r="761">
          <cell r="F761">
            <v>-726913</v>
          </cell>
          <cell r="J761" t="str">
            <v>427</v>
          </cell>
        </row>
        <row r="762">
          <cell r="F762">
            <v>-1139386</v>
          </cell>
          <cell r="J762" t="str">
            <v>427</v>
          </cell>
        </row>
        <row r="763">
          <cell r="J763" t="str">
            <v/>
          </cell>
        </row>
        <row r="764">
          <cell r="F764">
            <v>147822905</v>
          </cell>
          <cell r="J764" t="str">
            <v xml:space="preserve"> </v>
          </cell>
        </row>
        <row r="765">
          <cell r="J765" t="str">
            <v/>
          </cell>
        </row>
        <row r="766">
          <cell r="F766">
            <v>49144039</v>
          </cell>
          <cell r="J766" t="str">
            <v>427</v>
          </cell>
        </row>
        <row r="767">
          <cell r="F767">
            <v>46291679</v>
          </cell>
          <cell r="J767" t="str">
            <v>427</v>
          </cell>
        </row>
        <row r="768">
          <cell r="F768">
            <v>24987219</v>
          </cell>
          <cell r="J768" t="str">
            <v>427</v>
          </cell>
        </row>
        <row r="769">
          <cell r="F769">
            <v>12177648</v>
          </cell>
          <cell r="J769" t="str">
            <v>427</v>
          </cell>
        </row>
        <row r="770">
          <cell r="F770">
            <v>473099</v>
          </cell>
          <cell r="J770" t="str">
            <v>427</v>
          </cell>
        </row>
        <row r="771">
          <cell r="F771">
            <v>971207</v>
          </cell>
          <cell r="J771" t="str">
            <v>427</v>
          </cell>
        </row>
        <row r="772">
          <cell r="F772">
            <v>28151</v>
          </cell>
          <cell r="J772" t="str">
            <v>427</v>
          </cell>
        </row>
        <row r="773">
          <cell r="F773">
            <v>105703</v>
          </cell>
          <cell r="J773" t="str">
            <v>427</v>
          </cell>
        </row>
        <row r="774">
          <cell r="F774">
            <v>-134178745</v>
          </cell>
          <cell r="J774" t="str">
            <v>427</v>
          </cell>
        </row>
        <row r="775">
          <cell r="J775" t="str">
            <v/>
          </cell>
        </row>
        <row r="776">
          <cell r="F776">
            <v>147822905</v>
          </cell>
          <cell r="J776" t="str">
            <v xml:space="preserve"> </v>
          </cell>
        </row>
        <row r="777">
          <cell r="J777" t="str">
            <v/>
          </cell>
        </row>
        <row r="778">
          <cell r="F778">
            <v>-10212520</v>
          </cell>
          <cell r="J778" t="str">
            <v>427</v>
          </cell>
        </row>
        <row r="779">
          <cell r="J779" t="str">
            <v/>
          </cell>
        </row>
        <row r="780">
          <cell r="F780">
            <v>-10212520</v>
          </cell>
          <cell r="J780" t="str">
            <v xml:space="preserve"> </v>
          </cell>
        </row>
        <row r="781">
          <cell r="J781" t="str">
            <v/>
          </cell>
        </row>
        <row r="782">
          <cell r="F782">
            <v>292184</v>
          </cell>
          <cell r="J782" t="str">
            <v>431</v>
          </cell>
        </row>
        <row r="783">
          <cell r="F783">
            <v>42352</v>
          </cell>
          <cell r="J783" t="str">
            <v>431</v>
          </cell>
        </row>
        <row r="784">
          <cell r="J784" t="str">
            <v/>
          </cell>
        </row>
        <row r="785">
          <cell r="F785">
            <v>334536</v>
          </cell>
          <cell r="J785" t="str">
            <v xml:space="preserve"> </v>
          </cell>
        </row>
        <row r="786">
          <cell r="J786" t="str">
            <v/>
          </cell>
        </row>
        <row r="787">
          <cell r="F787">
            <v>742161</v>
          </cell>
          <cell r="J787" t="str">
            <v>411</v>
          </cell>
        </row>
        <row r="788">
          <cell r="F788">
            <v>49628</v>
          </cell>
          <cell r="J788" t="str">
            <v>411</v>
          </cell>
        </row>
        <row r="789">
          <cell r="F789">
            <v>25251</v>
          </cell>
          <cell r="J789" t="str">
            <v>411</v>
          </cell>
        </row>
        <row r="790">
          <cell r="F790">
            <v>57642</v>
          </cell>
          <cell r="J790" t="str">
            <v>411</v>
          </cell>
        </row>
        <row r="791">
          <cell r="F791">
            <v>18811</v>
          </cell>
          <cell r="J791" t="str">
            <v>411</v>
          </cell>
        </row>
        <row r="792">
          <cell r="F792">
            <v>6337</v>
          </cell>
          <cell r="J792" t="str">
            <v>411</v>
          </cell>
        </row>
        <row r="793">
          <cell r="J793" t="str">
            <v/>
          </cell>
        </row>
        <row r="794">
          <cell r="F794">
            <v>899830</v>
          </cell>
          <cell r="J794" t="str">
            <v xml:space="preserve"> </v>
          </cell>
        </row>
        <row r="795">
          <cell r="J795" t="str">
            <v/>
          </cell>
        </row>
        <row r="796">
          <cell r="F796">
            <v>163000</v>
          </cell>
          <cell r="J796" t="str">
            <v>426</v>
          </cell>
        </row>
        <row r="797">
          <cell r="F797">
            <v>107066</v>
          </cell>
          <cell r="J797" t="str">
            <v>426</v>
          </cell>
        </row>
        <row r="798">
          <cell r="F798">
            <v>60591</v>
          </cell>
          <cell r="J798" t="str">
            <v>426</v>
          </cell>
        </row>
        <row r="799">
          <cell r="F799">
            <v>39000</v>
          </cell>
          <cell r="J799" t="str">
            <v>426</v>
          </cell>
        </row>
        <row r="800">
          <cell r="F800">
            <v>326000</v>
          </cell>
          <cell r="J800" t="str">
            <v>426</v>
          </cell>
        </row>
        <row r="801">
          <cell r="F801">
            <v>50000</v>
          </cell>
          <cell r="J801" t="str">
            <v>426</v>
          </cell>
        </row>
        <row r="802">
          <cell r="F802">
            <v>200000</v>
          </cell>
          <cell r="J802" t="str">
            <v>426</v>
          </cell>
        </row>
        <row r="803">
          <cell r="F803">
            <v>176145</v>
          </cell>
          <cell r="J803" t="str">
            <v>426</v>
          </cell>
        </row>
        <row r="804">
          <cell r="F804">
            <v>99677</v>
          </cell>
          <cell r="J804" t="str">
            <v>426</v>
          </cell>
        </row>
        <row r="805">
          <cell r="F805">
            <v>15000</v>
          </cell>
          <cell r="J805" t="str">
            <v>426</v>
          </cell>
        </row>
        <row r="806">
          <cell r="F806">
            <v>15000</v>
          </cell>
          <cell r="J806" t="str">
            <v>426</v>
          </cell>
        </row>
        <row r="807">
          <cell r="F807">
            <v>12000</v>
          </cell>
          <cell r="J807" t="str">
            <v>426</v>
          </cell>
        </row>
        <row r="808">
          <cell r="F808">
            <v>126275</v>
          </cell>
          <cell r="J808" t="str">
            <v>426</v>
          </cell>
        </row>
        <row r="809">
          <cell r="F809">
            <v>642699</v>
          </cell>
          <cell r="J809" t="str">
            <v>428</v>
          </cell>
        </row>
        <row r="810">
          <cell r="F810">
            <v>2678504</v>
          </cell>
          <cell r="J810" t="str">
            <v>428</v>
          </cell>
        </row>
        <row r="811">
          <cell r="F811">
            <v>206940</v>
          </cell>
          <cell r="J811" t="str">
            <v>428</v>
          </cell>
        </row>
        <row r="812">
          <cell r="F812">
            <v>10969</v>
          </cell>
          <cell r="J812" t="str">
            <v>428</v>
          </cell>
        </row>
        <row r="813">
          <cell r="F813">
            <v>14974</v>
          </cell>
          <cell r="J813" t="str">
            <v>428</v>
          </cell>
        </row>
        <row r="814">
          <cell r="F814">
            <v>19792</v>
          </cell>
          <cell r="J814" t="str">
            <v>428</v>
          </cell>
        </row>
        <row r="815">
          <cell r="F815">
            <v>189933</v>
          </cell>
          <cell r="J815" t="str">
            <v>428</v>
          </cell>
        </row>
        <row r="816">
          <cell r="F816">
            <v>122588</v>
          </cell>
          <cell r="J816" t="str">
            <v>428</v>
          </cell>
        </row>
        <row r="817">
          <cell r="F817">
            <v>254228</v>
          </cell>
          <cell r="J817" t="str">
            <v>428</v>
          </cell>
        </row>
        <row r="818">
          <cell r="F818">
            <v>68883</v>
          </cell>
          <cell r="J818" t="str">
            <v>428</v>
          </cell>
        </row>
        <row r="819">
          <cell r="F819">
            <v>-32699</v>
          </cell>
          <cell r="J819" t="str">
            <v>429</v>
          </cell>
        </row>
        <row r="820">
          <cell r="J820" t="str">
            <v/>
          </cell>
        </row>
        <row r="821">
          <cell r="F821">
            <v>5566565</v>
          </cell>
          <cell r="J821" t="str">
            <v xml:space="preserve"> </v>
          </cell>
        </row>
        <row r="822">
          <cell r="J822" t="str">
            <v/>
          </cell>
        </row>
        <row r="823">
          <cell r="F823">
            <v>-1223846</v>
          </cell>
          <cell r="J823" t="str">
            <v>419</v>
          </cell>
        </row>
        <row r="824">
          <cell r="F824">
            <v>-715265</v>
          </cell>
          <cell r="J824" t="str">
            <v>419</v>
          </cell>
        </row>
        <row r="825">
          <cell r="F825">
            <v>-74652</v>
          </cell>
          <cell r="J825" t="str">
            <v>419</v>
          </cell>
        </row>
        <row r="826">
          <cell r="F826">
            <v>-16810</v>
          </cell>
          <cell r="J826" t="str">
            <v>419</v>
          </cell>
        </row>
        <row r="827">
          <cell r="J827" t="str">
            <v/>
          </cell>
        </row>
        <row r="828">
          <cell r="F828">
            <v>-2030573</v>
          </cell>
          <cell r="J828" t="str">
            <v xml:space="preserve"> </v>
          </cell>
        </row>
        <row r="829">
          <cell r="J829" t="str">
            <v/>
          </cell>
        </row>
        <row r="830">
          <cell r="J830" t="str">
            <v/>
          </cell>
        </row>
        <row r="831">
          <cell r="J831" t="str">
            <v/>
          </cell>
        </row>
        <row r="832">
          <cell r="J832" t="str">
            <v/>
          </cell>
        </row>
        <row r="833">
          <cell r="F833">
            <v>-528000</v>
          </cell>
          <cell r="J833" t="str">
            <v>415</v>
          </cell>
        </row>
        <row r="834">
          <cell r="F834">
            <v>-200</v>
          </cell>
          <cell r="J834" t="str">
            <v>415</v>
          </cell>
        </row>
        <row r="835">
          <cell r="F835">
            <v>-165000</v>
          </cell>
          <cell r="J835" t="str">
            <v>415</v>
          </cell>
        </row>
        <row r="836">
          <cell r="F836">
            <v>-42000</v>
          </cell>
          <cell r="J836" t="str">
            <v>415</v>
          </cell>
        </row>
        <row r="837">
          <cell r="F837">
            <v>-68000</v>
          </cell>
          <cell r="J837" t="str">
            <v>415</v>
          </cell>
        </row>
        <row r="838">
          <cell r="F838">
            <v>-95000</v>
          </cell>
          <cell r="J838" t="str">
            <v>415</v>
          </cell>
        </row>
        <row r="839">
          <cell r="F839">
            <v>-1000000</v>
          </cell>
          <cell r="J839" t="str">
            <v>415</v>
          </cell>
        </row>
        <row r="840">
          <cell r="F840">
            <v>-19500</v>
          </cell>
          <cell r="J840" t="str">
            <v>415</v>
          </cell>
        </row>
        <row r="841">
          <cell r="F841">
            <v>-4000</v>
          </cell>
          <cell r="J841" t="str">
            <v>415</v>
          </cell>
        </row>
        <row r="842">
          <cell r="F842">
            <v>132000</v>
          </cell>
          <cell r="J842" t="str">
            <v>416</v>
          </cell>
        </row>
        <row r="843">
          <cell r="F843">
            <v>100945</v>
          </cell>
          <cell r="J843" t="str">
            <v>416</v>
          </cell>
        </row>
        <row r="844">
          <cell r="F844">
            <v>57124</v>
          </cell>
          <cell r="J844" t="str">
            <v>416</v>
          </cell>
        </row>
        <row r="845">
          <cell r="F845">
            <v>60549</v>
          </cell>
          <cell r="J845" t="str">
            <v>416</v>
          </cell>
        </row>
        <row r="846">
          <cell r="F846">
            <v>44000</v>
          </cell>
          <cell r="J846" t="str">
            <v>416</v>
          </cell>
        </row>
        <row r="847">
          <cell r="F847">
            <v>70500</v>
          </cell>
          <cell r="J847" t="str">
            <v>416</v>
          </cell>
        </row>
        <row r="848">
          <cell r="F848">
            <v>4000</v>
          </cell>
          <cell r="J848" t="str">
            <v>416</v>
          </cell>
        </row>
        <row r="849">
          <cell r="F849">
            <v>215334</v>
          </cell>
          <cell r="J849" t="str">
            <v>416</v>
          </cell>
        </row>
        <row r="850">
          <cell r="F850">
            <v>121858</v>
          </cell>
          <cell r="J850" t="str">
            <v>416</v>
          </cell>
        </row>
        <row r="851">
          <cell r="F851">
            <v>129165</v>
          </cell>
          <cell r="J851" t="str">
            <v>416</v>
          </cell>
        </row>
        <row r="852">
          <cell r="F852">
            <v>5000</v>
          </cell>
          <cell r="J852" t="str">
            <v>416</v>
          </cell>
        </row>
        <row r="853">
          <cell r="F853">
            <v>9000</v>
          </cell>
          <cell r="J853" t="str">
            <v>416</v>
          </cell>
        </row>
        <row r="854">
          <cell r="F854">
            <v>1484</v>
          </cell>
          <cell r="J854" t="str">
            <v>416</v>
          </cell>
        </row>
        <row r="855">
          <cell r="F855">
            <v>841</v>
          </cell>
          <cell r="J855" t="str">
            <v>416</v>
          </cell>
        </row>
        <row r="856">
          <cell r="F856">
            <v>892</v>
          </cell>
          <cell r="J856" t="str">
            <v>416</v>
          </cell>
        </row>
        <row r="857">
          <cell r="F857">
            <v>82663</v>
          </cell>
          <cell r="J857" t="str">
            <v>416</v>
          </cell>
        </row>
        <row r="858">
          <cell r="F858">
            <v>46774</v>
          </cell>
          <cell r="J858" t="str">
            <v>416</v>
          </cell>
        </row>
        <row r="859">
          <cell r="F859">
            <v>49587</v>
          </cell>
          <cell r="J859" t="str">
            <v>416</v>
          </cell>
        </row>
        <row r="860">
          <cell r="F860">
            <v>40000</v>
          </cell>
          <cell r="J860" t="str">
            <v>416</v>
          </cell>
        </row>
        <row r="861">
          <cell r="F861">
            <v>1100</v>
          </cell>
          <cell r="J861" t="str">
            <v>416</v>
          </cell>
        </row>
        <row r="862">
          <cell r="F862">
            <v>5000</v>
          </cell>
          <cell r="J862" t="str">
            <v>416</v>
          </cell>
        </row>
        <row r="863">
          <cell r="F863">
            <v>1812</v>
          </cell>
          <cell r="J863" t="str">
            <v>416</v>
          </cell>
        </row>
        <row r="864">
          <cell r="F864">
            <v>1024</v>
          </cell>
          <cell r="J864" t="str">
            <v>416</v>
          </cell>
        </row>
        <row r="865">
          <cell r="F865">
            <v>1084</v>
          </cell>
          <cell r="J865" t="str">
            <v>416</v>
          </cell>
        </row>
        <row r="866">
          <cell r="F866">
            <v>12000</v>
          </cell>
          <cell r="J866" t="str">
            <v>416</v>
          </cell>
        </row>
        <row r="867">
          <cell r="F867">
            <v>20000</v>
          </cell>
          <cell r="J867" t="str">
            <v>416</v>
          </cell>
        </row>
        <row r="868">
          <cell r="F868">
            <v>600</v>
          </cell>
          <cell r="J868" t="str">
            <v>416</v>
          </cell>
        </row>
        <row r="869">
          <cell r="F869">
            <v>1000000</v>
          </cell>
          <cell r="J869" t="str">
            <v>416</v>
          </cell>
        </row>
        <row r="870">
          <cell r="F870">
            <v>1000</v>
          </cell>
          <cell r="J870" t="str">
            <v>416</v>
          </cell>
        </row>
        <row r="871">
          <cell r="F871">
            <v>2000</v>
          </cell>
          <cell r="J871" t="str">
            <v>416</v>
          </cell>
        </row>
        <row r="872">
          <cell r="F872">
            <v>10000</v>
          </cell>
          <cell r="J872" t="str">
            <v>416</v>
          </cell>
        </row>
        <row r="873">
          <cell r="F873">
            <v>5000</v>
          </cell>
          <cell r="J873" t="str">
            <v>416</v>
          </cell>
        </row>
        <row r="874">
          <cell r="F874">
            <v>2500</v>
          </cell>
          <cell r="J874" t="str">
            <v>416</v>
          </cell>
        </row>
        <row r="875">
          <cell r="F875">
            <v>3000</v>
          </cell>
          <cell r="J875" t="str">
            <v>416</v>
          </cell>
        </row>
        <row r="876">
          <cell r="F876">
            <v>1000</v>
          </cell>
          <cell r="J876" t="str">
            <v>416</v>
          </cell>
        </row>
        <row r="877">
          <cell r="F877">
            <v>-100000</v>
          </cell>
          <cell r="J877" t="str">
            <v>421</v>
          </cell>
        </row>
        <row r="878">
          <cell r="J878" t="str">
            <v/>
          </cell>
        </row>
        <row r="879">
          <cell r="F879">
            <v>217136</v>
          </cell>
          <cell r="J879" t="str">
            <v xml:space="preserve"> </v>
          </cell>
        </row>
        <row r="880">
          <cell r="J880" t="str">
            <v/>
          </cell>
        </row>
        <row r="881">
          <cell r="J881" t="str">
            <v/>
          </cell>
        </row>
        <row r="882">
          <cell r="J882" t="str">
            <v/>
          </cell>
        </row>
        <row r="883">
          <cell r="F883">
            <v>-1188978</v>
          </cell>
          <cell r="J883" t="str">
            <v>424</v>
          </cell>
        </row>
        <row r="884">
          <cell r="J884" t="str">
            <v/>
          </cell>
        </row>
        <row r="885">
          <cell r="F885">
            <v>-1188978</v>
          </cell>
          <cell r="J885" t="str">
            <v xml:space="preserve"> </v>
          </cell>
        </row>
        <row r="886">
          <cell r="J886" t="str">
            <v/>
          </cell>
        </row>
        <row r="887">
          <cell r="F887">
            <v>824964602</v>
          </cell>
          <cell r="J887" t="str">
            <v xml:space="preserve"> </v>
          </cell>
        </row>
        <row r="888">
          <cell r="J888" t="str">
            <v/>
          </cell>
        </row>
        <row r="889">
          <cell r="J889" t="str">
            <v/>
          </cell>
        </row>
        <row r="890">
          <cell r="J890" t="str">
            <v/>
          </cell>
        </row>
        <row r="891">
          <cell r="J891" t="str">
            <v/>
          </cell>
        </row>
        <row r="892">
          <cell r="J892" t="str">
            <v/>
          </cell>
        </row>
        <row r="893">
          <cell r="J893" t="str">
            <v/>
          </cell>
        </row>
        <row r="894">
          <cell r="J894" t="str">
            <v/>
          </cell>
        </row>
        <row r="895">
          <cell r="J895" t="str">
            <v/>
          </cell>
        </row>
        <row r="896">
          <cell r="J896" t="str">
            <v/>
          </cell>
        </row>
        <row r="897">
          <cell r="J897" t="str">
            <v/>
          </cell>
        </row>
        <row r="898">
          <cell r="J898" t="str">
            <v/>
          </cell>
        </row>
        <row r="899">
          <cell r="J899" t="str">
            <v/>
          </cell>
        </row>
        <row r="900">
          <cell r="J900" t="str">
            <v/>
          </cell>
        </row>
        <row r="901">
          <cell r="J901" t="str">
            <v/>
          </cell>
        </row>
        <row r="902">
          <cell r="J902" t="str">
            <v/>
          </cell>
        </row>
        <row r="903">
          <cell r="J903" t="str">
            <v/>
          </cell>
        </row>
        <row r="904">
          <cell r="J904" t="str">
            <v/>
          </cell>
        </row>
        <row r="905">
          <cell r="J905" t="str">
            <v/>
          </cell>
        </row>
        <row r="906">
          <cell r="J906" t="str">
            <v/>
          </cell>
        </row>
        <row r="907">
          <cell r="J907" t="str">
            <v/>
          </cell>
        </row>
        <row r="908">
          <cell r="J908" t="str">
            <v/>
          </cell>
        </row>
        <row r="909">
          <cell r="J909" t="str">
            <v/>
          </cell>
        </row>
        <row r="910">
          <cell r="J910" t="str">
            <v/>
          </cell>
        </row>
        <row r="911">
          <cell r="J911" t="str">
            <v/>
          </cell>
        </row>
        <row r="912">
          <cell r="J912" t="str">
            <v/>
          </cell>
        </row>
        <row r="913">
          <cell r="J913" t="str">
            <v/>
          </cell>
        </row>
        <row r="914">
          <cell r="J914" t="str">
            <v/>
          </cell>
        </row>
        <row r="915">
          <cell r="J915" t="str">
            <v/>
          </cell>
        </row>
        <row r="916">
          <cell r="J916" t="str">
            <v/>
          </cell>
        </row>
        <row r="917">
          <cell r="J917" t="str">
            <v/>
          </cell>
        </row>
        <row r="918">
          <cell r="J918" t="str">
            <v/>
          </cell>
        </row>
        <row r="919">
          <cell r="J919" t="str">
            <v/>
          </cell>
        </row>
        <row r="920">
          <cell r="J920" t="str">
            <v/>
          </cell>
        </row>
        <row r="921">
          <cell r="J921" t="str">
            <v/>
          </cell>
        </row>
        <row r="922">
          <cell r="J922" t="str">
            <v/>
          </cell>
        </row>
        <row r="923">
          <cell r="J923" t="str">
            <v/>
          </cell>
        </row>
        <row r="924">
          <cell r="J924" t="str">
            <v/>
          </cell>
        </row>
        <row r="925">
          <cell r="J925" t="str">
            <v/>
          </cell>
        </row>
        <row r="926">
          <cell r="J926" t="str">
            <v/>
          </cell>
        </row>
        <row r="927">
          <cell r="J927" t="str">
            <v/>
          </cell>
        </row>
        <row r="928">
          <cell r="J928" t="str">
            <v/>
          </cell>
        </row>
        <row r="929">
          <cell r="J929" t="str">
            <v/>
          </cell>
        </row>
        <row r="930">
          <cell r="J930" t="str">
            <v/>
          </cell>
        </row>
        <row r="931">
          <cell r="J931" t="str">
            <v/>
          </cell>
        </row>
        <row r="932">
          <cell r="J932" t="str">
            <v/>
          </cell>
        </row>
        <row r="933">
          <cell r="J933" t="str">
            <v/>
          </cell>
        </row>
        <row r="934">
          <cell r="J934" t="str">
            <v/>
          </cell>
        </row>
        <row r="935">
          <cell r="J935" t="str">
            <v/>
          </cell>
        </row>
        <row r="936">
          <cell r="J936" t="str">
            <v/>
          </cell>
        </row>
        <row r="937">
          <cell r="J937" t="str">
            <v/>
          </cell>
        </row>
        <row r="938">
          <cell r="J938" t="str">
            <v/>
          </cell>
        </row>
        <row r="939">
          <cell r="J939" t="str">
            <v/>
          </cell>
        </row>
        <row r="940">
          <cell r="J940" t="str">
            <v/>
          </cell>
        </row>
        <row r="941">
          <cell r="J941" t="str">
            <v/>
          </cell>
        </row>
        <row r="942">
          <cell r="J942" t="str">
            <v/>
          </cell>
        </row>
        <row r="943">
          <cell r="J943" t="str">
            <v/>
          </cell>
        </row>
        <row r="944">
          <cell r="J944" t="str">
            <v/>
          </cell>
        </row>
      </sheetData>
      <sheetData sheetId="2">
        <row r="27">
          <cell r="D27">
            <v>3168347</v>
          </cell>
        </row>
        <row r="33">
          <cell r="D33">
            <v>2647186</v>
          </cell>
        </row>
        <row r="35">
          <cell r="D35">
            <v>1742208</v>
          </cell>
        </row>
      </sheetData>
      <sheetData sheetId="3">
        <row r="26">
          <cell r="D26">
            <v>2029000</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Taxes Other than Income"/>
      <sheetName val="Summary"/>
      <sheetName val="2013 Budget Input Form Emp Bene"/>
      <sheetName val="2013 Budget Input Form Tax"/>
    </sheetNames>
    <sheetDataSet>
      <sheetData sheetId="0"/>
      <sheetData sheetId="1">
        <row r="3">
          <cell r="C3">
            <v>6644315</v>
          </cell>
        </row>
        <row r="4">
          <cell r="C4">
            <v>61500</v>
          </cell>
        </row>
        <row r="5">
          <cell r="C5">
            <v>194000</v>
          </cell>
        </row>
        <row r="6">
          <cell r="C6">
            <v>62000</v>
          </cell>
        </row>
      </sheetData>
      <sheetData sheetId="2"/>
      <sheetData sheetId="3">
        <row r="6">
          <cell r="L6">
            <v>15100</v>
          </cell>
        </row>
        <row r="22">
          <cell r="L22">
            <v>2358543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or"/>
      <sheetName val="coc"/>
      <sheetName val="cwc"/>
      <sheetName val="Fuel and O&amp;M"/>
      <sheetName val="precwc"/>
      <sheetName val="Lost Time"/>
      <sheetName val="erb"/>
      <sheetName val="grb"/>
      <sheetName val="trb"/>
      <sheetName val="cocsup"/>
      <sheetName val="fsv"/>
      <sheetName val="Check Figures"/>
      <sheetName val="deftax"/>
      <sheetName val="ITC Amortization"/>
      <sheetName val="FAS109 &amp; OCI Allocations"/>
      <sheetName val="data entry"/>
      <sheetName val="Non-Utility Property Recon."/>
      <sheetName val="MACROS"/>
    </sheetNames>
    <sheetDataSet>
      <sheetData sheetId="0"/>
      <sheetData sheetId="1"/>
      <sheetData sheetId="2"/>
      <sheetData sheetId="3" refreshError="1"/>
      <sheetData sheetId="4"/>
      <sheetData sheetId="5"/>
      <sheetData sheetId="6" refreshError="1">
        <row r="25">
          <cell r="G25" t="str">
            <v>COMMON UTIL</v>
          </cell>
        </row>
        <row r="26">
          <cell r="G26" t="str">
            <v>PLANT IN</v>
          </cell>
          <cell r="K26" t="str">
            <v>FUEL</v>
          </cell>
          <cell r="M26" t="str">
            <v>CUSTOMER</v>
          </cell>
        </row>
        <row r="27">
          <cell r="E27" t="str">
            <v>FSV CWIP</v>
          </cell>
          <cell r="G27" t="str">
            <v>SERV ALLOC</v>
          </cell>
          <cell r="I27" t="str">
            <v>QF DEPOSITS</v>
          </cell>
          <cell r="K27" t="str">
            <v>STOCK</v>
          </cell>
          <cell r="M27" t="str">
            <v>DEPOSITS</v>
          </cell>
        </row>
        <row r="29">
          <cell r="E29">
            <v>0</v>
          </cell>
          <cell r="G29">
            <v>249635247</v>
          </cell>
          <cell r="I29">
            <v>-3571042</v>
          </cell>
          <cell r="K29">
            <v>0</v>
          </cell>
          <cell r="M29">
            <v>-12347679</v>
          </cell>
        </row>
        <row r="30">
          <cell r="E30">
            <v>0</v>
          </cell>
          <cell r="G30">
            <v>248175925</v>
          </cell>
          <cell r="I30">
            <v>-3617768</v>
          </cell>
          <cell r="K30">
            <v>22408058</v>
          </cell>
          <cell r="M30">
            <v>-13238696</v>
          </cell>
        </row>
        <row r="31">
          <cell r="E31">
            <v>0</v>
          </cell>
          <cell r="G31">
            <v>248259893</v>
          </cell>
          <cell r="I31">
            <v>-3642938</v>
          </cell>
          <cell r="K31">
            <v>22509011.219999999</v>
          </cell>
          <cell r="M31">
            <v>-14430365</v>
          </cell>
        </row>
        <row r="32">
          <cell r="E32">
            <v>0</v>
          </cell>
          <cell r="G32">
            <v>245560879</v>
          </cell>
          <cell r="I32">
            <v>-3642938</v>
          </cell>
          <cell r="K32">
            <v>23993521.170000002</v>
          </cell>
          <cell r="M32">
            <v>-14622637</v>
          </cell>
        </row>
        <row r="33">
          <cell r="E33">
            <v>0</v>
          </cell>
          <cell r="G33">
            <v>247159317</v>
          </cell>
          <cell r="I33">
            <v>-3655737</v>
          </cell>
          <cell r="K33">
            <v>26310458.539999999</v>
          </cell>
          <cell r="M33">
            <v>-15201400</v>
          </cell>
        </row>
        <row r="34">
          <cell r="E34">
            <v>0</v>
          </cell>
          <cell r="G34">
            <v>248814018.07999992</v>
          </cell>
          <cell r="I34">
            <v>-3687028</v>
          </cell>
          <cell r="K34">
            <v>27180970.02</v>
          </cell>
          <cell r="M34">
            <v>-15617638</v>
          </cell>
        </row>
        <row r="35">
          <cell r="E35">
            <v>0</v>
          </cell>
          <cell r="G35">
            <v>248814018.07999992</v>
          </cell>
          <cell r="I35">
            <v>-3699890.72</v>
          </cell>
          <cell r="K35">
            <v>26800912.469999999</v>
          </cell>
          <cell r="M35">
            <v>-15683852</v>
          </cell>
        </row>
        <row r="36">
          <cell r="E36">
            <v>0</v>
          </cell>
          <cell r="G36">
            <v>251006617.59999993</v>
          </cell>
          <cell r="I36">
            <v>-3713181.97</v>
          </cell>
          <cell r="K36">
            <v>25525651.16</v>
          </cell>
          <cell r="M36">
            <v>-15823637</v>
          </cell>
        </row>
        <row r="37">
          <cell r="E37">
            <v>0</v>
          </cell>
          <cell r="G37">
            <v>250302137</v>
          </cell>
          <cell r="I37">
            <v>-3726473.22</v>
          </cell>
          <cell r="K37">
            <v>26357268.120000001</v>
          </cell>
          <cell r="M37">
            <v>-15814921</v>
          </cell>
        </row>
        <row r="38">
          <cell r="E38">
            <v>0</v>
          </cell>
          <cell r="G38">
            <v>250094270</v>
          </cell>
          <cell r="I38">
            <v>-3752626.99</v>
          </cell>
          <cell r="K38">
            <v>30200520.399999999</v>
          </cell>
          <cell r="M38">
            <v>-15979638</v>
          </cell>
        </row>
        <row r="39">
          <cell r="E39">
            <v>0</v>
          </cell>
          <cell r="G39">
            <v>250326630</v>
          </cell>
          <cell r="I39">
            <v>-3752626.99</v>
          </cell>
          <cell r="K39">
            <v>29913063.329999998</v>
          </cell>
          <cell r="M39">
            <v>-16000829</v>
          </cell>
        </row>
        <row r="40">
          <cell r="E40">
            <v>0</v>
          </cell>
          <cell r="G40">
            <v>248810021</v>
          </cell>
          <cell r="I40">
            <v>-3778780.76</v>
          </cell>
          <cell r="K40">
            <v>25140843</v>
          </cell>
          <cell r="M40">
            <v>-16032151</v>
          </cell>
        </row>
        <row r="42">
          <cell r="E42">
            <v>0</v>
          </cell>
          <cell r="G42">
            <v>248913248</v>
          </cell>
          <cell r="I42">
            <v>-3686753</v>
          </cell>
          <cell r="K42">
            <v>23861690</v>
          </cell>
          <cell r="M42">
            <v>-15066120</v>
          </cell>
        </row>
        <row r="44">
          <cell r="M44" t="str">
            <v>(Not Used?)</v>
          </cell>
        </row>
        <row r="45">
          <cell r="E45" t="str">
            <v>FSV</v>
          </cell>
          <cell r="G45" t="str">
            <v>CASH</v>
          </cell>
          <cell r="I45" t="str">
            <v>CUSTOMER</v>
          </cell>
          <cell r="M45" t="str">
            <v>JOINT OPER.</v>
          </cell>
        </row>
        <row r="46">
          <cell r="E46" t="str">
            <v>MATERIALS</v>
          </cell>
          <cell r="G46" t="str">
            <v>WORKING</v>
          </cell>
          <cell r="I46" t="str">
            <v>ADV FOR</v>
          </cell>
          <cell r="K46" t="str">
            <v>DEPREC &amp;</v>
          </cell>
          <cell r="M46" t="str">
            <v>AGREEMENT</v>
          </cell>
        </row>
        <row r="47">
          <cell r="E47" t="str">
            <v>&amp; SUPPLIES</v>
          </cell>
          <cell r="G47" t="str">
            <v>CAPITAL</v>
          </cell>
          <cell r="I47" t="str">
            <v>CONSTRUCTION</v>
          </cell>
          <cell r="K47" t="str">
            <v>AMORT</v>
          </cell>
          <cell r="M47" t="str">
            <v>MARGIN TRANSFER</v>
          </cell>
        </row>
      </sheetData>
      <sheetData sheetId="7" refreshError="1">
        <row r="23">
          <cell r="E23">
            <v>1203520</v>
          </cell>
          <cell r="G23">
            <v>57654784</v>
          </cell>
          <cell r="I23">
            <v>221553471</v>
          </cell>
          <cell r="K23">
            <v>0</v>
          </cell>
          <cell r="M23">
            <v>-9208746</v>
          </cell>
        </row>
        <row r="35">
          <cell r="E35" t="str">
            <v>CASH</v>
          </cell>
          <cell r="G35" t="str">
            <v>CUSTOMER</v>
          </cell>
        </row>
        <row r="36">
          <cell r="E36" t="str">
            <v>WORKING</v>
          </cell>
          <cell r="G36" t="str">
            <v>ADV FOR</v>
          </cell>
          <cell r="I36" t="str">
            <v>DEPREC &amp;</v>
          </cell>
          <cell r="M36" t="str">
            <v>PREPAID</v>
          </cell>
        </row>
        <row r="37">
          <cell r="E37" t="str">
            <v>CAPITAL</v>
          </cell>
          <cell r="G37" t="str">
            <v>CONSTRUCTION</v>
          </cell>
          <cell r="I37" t="str">
            <v>AMORT</v>
          </cell>
          <cell r="K37" t="str">
            <v>AFUDC</v>
          </cell>
          <cell r="M37" t="str">
            <v>PENSION</v>
          </cell>
        </row>
        <row r="39">
          <cell r="E39">
            <v>-55844974</v>
          </cell>
          <cell r="G39">
            <v>-26061541</v>
          </cell>
          <cell r="I39">
            <v>610064340</v>
          </cell>
          <cell r="K39">
            <v>-75950.740000000005</v>
          </cell>
          <cell r="M39">
            <v>16955136</v>
          </cell>
        </row>
        <row r="40">
          <cell r="E40">
            <v>20426911</v>
          </cell>
          <cell r="G40">
            <v>-26200308</v>
          </cell>
          <cell r="I40">
            <v>616946000</v>
          </cell>
          <cell r="K40">
            <v>66447.59</v>
          </cell>
          <cell r="M40">
            <v>17259510</v>
          </cell>
        </row>
        <row r="41">
          <cell r="E41">
            <v>14070685</v>
          </cell>
          <cell r="G41">
            <v>-26722367</v>
          </cell>
          <cell r="I41">
            <v>621749441.09239995</v>
          </cell>
          <cell r="K41">
            <v>53802.32</v>
          </cell>
          <cell r="M41">
            <v>17868259</v>
          </cell>
        </row>
        <row r="42">
          <cell r="E42">
            <v>13813121</v>
          </cell>
          <cell r="G42">
            <v>-26722367</v>
          </cell>
          <cell r="I42">
            <v>626023904.68099999</v>
          </cell>
          <cell r="K42">
            <v>58215</v>
          </cell>
          <cell r="M42">
            <v>17868259</v>
          </cell>
        </row>
        <row r="43">
          <cell r="E43">
            <v>11445467</v>
          </cell>
          <cell r="G43">
            <v>-27186999</v>
          </cell>
          <cell r="I43">
            <v>630917651.79030001</v>
          </cell>
          <cell r="K43">
            <v>48752.94</v>
          </cell>
          <cell r="M43">
            <v>18013764</v>
          </cell>
        </row>
        <row r="44">
          <cell r="E44">
            <v>9889324</v>
          </cell>
          <cell r="G44">
            <v>-27373795</v>
          </cell>
          <cell r="I44">
            <v>639413821.4825002</v>
          </cell>
          <cell r="K44">
            <v>40532.06</v>
          </cell>
          <cell r="M44">
            <v>18159270</v>
          </cell>
        </row>
        <row r="45">
          <cell r="E45">
            <v>8428102</v>
          </cell>
          <cell r="G45">
            <v>-27834142.829999998</v>
          </cell>
          <cell r="I45">
            <v>639413821.4825002</v>
          </cell>
          <cell r="K45">
            <v>61615.71</v>
          </cell>
          <cell r="M45">
            <v>18423718</v>
          </cell>
        </row>
        <row r="46">
          <cell r="E46">
            <v>7956891</v>
          </cell>
          <cell r="G46">
            <v>-27938272.649999999</v>
          </cell>
          <cell r="I46">
            <v>644739375.80739999</v>
          </cell>
          <cell r="K46">
            <v>73103.61</v>
          </cell>
          <cell r="M46">
            <v>18775897</v>
          </cell>
        </row>
        <row r="47">
          <cell r="E47">
            <v>7646024</v>
          </cell>
          <cell r="G47">
            <v>-28099699.719999999</v>
          </cell>
          <cell r="I47">
            <v>648136480</v>
          </cell>
          <cell r="K47">
            <v>18197.97</v>
          </cell>
          <cell r="M47">
            <v>19128076</v>
          </cell>
        </row>
      </sheetData>
      <sheetData sheetId="8" refreshError="1">
        <row r="23">
          <cell r="E23">
            <v>0</v>
          </cell>
          <cell r="G23">
            <v>0</v>
          </cell>
          <cell r="I23">
            <v>1575526</v>
          </cell>
          <cell r="K23">
            <v>46273</v>
          </cell>
          <cell r="M23">
            <v>125620</v>
          </cell>
        </row>
        <row r="35">
          <cell r="E35" t="str">
            <v>CASH</v>
          </cell>
          <cell r="G35" t="str">
            <v>CUSTOMER</v>
          </cell>
          <cell r="K35" t="str">
            <v>DEPRECIATION</v>
          </cell>
        </row>
        <row r="36">
          <cell r="E36" t="str">
            <v>WORKING</v>
          </cell>
          <cell r="G36" t="str">
            <v>ADV FOR</v>
          </cell>
          <cell r="I36" t="str">
            <v>DEPREC &amp;</v>
          </cell>
          <cell r="K36" t="str">
            <v>ALLOC TO</v>
          </cell>
          <cell r="O36" t="str">
            <v>PREPAID</v>
          </cell>
          <cell r="Q36" t="str">
            <v>PREPAID</v>
          </cell>
        </row>
        <row r="37">
          <cell r="E37" t="str">
            <v>CAPITAL</v>
          </cell>
          <cell r="G37" t="str">
            <v>CONSTRUCTION</v>
          </cell>
          <cell r="I37" t="str">
            <v>AMORT</v>
          </cell>
          <cell r="K37" t="str">
            <v>THERMAL</v>
          </cell>
          <cell r="M37" t="str">
            <v>AFUDC</v>
          </cell>
          <cell r="O37" t="str">
            <v>PENSION</v>
          </cell>
          <cell r="Q37" t="str">
            <v>ISSC FEE</v>
          </cell>
        </row>
        <row r="39">
          <cell r="E39">
            <v>-976104</v>
          </cell>
          <cell r="G39">
            <v>0</v>
          </cell>
          <cell r="I39">
            <v>8693855</v>
          </cell>
          <cell r="K39">
            <v>0</v>
          </cell>
          <cell r="M39">
            <v>-1207.6500000000001</v>
          </cell>
          <cell r="O39">
            <v>243189</v>
          </cell>
          <cell r="Q39">
            <v>0</v>
          </cell>
        </row>
        <row r="40">
          <cell r="E40">
            <v>-61787</v>
          </cell>
          <cell r="G40">
            <v>0</v>
          </cell>
          <cell r="I40">
            <v>8385198</v>
          </cell>
          <cell r="K40">
            <v>0</v>
          </cell>
          <cell r="M40">
            <v>4691.63</v>
          </cell>
          <cell r="O40">
            <v>247555</v>
          </cell>
          <cell r="Q40">
            <v>0</v>
          </cell>
        </row>
        <row r="41">
          <cell r="E41">
            <v>-32286</v>
          </cell>
          <cell r="G41">
            <v>0</v>
          </cell>
          <cell r="I41">
            <v>8431632.0273999963</v>
          </cell>
          <cell r="K41">
            <v>0</v>
          </cell>
          <cell r="M41">
            <v>3423.67</v>
          </cell>
          <cell r="O41">
            <v>256286</v>
          </cell>
          <cell r="Q41">
            <v>0</v>
          </cell>
        </row>
        <row r="42">
          <cell r="E42">
            <v>-34251</v>
          </cell>
          <cell r="G42">
            <v>0</v>
          </cell>
          <cell r="I42">
            <v>8386619.9039999908</v>
          </cell>
          <cell r="K42">
            <v>0</v>
          </cell>
          <cell r="M42">
            <v>3441.59</v>
          </cell>
          <cell r="O42">
            <v>256286</v>
          </cell>
          <cell r="Q42">
            <v>0</v>
          </cell>
        </row>
        <row r="43">
          <cell r="E43">
            <v>-38870</v>
          </cell>
          <cell r="G43">
            <v>0</v>
          </cell>
          <cell r="I43">
            <v>8433191.1467999984</v>
          </cell>
          <cell r="K43">
            <v>0</v>
          </cell>
          <cell r="M43">
            <v>1949.91</v>
          </cell>
          <cell r="O43">
            <v>258373</v>
          </cell>
          <cell r="Q43">
            <v>0</v>
          </cell>
        </row>
        <row r="44">
          <cell r="E44">
            <v>-25770</v>
          </cell>
          <cell r="G44">
            <v>0</v>
          </cell>
          <cell r="I44">
            <v>8521728.1132999882</v>
          </cell>
          <cell r="K44">
            <v>0</v>
          </cell>
          <cell r="M44">
            <v>3340.14</v>
          </cell>
          <cell r="O44">
            <v>260460</v>
          </cell>
          <cell r="Q44">
            <v>0</v>
          </cell>
        </row>
        <row r="45">
          <cell r="E45">
            <v>-18198</v>
          </cell>
          <cell r="G45">
            <v>0</v>
          </cell>
          <cell r="I45">
            <v>8521728.1132999882</v>
          </cell>
          <cell r="K45">
            <v>0</v>
          </cell>
          <cell r="M45">
            <v>3444.68</v>
          </cell>
          <cell r="O45">
            <v>264253</v>
          </cell>
          <cell r="Q45">
            <v>0</v>
          </cell>
        </row>
        <row r="46">
          <cell r="E46">
            <v>-10700</v>
          </cell>
          <cell r="G46">
            <v>0</v>
          </cell>
          <cell r="I46">
            <v>8568761.7101999912</v>
          </cell>
          <cell r="K46">
            <v>0</v>
          </cell>
          <cell r="M46">
            <v>3569.02</v>
          </cell>
          <cell r="O46">
            <v>269304</v>
          </cell>
          <cell r="Q46">
            <v>0</v>
          </cell>
        </row>
        <row r="47">
          <cell r="E47">
            <v>-13461</v>
          </cell>
          <cell r="G47">
            <v>0</v>
          </cell>
          <cell r="I47">
            <v>8615150</v>
          </cell>
          <cell r="K47">
            <v>0</v>
          </cell>
          <cell r="M47">
            <v>4260.79</v>
          </cell>
          <cell r="O47">
            <v>274356</v>
          </cell>
          <cell r="Q47">
            <v>0</v>
          </cell>
        </row>
      </sheetData>
      <sheetData sheetId="9" refreshError="1">
        <row r="23">
          <cell r="E23">
            <v>-24104183</v>
          </cell>
          <cell r="G23">
            <v>0</v>
          </cell>
          <cell r="I23">
            <v>2072461229</v>
          </cell>
          <cell r="K23">
            <v>0</v>
          </cell>
          <cell r="M23">
            <v>1638931004</v>
          </cell>
          <cell r="O23">
            <v>5501687</v>
          </cell>
        </row>
        <row r="29">
          <cell r="G29" t="str">
            <v>SUBSIDIARY</v>
          </cell>
          <cell r="K29" t="str">
            <v>NCI</v>
          </cell>
        </row>
        <row r="30">
          <cell r="E30" t="str">
            <v>INV IN SUBS</v>
          </cell>
          <cell r="G30" t="str">
            <v>RETAINED</v>
          </cell>
          <cell r="I30" t="str">
            <v>OTH INV</v>
          </cell>
          <cell r="K30" t="str">
            <v>RETAINED</v>
          </cell>
          <cell r="M30" t="str">
            <v>COST OF</v>
          </cell>
          <cell r="O30" t="str">
            <v>COST OF</v>
          </cell>
        </row>
        <row r="31">
          <cell r="E31" t="str">
            <v>AT COST</v>
          </cell>
          <cell r="G31" t="str">
            <v>EARNINGS</v>
          </cell>
          <cell r="I31" t="str">
            <v>AT COST</v>
          </cell>
          <cell r="K31" t="str">
            <v>EARNINGS</v>
          </cell>
          <cell r="M31" t="str">
            <v>DEBT</v>
          </cell>
          <cell r="O31" t="str">
            <v>PREFERRED</v>
          </cell>
        </row>
        <row r="33">
          <cell r="E33">
            <v>53052020</v>
          </cell>
          <cell r="G33">
            <v>124060118</v>
          </cell>
          <cell r="I33">
            <v>10728638</v>
          </cell>
          <cell r="K33">
            <v>71820572.859999999</v>
          </cell>
          <cell r="M33">
            <v>7.3099999999999998E-2</v>
          </cell>
          <cell r="O33">
            <v>0</v>
          </cell>
        </row>
        <row r="34">
          <cell r="E34">
            <v>25531415</v>
          </cell>
          <cell r="G34">
            <v>103965622</v>
          </cell>
          <cell r="I34">
            <v>12712893</v>
          </cell>
          <cell r="K34">
            <v>71820572.859999999</v>
          </cell>
          <cell r="M34">
            <v>7.3099999999999998E-2</v>
          </cell>
          <cell r="O34">
            <v>0</v>
          </cell>
        </row>
        <row r="35">
          <cell r="E35">
            <v>27837358</v>
          </cell>
          <cell r="G35">
            <v>96905502</v>
          </cell>
          <cell r="I35">
            <v>12769927</v>
          </cell>
          <cell r="K35">
            <v>71820572.859999999</v>
          </cell>
          <cell r="M35">
            <v>7.3099999999999998E-2</v>
          </cell>
          <cell r="O35">
            <v>0</v>
          </cell>
        </row>
        <row r="36">
          <cell r="E36">
            <v>27837358</v>
          </cell>
          <cell r="G36">
            <v>96905502</v>
          </cell>
          <cell r="I36">
            <v>12769927</v>
          </cell>
          <cell r="K36">
            <v>71820572.859999999</v>
          </cell>
          <cell r="M36">
            <v>7.2999999999999995E-2</v>
          </cell>
          <cell r="O36">
            <v>0</v>
          </cell>
        </row>
        <row r="37">
          <cell r="E37">
            <v>29117943</v>
          </cell>
          <cell r="G37">
            <v>95761108</v>
          </cell>
          <cell r="I37">
            <v>12798445</v>
          </cell>
          <cell r="K37">
            <v>71820572.859999999</v>
          </cell>
          <cell r="M37">
            <v>7.2999999999999995E-2</v>
          </cell>
          <cell r="O37">
            <v>0</v>
          </cell>
        </row>
        <row r="38">
          <cell r="E38">
            <v>30748386</v>
          </cell>
          <cell r="G38">
            <v>103422234</v>
          </cell>
          <cell r="I38">
            <v>12871975</v>
          </cell>
          <cell r="K38">
            <v>71820572.859999999</v>
          </cell>
          <cell r="M38">
            <v>7.2999999999999995E-2</v>
          </cell>
          <cell r="O38">
            <v>0</v>
          </cell>
        </row>
        <row r="39">
          <cell r="E39">
            <v>31305712</v>
          </cell>
          <cell r="G39">
            <v>100769002</v>
          </cell>
          <cell r="I39">
            <v>12966751</v>
          </cell>
          <cell r="K39">
            <v>71820572.859999999</v>
          </cell>
          <cell r="M39">
            <v>7.2999999999999995E-2</v>
          </cell>
          <cell r="O39">
            <v>0</v>
          </cell>
        </row>
        <row r="40">
          <cell r="E40">
            <v>33572515</v>
          </cell>
          <cell r="G40">
            <v>100535418</v>
          </cell>
          <cell r="I40">
            <v>13056772</v>
          </cell>
          <cell r="K40">
            <v>71820572.859999999</v>
          </cell>
          <cell r="M40">
            <v>7.2999999999999995E-2</v>
          </cell>
          <cell r="O40">
            <v>0</v>
          </cell>
        </row>
        <row r="41">
          <cell r="E41">
            <v>37687692</v>
          </cell>
          <cell r="G41">
            <v>100157770</v>
          </cell>
          <cell r="I41">
            <v>13146792</v>
          </cell>
          <cell r="K41">
            <v>71820572.859999999</v>
          </cell>
          <cell r="M41">
            <v>7.2999999999999995E-2</v>
          </cell>
          <cell r="O41">
            <v>0</v>
          </cell>
        </row>
        <row r="42">
          <cell r="E42">
            <v>39404069</v>
          </cell>
          <cell r="G42">
            <v>100157770</v>
          </cell>
          <cell r="I42">
            <v>13326832</v>
          </cell>
          <cell r="K42">
            <v>71820572.859999999</v>
          </cell>
          <cell r="M42">
            <v>7.4999999999999997E-2</v>
          </cell>
          <cell r="O42">
            <v>0</v>
          </cell>
        </row>
        <row r="43">
          <cell r="E43">
            <v>39404069</v>
          </cell>
          <cell r="G43">
            <v>100157770</v>
          </cell>
          <cell r="I43">
            <v>13326832</v>
          </cell>
          <cell r="K43">
            <v>71820572.859999999</v>
          </cell>
          <cell r="M43">
            <v>7.4999999999999997E-2</v>
          </cell>
          <cell r="O43">
            <v>0</v>
          </cell>
        </row>
        <row r="44">
          <cell r="E44">
            <v>51785123</v>
          </cell>
          <cell r="G44">
            <v>100458731</v>
          </cell>
          <cell r="I44">
            <v>6599371</v>
          </cell>
          <cell r="K44">
            <v>71820572.859999999</v>
          </cell>
          <cell r="M44">
            <v>7.4999999999999997E-2</v>
          </cell>
          <cell r="O44">
            <v>0</v>
          </cell>
        </row>
        <row r="46">
          <cell r="E46">
            <v>35606972</v>
          </cell>
          <cell r="G46">
            <v>101938046</v>
          </cell>
          <cell r="I46">
            <v>12256263</v>
          </cell>
          <cell r="K46">
            <v>71820573</v>
          </cell>
          <cell r="M46">
            <v>7.3499999999999996E-2</v>
          </cell>
          <cell r="O46">
            <v>0</v>
          </cell>
        </row>
      </sheetData>
      <sheetData sheetId="10" refreshError="1">
        <row r="24">
          <cell r="E24">
            <v>233568</v>
          </cell>
        </row>
        <row r="26">
          <cell r="E26">
            <v>233568</v>
          </cell>
        </row>
        <row r="28">
          <cell r="E28">
            <v>14783424.58</v>
          </cell>
        </row>
        <row r="30">
          <cell r="E30">
            <v>0</v>
          </cell>
        </row>
        <row r="31">
          <cell r="E31">
            <v>0</v>
          </cell>
        </row>
        <row r="32">
          <cell r="E32">
            <v>0</v>
          </cell>
        </row>
        <row r="33">
          <cell r="E33">
            <v>0</v>
          </cell>
        </row>
        <row r="34">
          <cell r="E34">
            <v>0</v>
          </cell>
        </row>
        <row r="35">
          <cell r="E35">
            <v>0</v>
          </cell>
        </row>
        <row r="36">
          <cell r="E36">
            <v>11495527</v>
          </cell>
        </row>
        <row r="37">
          <cell r="E37">
            <v>0</v>
          </cell>
        </row>
        <row r="38">
          <cell r="E38">
            <v>0</v>
          </cell>
        </row>
        <row r="39">
          <cell r="E39">
            <v>-234750</v>
          </cell>
        </row>
        <row r="40">
          <cell r="E40">
            <v>0</v>
          </cell>
        </row>
        <row r="42">
          <cell r="E42">
            <v>26044201.579999998</v>
          </cell>
        </row>
        <row r="43">
          <cell r="E43">
            <v>4.6300000000000001E-2</v>
          </cell>
        </row>
        <row r="45">
          <cell r="E45">
            <v>1205846.5331539998</v>
          </cell>
        </row>
        <row r="46">
          <cell r="E46">
            <v>0</v>
          </cell>
        </row>
      </sheetData>
      <sheetData sheetId="11" refreshError="1">
        <row r="23">
          <cell r="D23">
            <v>106541.86541666665</v>
          </cell>
        </row>
        <row r="24">
          <cell r="D24">
            <v>0</v>
          </cell>
        </row>
      </sheetData>
      <sheetData sheetId="12" refreshError="1">
        <row r="26">
          <cell r="E26" t="str">
            <v>GAS</v>
          </cell>
          <cell r="G26" t="str">
            <v>THERMAL</v>
          </cell>
        </row>
        <row r="28">
          <cell r="E28">
            <v>1744994</v>
          </cell>
          <cell r="G28">
            <v>122887</v>
          </cell>
          <cell r="I28">
            <v>24577377</v>
          </cell>
        </row>
        <row r="29">
          <cell r="E29">
            <v>2004955</v>
          </cell>
          <cell r="G29">
            <v>141194</v>
          </cell>
          <cell r="I29">
            <v>24577377</v>
          </cell>
        </row>
        <row r="30">
          <cell r="E30">
            <v>2004955</v>
          </cell>
          <cell r="G30">
            <v>141194</v>
          </cell>
          <cell r="I30">
            <v>28238800</v>
          </cell>
        </row>
        <row r="31">
          <cell r="E31">
            <v>1880172.797</v>
          </cell>
          <cell r="G31">
            <v>119149.535</v>
          </cell>
          <cell r="I31">
            <v>24644255</v>
          </cell>
        </row>
        <row r="32">
          <cell r="E32">
            <v>1880172.797</v>
          </cell>
          <cell r="G32">
            <v>119149.535</v>
          </cell>
          <cell r="I32">
            <v>24644255</v>
          </cell>
        </row>
        <row r="33">
          <cell r="E33">
            <v>1880172.797</v>
          </cell>
          <cell r="G33">
            <v>119149.535</v>
          </cell>
          <cell r="I33">
            <v>24644255</v>
          </cell>
        </row>
        <row r="34">
          <cell r="E34">
            <v>1754004.9569999999</v>
          </cell>
          <cell r="G34">
            <v>97007.485000000001</v>
          </cell>
          <cell r="I34">
            <v>21030193.989999998</v>
          </cell>
        </row>
        <row r="35">
          <cell r="E35">
            <v>1754004.9569999999</v>
          </cell>
          <cell r="G35">
            <v>97007.485000000001</v>
          </cell>
          <cell r="I35">
            <v>21030193.989999998</v>
          </cell>
        </row>
        <row r="36">
          <cell r="E36">
            <v>1754004.9569999999</v>
          </cell>
          <cell r="G36">
            <v>97007.485000000001</v>
          </cell>
          <cell r="I36">
            <v>21030193.989999998</v>
          </cell>
        </row>
        <row r="37">
          <cell r="E37">
            <v>1628594.547</v>
          </cell>
          <cell r="G37">
            <v>74918.774999999994</v>
          </cell>
          <cell r="I37">
            <v>17426800.989999998</v>
          </cell>
        </row>
        <row r="38">
          <cell r="E38">
            <v>1628594.547</v>
          </cell>
          <cell r="G38">
            <v>74918.774999999994</v>
          </cell>
          <cell r="I38">
            <v>17426800.989999998</v>
          </cell>
        </row>
        <row r="39">
          <cell r="E39">
            <v>1628594.547</v>
          </cell>
          <cell r="G39">
            <v>74918.774999999994</v>
          </cell>
          <cell r="I39">
            <v>17426800.989999998</v>
          </cell>
        </row>
        <row r="41">
          <cell r="E41">
            <v>1795268.408583333</v>
          </cell>
          <cell r="G41">
            <v>106541.86541666665</v>
          </cell>
        </row>
        <row r="46">
          <cell r="F46" t="str">
            <v>GAS</v>
          </cell>
          <cell r="N46" t="str">
            <v>THERMAL</v>
          </cell>
        </row>
        <row r="47">
          <cell r="I47" t="str">
            <v>1/2 PRE-1971</v>
          </cell>
          <cell r="K47" t="str">
            <v>THERMAL</v>
          </cell>
          <cell r="Q47" t="str">
            <v>1/2 PRE-1971</v>
          </cell>
          <cell r="S47" t="str">
            <v>TOTAL</v>
          </cell>
        </row>
      </sheetData>
      <sheetData sheetId="13" refreshError="1">
        <row r="24">
          <cell r="D24">
            <v>-294452.36</v>
          </cell>
          <cell r="E24">
            <v>-287577.98</v>
          </cell>
          <cell r="F24">
            <v>-280703.59999999998</v>
          </cell>
          <cell r="G24">
            <v>-273829.21999999997</v>
          </cell>
          <cell r="H24">
            <v>-266954.84000000003</v>
          </cell>
          <cell r="I24">
            <v>-260080.46</v>
          </cell>
          <cell r="J24">
            <v>-253206.08</v>
          </cell>
          <cell r="K24">
            <v>-246331.7</v>
          </cell>
          <cell r="L24">
            <v>-239457.32</v>
          </cell>
          <cell r="M24">
            <v>-232582.94</v>
          </cell>
          <cell r="N24">
            <v>-226669.47</v>
          </cell>
          <cell r="O24">
            <v>-220756</v>
          </cell>
          <cell r="P24">
            <v>-214842.52999999997</v>
          </cell>
          <cell r="Q24">
            <v>-208929.06</v>
          </cell>
          <cell r="R24">
            <v>-203015.59</v>
          </cell>
          <cell r="S24">
            <v>-197102.11999999997</v>
          </cell>
          <cell r="T24">
            <v>-191188.64999999997</v>
          </cell>
          <cell r="U24">
            <v>-185275.17999999996</v>
          </cell>
          <cell r="V24">
            <v>-179361.70999999996</v>
          </cell>
          <cell r="W24">
            <v>-173448.23999999996</v>
          </cell>
          <cell r="X24">
            <v>-167534.76999999996</v>
          </cell>
          <cell r="Y24">
            <v>-161621.29999999996</v>
          </cell>
        </row>
      </sheetData>
      <sheetData sheetId="14" refreshError="1">
        <row r="23">
          <cell r="D23">
            <v>-345022.52400000003</v>
          </cell>
          <cell r="E23">
            <v>-26511.471000000001</v>
          </cell>
          <cell r="F23">
            <v>-1867.0050000000001</v>
          </cell>
          <cell r="G23">
            <v>-373401.00000000006</v>
          </cell>
          <cell r="H23" t="str">
            <v>Tax Department's PSCo FAS 133/FAS115 Worksheet</v>
          </cell>
        </row>
        <row r="25">
          <cell r="D25">
            <v>358190.08799999993</v>
          </cell>
          <cell r="E25">
            <v>-26998.647999999997</v>
          </cell>
          <cell r="F25">
            <v>4008.5599999999995</v>
          </cell>
          <cell r="G25">
            <v>335199.99999999994</v>
          </cell>
        </row>
        <row r="26">
          <cell r="G26">
            <v>335200</v>
          </cell>
        </row>
        <row r="28">
          <cell r="G28">
            <v>0</v>
          </cell>
        </row>
        <row r="32">
          <cell r="D32">
            <v>3455893.8839999996</v>
          </cell>
          <cell r="E32">
            <v>125410.41100000005</v>
          </cell>
          <cell r="F32">
            <v>22088.704999999998</v>
          </cell>
          <cell r="G32">
            <v>3603393</v>
          </cell>
        </row>
        <row r="35">
          <cell r="D35">
            <v>-345022.52400000003</v>
          </cell>
          <cell r="E35">
            <v>-26511.471000000001</v>
          </cell>
          <cell r="F35">
            <v>-1867.0050000000001</v>
          </cell>
          <cell r="G35">
            <v>-373401.00000000006</v>
          </cell>
        </row>
      </sheetData>
      <sheetData sheetId="15" refreshError="1">
        <row r="22">
          <cell r="A22" t="str">
            <v>12 MONTHS ENDED DECEMBER 31, 2002</v>
          </cell>
        </row>
        <row r="23">
          <cell r="D23" t="str">
            <v>Month and Year</v>
          </cell>
        </row>
        <row r="24">
          <cell r="D24" t="str">
            <v>Electric Plant in Service (P-1)</v>
          </cell>
        </row>
        <row r="25">
          <cell r="D25" t="str">
            <v>Electric Purchased &amp; Sold  (P-1)</v>
          </cell>
        </row>
        <row r="26">
          <cell r="D26" t="str">
            <v>Electric Plant Held for Future Use (P-1)</v>
          </cell>
        </row>
        <row r="27">
          <cell r="D27" t="str">
            <v>Electric Plant Held for Future Use - Fort St. Vrain</v>
          </cell>
        </row>
        <row r="28">
          <cell r="D28" t="str">
            <v>Electric Work-in-Progress (P-1)</v>
          </cell>
        </row>
        <row r="29">
          <cell r="D29" t="str">
            <v>Common Work in Progress Allocated to Electric  (P-1)</v>
          </cell>
        </row>
        <row r="30">
          <cell r="D30" t="str">
            <v>Common Plant in Service Allocated to Electric  (P-1)</v>
          </cell>
        </row>
        <row r="31">
          <cell r="D31" t="str">
            <v>Customer Deposit Balance (Object 371140 in AA Ledger)</v>
          </cell>
        </row>
        <row r="32">
          <cell r="D32" t="str">
            <v>Electric Depreciation &amp; Amortization Reserve  (P-1) Total Adjusted Reserve Amount</v>
          </cell>
        </row>
        <row r="33">
          <cell r="D33" t="str">
            <v>Electric AFUDC  (AFDC Report)</v>
          </cell>
        </row>
        <row r="34">
          <cell r="D34" t="str">
            <v>Franchise Taxes Paid  (Heidi Kopland)</v>
          </cell>
        </row>
        <row r="35">
          <cell r="D35" t="str">
            <v>Sales Taxes Paid  (Heidi Kopland)</v>
          </cell>
        </row>
        <row r="36">
          <cell r="D36" t="str">
            <v>Gas Plant in Service (P-1)</v>
          </cell>
        </row>
        <row r="37">
          <cell r="D37" t="str">
            <v>Gas Plant Held for Future Use (P-1)</v>
          </cell>
        </row>
        <row r="38">
          <cell r="D38" t="str">
            <v>Gas Work-in-Progress (P-1)</v>
          </cell>
        </row>
        <row r="39">
          <cell r="D39" t="str">
            <v>Common Work in Progress Allocated to Gas  (P-1)</v>
          </cell>
        </row>
        <row r="40">
          <cell r="D40" t="str">
            <v>Common Plant in Service Allocated to Gas  (P-1)</v>
          </cell>
        </row>
        <row r="41">
          <cell r="D41" t="str">
            <v>Gas Depreciation &amp; Amortization Reserve  (P-1) Total Adjusted Reserve Amount</v>
          </cell>
        </row>
        <row r="42">
          <cell r="D42" t="str">
            <v>Gas AFUDC  (AFDC Report)</v>
          </cell>
        </row>
        <row r="43">
          <cell r="D43" t="str">
            <v>Thermal Plant in Service (P-1)</v>
          </cell>
        </row>
        <row r="44">
          <cell r="D44" t="str">
            <v>Thermal Work-in-Progress (P-1)</v>
          </cell>
        </row>
        <row r="45">
          <cell r="D45" t="str">
            <v>Common Work in Progress Allocated to Thermal  (P-1)</v>
          </cell>
        </row>
        <row r="46">
          <cell r="D46" t="str">
            <v>Common Plant in Service Allocated to Thermal  (P-1)</v>
          </cell>
        </row>
        <row r="47">
          <cell r="D47" t="str">
            <v>Thermal Depreciation &amp; Amortization Reserve  (P-1) Total Adjusted Reserve Amount</v>
          </cell>
        </row>
      </sheetData>
      <sheetData sheetId="16"/>
      <sheetData sheetId="1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Supporting Calculations"/>
      <sheetName val="9-1 2012  report2141B"/>
    </sheetNames>
    <sheetDataSet>
      <sheetData sheetId="0"/>
      <sheetData sheetId="1">
        <row r="4">
          <cell r="J4">
            <v>2083846</v>
          </cell>
        </row>
        <row r="5">
          <cell r="J5">
            <v>1053076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or"/>
      <sheetName val="coc"/>
      <sheetName val="cwc"/>
      <sheetName val="Fuel and O&amp;M"/>
      <sheetName val="precwc"/>
      <sheetName val="Lost Time"/>
      <sheetName val="erb"/>
      <sheetName val="grb"/>
      <sheetName val="trb"/>
      <sheetName val="cocsup"/>
      <sheetName val="fsv"/>
      <sheetName val="Check Figures"/>
      <sheetName val="deftax"/>
      <sheetName val="ITC Amortization"/>
      <sheetName val="FAS109 &amp; OCI Allocations"/>
      <sheetName val="data entry"/>
      <sheetName val="Non-Utility Property Recon."/>
      <sheetName val="MACROS"/>
    </sheetNames>
    <sheetDataSet>
      <sheetData sheetId="0" refreshError="1"/>
      <sheetData sheetId="1" refreshError="1"/>
      <sheetData sheetId="2" refreshError="1"/>
      <sheetData sheetId="3" refreshError="1"/>
      <sheetData sheetId="4" refreshError="1"/>
      <sheetData sheetId="5" refreshError="1"/>
      <sheetData sheetId="6" refreshError="1">
        <row r="25">
          <cell r="G25" t="str">
            <v>COMMON UTIL</v>
          </cell>
        </row>
        <row r="26">
          <cell r="G26" t="str">
            <v>PLANT IN</v>
          </cell>
          <cell r="K26" t="str">
            <v>FUEL</v>
          </cell>
          <cell r="M26" t="str">
            <v>CUSTOMER</v>
          </cell>
        </row>
        <row r="27">
          <cell r="E27" t="str">
            <v>FSV CWIP</v>
          </cell>
          <cell r="G27" t="str">
            <v>SERV ALLOC</v>
          </cell>
          <cell r="I27" t="str">
            <v>QF DEPOSITS</v>
          </cell>
          <cell r="K27" t="str">
            <v>STOCK</v>
          </cell>
          <cell r="M27" t="str">
            <v>DEPOSITS</v>
          </cell>
        </row>
        <row r="29">
          <cell r="E29">
            <v>0</v>
          </cell>
          <cell r="G29">
            <v>250094270</v>
          </cell>
          <cell r="I29">
            <v>-3752626.99</v>
          </cell>
          <cell r="K29">
            <v>30200520.399999999</v>
          </cell>
          <cell r="M29">
            <v>-15979638</v>
          </cell>
        </row>
        <row r="30">
          <cell r="E30">
            <v>0</v>
          </cell>
          <cell r="G30">
            <v>250326630</v>
          </cell>
          <cell r="I30">
            <v>-3752626.99</v>
          </cell>
          <cell r="K30">
            <v>29913063.329999998</v>
          </cell>
          <cell r="M30">
            <v>-16000829</v>
          </cell>
        </row>
        <row r="31">
          <cell r="E31">
            <v>0</v>
          </cell>
          <cell r="G31">
            <v>248810021</v>
          </cell>
          <cell r="I31">
            <v>-3765489.51</v>
          </cell>
          <cell r="K31">
            <v>25140843</v>
          </cell>
          <cell r="M31">
            <v>-15899455</v>
          </cell>
        </row>
        <row r="32">
          <cell r="E32">
            <v>0</v>
          </cell>
          <cell r="G32">
            <v>249665443</v>
          </cell>
          <cell r="I32">
            <v>-3778780.76</v>
          </cell>
          <cell r="K32">
            <v>25228219.829999998</v>
          </cell>
          <cell r="M32">
            <v>-15986312</v>
          </cell>
        </row>
        <row r="33">
          <cell r="E33">
            <v>0</v>
          </cell>
          <cell r="G33">
            <v>246693291</v>
          </cell>
          <cell r="I33">
            <v>-3792645.26</v>
          </cell>
          <cell r="K33">
            <v>25127243.460000001</v>
          </cell>
          <cell r="M33">
            <v>-16184237</v>
          </cell>
        </row>
        <row r="34">
          <cell r="E34">
            <v>0</v>
          </cell>
          <cell r="G34">
            <v>247250121</v>
          </cell>
          <cell r="I34">
            <v>-3798964.63</v>
          </cell>
          <cell r="K34">
            <v>24235945.950000003</v>
          </cell>
          <cell r="M34">
            <v>-16423657</v>
          </cell>
        </row>
        <row r="35">
          <cell r="E35">
            <v>0</v>
          </cell>
          <cell r="G35">
            <v>247291998</v>
          </cell>
          <cell r="I35">
            <v>-3805961.07</v>
          </cell>
          <cell r="K35">
            <v>23067294.400000002</v>
          </cell>
          <cell r="M35">
            <v>-16570173</v>
          </cell>
        </row>
        <row r="36">
          <cell r="E36">
            <v>0</v>
          </cell>
          <cell r="G36">
            <v>247400540</v>
          </cell>
          <cell r="I36">
            <v>-3812731.81</v>
          </cell>
          <cell r="K36">
            <v>25107335.829999998</v>
          </cell>
          <cell r="M36">
            <v>-16486689</v>
          </cell>
        </row>
        <row r="37">
          <cell r="E37">
            <v>0</v>
          </cell>
          <cell r="G37">
            <v>248787488</v>
          </cell>
          <cell r="I37">
            <v>-3819728.25</v>
          </cell>
          <cell r="K37">
            <v>24425781.559999999</v>
          </cell>
          <cell r="M37">
            <v>-16232132</v>
          </cell>
        </row>
        <row r="38">
          <cell r="E38">
            <v>0</v>
          </cell>
          <cell r="G38">
            <v>251439029</v>
          </cell>
          <cell r="I38">
            <v>-3826498.99</v>
          </cell>
          <cell r="K38">
            <v>25625009.039999999</v>
          </cell>
          <cell r="M38">
            <v>-16082714</v>
          </cell>
        </row>
        <row r="39">
          <cell r="E39">
            <v>0</v>
          </cell>
          <cell r="G39">
            <v>355101172</v>
          </cell>
          <cell r="I39">
            <v>-3833495.43</v>
          </cell>
          <cell r="K39">
            <v>22797994.609999999</v>
          </cell>
          <cell r="M39">
            <v>-14148950</v>
          </cell>
        </row>
        <row r="40">
          <cell r="E40">
            <v>0</v>
          </cell>
          <cell r="G40">
            <v>357434261</v>
          </cell>
          <cell r="I40">
            <v>0</v>
          </cell>
          <cell r="K40">
            <v>21696544.510000002</v>
          </cell>
          <cell r="M40" t="e">
            <v>#NAME?</v>
          </cell>
        </row>
        <row r="42">
          <cell r="E42">
            <v>0</v>
          </cell>
          <cell r="G42">
            <v>266691189</v>
          </cell>
          <cell r="I42">
            <v>-3478296</v>
          </cell>
          <cell r="K42">
            <v>25213816</v>
          </cell>
          <cell r="M42" t="e">
            <v>#NAME?</v>
          </cell>
        </row>
        <row r="45">
          <cell r="E45" t="str">
            <v>FSV</v>
          </cell>
          <cell r="G45" t="str">
            <v>CASH</v>
          </cell>
          <cell r="I45" t="str">
            <v>CUSTOMER</v>
          </cell>
          <cell r="M45" t="str">
            <v>JOINT OPER.</v>
          </cell>
        </row>
        <row r="46">
          <cell r="E46" t="str">
            <v>MATERIALS</v>
          </cell>
          <cell r="G46" t="str">
            <v>WORKING</v>
          </cell>
          <cell r="I46" t="str">
            <v>ADV FOR</v>
          </cell>
          <cell r="K46" t="str">
            <v>DEPREC &amp;</v>
          </cell>
          <cell r="M46" t="str">
            <v>AGREEMENT</v>
          </cell>
        </row>
        <row r="47">
          <cell r="E47" t="str">
            <v>&amp; SUPPLIES</v>
          </cell>
          <cell r="G47" t="str">
            <v>CAPITAL</v>
          </cell>
          <cell r="I47" t="str">
            <v>CONSTRUCTION</v>
          </cell>
          <cell r="K47" t="str">
            <v>AMORT</v>
          </cell>
          <cell r="M47" t="str">
            <v>MARGIN TRANSFER</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22">
          <cell r="A22" t="str">
            <v>12 MONTHS ENDED August 31, 2003</v>
          </cell>
        </row>
      </sheetData>
      <sheetData sheetId="16" refreshError="1"/>
      <sheetData sheetId="17"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A-Balance Sheet"/>
      <sheetName val="WPAA-BS Adjustments"/>
      <sheetName val="WPAA2-BS Adjustments"/>
      <sheetName val="AB-Income Statement"/>
      <sheetName val="AC-Retained Earnings"/>
      <sheetName val="AD - Page 1 of 1 - PLANT"/>
      <sheetName val="WPAD-Plant Data"/>
      <sheetName val="Average of Asset Reclass"/>
      <sheetName val="Asset Reclass - 2003"/>
      <sheetName val="Asset Reclass - 2002"/>
      <sheetName val="WPAD-Reclass of Future Use Land"/>
      <sheetName val="Overhead Conductor Percentage"/>
      <sheetName val="Underground Conductor Percent"/>
      <sheetName val="AE - AccumDepr"/>
      <sheetName val="WPAE-Accum Depr Data Input"/>
      <sheetName val="WPAE-Reclass"/>
      <sheetName val="AF - Deferred Credits"/>
      <sheetName val="WPAF-ITC Amortization"/>
      <sheetName val="WPAF-ADIT LINE ITEMS"/>
      <sheetName val="AG - Deferred Debits"/>
      <sheetName val="WPAG-Account 186"/>
      <sheetName val="AH-O&amp;M, Pages 1 of 7"/>
      <sheetName val="AH-O&amp;M, Pages 2-7 of 7"/>
      <sheetName val="AH-Purchase Pwr, Page 8 of 8"/>
      <sheetName val="AH-O&amp;M, Page 9 of 9"/>
      <sheetName val="WPAH-Per Book Energy Costs"/>
      <sheetName val="AI-Labor"/>
      <sheetName val="WPAI-Labor Detail"/>
      <sheetName val="AJ-Dep &amp; Amort Page 1 of 2"/>
      <sheetName val="AJ-Dep &amp; Amort Page 2 of 2"/>
      <sheetName val="WPAJ-Deprec. Exp. Detail"/>
      <sheetName val="WPAJ-Dep. Exp. FERC Rates"/>
      <sheetName val="WPAJ-Amortization of LTD Assets"/>
      <sheetName val="WPAJ-Reclass"/>
      <sheetName val="AK-Taxes Other Than Income"/>
      <sheetName val="AL - Page 1 - 2, CWC (MISO)"/>
      <sheetName val="AL - Page 4, Prepayments (MISO)"/>
      <sheetName val="AL - Page 5, Pension (MISO)"/>
      <sheetName val="AL - Page 1, CWC"/>
      <sheetName val="AL-CWC, Pages 2 of 5"/>
      <sheetName val="AL - Page 3, Prepayments"/>
      <sheetName val="AL - Page 4, Fuel Stock"/>
      <sheetName val="AL - Page 5, M&amp;S Summary"/>
      <sheetName val="AL - Page 6, Lead Lag Factors"/>
      <sheetName val="WPAL - Prepmnts Detail"/>
      <sheetName val="WPAL - M&amp;S Allocation"/>
      <sheetName val="AM - CWIP"/>
      <sheetName val="AN-Notes Payable"/>
      <sheetName val="AO - AFUDC"/>
      <sheetName val="AP - FITINT"/>
      <sheetName val="AQ - FIT Ded"/>
      <sheetName val="AR-FIT"/>
      <sheetName val="AS-Additional SIT Adjustments"/>
      <sheetName val="AT-SIT Adjustments"/>
      <sheetName val="AU-Revenue Credits"/>
      <sheetName val="AV - Page 1 of 2"/>
      <sheetName val="AV - Page 2 of 2"/>
      <sheetName val="AW-Cost of Short Term Debt"/>
      <sheetName val="AX-Rate Changes"/>
      <sheetName val="AY-Revenue Tax Rate D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dex"/>
      <sheetName val="AA-Balance Sheet"/>
      <sheetName val="AB-Income Statement"/>
      <sheetName val="AC-Retained Earnings"/>
      <sheetName val="AD - Page 1 of 1 - PLANT"/>
      <sheetName val="WPAD-Plant Data"/>
      <sheetName val="WPAD - Average Reclass"/>
      <sheetName val="WPAD Asset Reclass-Average"/>
      <sheetName val="WPAD In-Out Analysis-2004"/>
      <sheetName val="WPAD In-Out Analysis-2003"/>
      <sheetName val="WPAD ProdFunc-2004"/>
      <sheetName val="WPAD ProdFunc-2003"/>
      <sheetName val="WPAD Equip-Land-Struct 2004"/>
      <sheetName val="WPAD Equip-Land-Struct 2003"/>
      <sheetName val="WPAD Asset Reclass-2004"/>
      <sheetName val="WPAD Asset Reclass-2003"/>
      <sheetName val="Ovrhd &amp; Undrgrnd Conductors"/>
      <sheetName val="AE - AccumDepr"/>
      <sheetName val="WPAE-Accum Depr Data Input"/>
      <sheetName val="AF - Deferred Credits"/>
      <sheetName val="AG - Def. Debits, Page 1 of 2"/>
      <sheetName val="AG - Def. Debits, Page 2 of 3"/>
      <sheetName val="AG - Def. Debits, Page 3 of 3"/>
      <sheetName val="WPAG - Pollution Control CWIP"/>
      <sheetName val="AH-O&amp;M, Pages 1 of 7"/>
      <sheetName val="AH-O&amp;M, Pages 2-3 of 7"/>
      <sheetName val="AH-O&amp;M, Pages 4-7 of 7"/>
      <sheetName val="WPAH-Per Book Energy Costs"/>
      <sheetName val="WPAH-Coal Cost Summary"/>
      <sheetName val="WPAH-Coal Detail Summary"/>
      <sheetName val="WPAH-Coal Cost, Harrington"/>
      <sheetName val="WPAH-Coal Cost, Tolk"/>
      <sheetName val="WPAH-FERC 557.00-Other Expenses"/>
      <sheetName val="WPAI-Labor, Page 1 of 7"/>
      <sheetName val="WPAI-Labor, Pages 2-3 of 7"/>
      <sheetName val="WPAI-Labor, Pages 4-7 of 7"/>
      <sheetName val="WPAI-Labor Detail"/>
      <sheetName val="AJ-Dep &amp; Amort Page 1 of 3 FERC"/>
      <sheetName val="AJ-Dep &amp; Amort Page 2 of 3 FERC"/>
      <sheetName val="AJ-Dep &amp; Amort Page 3 of 3 FERC"/>
      <sheetName val="WPAJ-FERC Dep Expense"/>
      <sheetName val="WPAJ-Blended Rate, Summary"/>
      <sheetName val="WPAJ-Depr. Exp. Detail Blended"/>
      <sheetName val="AJ-Dep &amp; Amort Page 2 of 2"/>
      <sheetName val="WPAJ-Deprec. Exp. Detail"/>
      <sheetName val="WPAJ Depr Exp"/>
      <sheetName val="WPAJ ProdFunc-2004"/>
      <sheetName val="AK-Taxes Other Than Income"/>
      <sheetName val="WPAK - Taxes Other Than Detail"/>
      <sheetName val="AL - Page 1, Working Capital"/>
      <sheetName val="AL- Page 2, CWC"/>
      <sheetName val="AL - Page 3, Fuel Stock"/>
      <sheetName val="AL - Page 4, M&amp;S"/>
      <sheetName val="AL - Page 5, Prepayments"/>
      <sheetName val="AL - Page 6, Pension"/>
      <sheetName val="WPAL - Prepayments"/>
      <sheetName val="AM - CWIP"/>
      <sheetName val="WPAM-CWIP"/>
      <sheetName val="AN-Notes Payable"/>
      <sheetName val="AO - AFUDC"/>
      <sheetName val="AP-FIT Ded, Interest"/>
      <sheetName val="AQ - FIT Ded"/>
      <sheetName val="WPAQ- Reconciliation"/>
      <sheetName val="AR-FIT"/>
      <sheetName val="AS-Additional SIT Adjustments"/>
      <sheetName val="AT-SIT Adjustments"/>
      <sheetName val="AU-Revenue Credits"/>
      <sheetName val="WPAU-Account 454"/>
      <sheetName val="WPAU-Recon from JDE to FF1"/>
      <sheetName val="WPAU-Account 456 Detail"/>
      <sheetName val="WPAU-EM Margins"/>
      <sheetName val="WPAU-Interco Wheeling Elimin."/>
      <sheetName val="WPAU-Misc. - Account 456.42"/>
      <sheetName val="AV - Page 1 of 2"/>
      <sheetName val="AV - Page 2 of 2"/>
      <sheetName val="AW-Cost of Short Term Debt"/>
      <sheetName val="WPAW-Short Term Rate"/>
      <sheetName val="AX-Rate Changes"/>
      <sheetName val="AY-Revenue Tax Rate Date"/>
      <sheetName val="AJ-Dep &amp; Amort Page 1 of 2"/>
      <sheetName val="AP - FIT Intere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R-FIT"/>
    </sheetNames>
    <sheetDataSet>
      <sheetData sheetId="0"/>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dex"/>
      <sheetName val="AA-Balance Sheet"/>
      <sheetName val="AB-Income Statement"/>
      <sheetName val="AC-Retained Earnings"/>
      <sheetName val="AD - Page 1 of 1 - PLANT"/>
      <sheetName val="WPAD-Plant Data"/>
      <sheetName val="WPAD - Average Reclass"/>
      <sheetName val="WPAD Asset Reclass-Average"/>
      <sheetName val="WPAD In-Out Analysis-2004"/>
      <sheetName val="WPAD In-Out Analysis-2003"/>
      <sheetName val="WPAD ProdFunc-2004"/>
      <sheetName val="WPAD ProdFunc-2003"/>
      <sheetName val="WPAD Equip-Land-Struct 2004"/>
      <sheetName val="WPAD Equip-Land-Struct 2003"/>
      <sheetName val="WPAD Asset Reclass-2004"/>
      <sheetName val="WPAD Asset Reclass-2003"/>
      <sheetName val="Ovrhd &amp; Undrgrnd Conductors"/>
      <sheetName val="AE - AccumDepr"/>
      <sheetName val="WPAE-Accum Depr Data Input"/>
      <sheetName val="AF - Deferred Credits"/>
      <sheetName val="AG - Def. Debits, Page 1 of 2"/>
      <sheetName val="AG - Def. Debits, Page 2 of 3"/>
      <sheetName val="AG - Def. Debits, Page 3 of 3"/>
      <sheetName val="WPAG - Pollution Control CWIP"/>
      <sheetName val="AH-O&amp;M, Pages 1 of 7"/>
      <sheetName val="AH-O&amp;M, Pages 2-3 of 7"/>
      <sheetName val="AH-O&amp;M, Pages 4-7 of 7"/>
      <sheetName val="WPAH-Per Book Energy Costs"/>
      <sheetName val="WPAH-Coal Cost Summary"/>
      <sheetName val="WPAH-Coal Detail Summary"/>
      <sheetName val="WPAH-Coal Cost, Harrington"/>
      <sheetName val="WPAH-Coal Cost, Tolk"/>
      <sheetName val="WPAH-FERC 557.00-Other Expenses"/>
      <sheetName val="WPAI-Labor, Page 1 of 7"/>
      <sheetName val="WPAI-Labor, Pages 2-3 of 7"/>
      <sheetName val="WPAI-Labor, Pages 4-7 of 7"/>
      <sheetName val="WPAI-Labor Detail"/>
      <sheetName val="AJ-Dep &amp; Amort Page 1 of 3 FERC"/>
      <sheetName val="AJ-Dep &amp; Amort Page 2 of 3 FERC"/>
      <sheetName val="AJ-Dep &amp; Amort Page 3 of 3 FERC"/>
      <sheetName val="WPAJ-FERC Dep Expense"/>
      <sheetName val="WPAJ-Blended Rate, Summary"/>
      <sheetName val="WPAJ-Depr. Exp. Detail Blended"/>
      <sheetName val="AJ-Dep &amp; Amort Page 2 of 2"/>
      <sheetName val="WPAJ-Deprec. Exp. Detail"/>
      <sheetName val="WPAJ Depr Exp"/>
      <sheetName val="WPAJ ProdFunc-2004"/>
      <sheetName val="AK-Taxes Other Than Income"/>
      <sheetName val="WPAK - Taxes Other Than Detail"/>
      <sheetName val="AL - Page 1, Working Capital"/>
      <sheetName val="AL- Page 2, CWC"/>
      <sheetName val="AL - Page 3, Fuel Stock"/>
      <sheetName val="AL - Page 4, M&amp;S"/>
      <sheetName val="AL - Page 5, Prepayments"/>
      <sheetName val="AL - Page 6, Pension"/>
      <sheetName val="WPAL - Prepayments"/>
      <sheetName val="AM - CWIP"/>
      <sheetName val="WPAM-CWIP"/>
      <sheetName val="AN-Notes Payable"/>
      <sheetName val="AO - AFUDC"/>
      <sheetName val="AP-FIT Ded, Interest"/>
      <sheetName val="AQ - FIT Ded"/>
      <sheetName val="WPAQ- Reconciliation"/>
      <sheetName val="AR-FIT"/>
      <sheetName val="AS-Additional SIT Adjustments"/>
      <sheetName val="AT-SIT Adjustments"/>
      <sheetName val="AU-Revenue Credits"/>
      <sheetName val="WPAU-Account 454"/>
      <sheetName val="WPAU-Recon from JDE to FF1"/>
      <sheetName val="WPAU-Account 456 Detail"/>
      <sheetName val="WPAU-EM Margins"/>
      <sheetName val="WPAU-Interco Wheeling Elimin."/>
      <sheetName val="WPAU-Misc. - Account 456.42"/>
      <sheetName val="AV - Page 1 of 2"/>
      <sheetName val="AV - Page 2 of 2"/>
      <sheetName val="AW-Cost of Short Term Debt"/>
      <sheetName val="WPAW-Short Term Rate"/>
      <sheetName val="AX-Rate Changes"/>
      <sheetName val="AY-Revenue Tax Rate Date"/>
      <sheetName val="AJ-Dep &amp; Amort Page 1 of 2"/>
      <sheetName val="AP - FIT Intere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1:C31"/>
  <sheetViews>
    <sheetView tabSelected="1" topLeftCell="A10" zoomScaleNormal="100" workbookViewId="0">
      <selection activeCell="B27" sqref="B27"/>
    </sheetView>
  </sheetViews>
  <sheetFormatPr defaultRowHeight="15"/>
  <cols>
    <col min="1" max="1" width="10.77734375" customWidth="1"/>
    <col min="2" max="2" width="60.77734375" customWidth="1"/>
    <col min="3" max="3" width="10.77734375" customWidth="1"/>
  </cols>
  <sheetData>
    <row r="1" spans="2:3" ht="15.75">
      <c r="C1" s="68"/>
    </row>
    <row r="4" spans="2:3">
      <c r="B4" t="s">
        <v>15</v>
      </c>
    </row>
    <row r="7" spans="2:3">
      <c r="B7" t="s">
        <v>15</v>
      </c>
    </row>
    <row r="14" spans="2:3" ht="23.25">
      <c r="B14" s="66"/>
    </row>
    <row r="15" spans="2:3" ht="23.25">
      <c r="B15" s="66"/>
    </row>
    <row r="16" spans="2:3" ht="23.25">
      <c r="B16" s="67"/>
    </row>
    <row r="20" spans="2:2" ht="33.75">
      <c r="B20" s="77" t="s">
        <v>159</v>
      </c>
    </row>
    <row r="21" spans="2:2" ht="33.75">
      <c r="B21" s="77" t="s">
        <v>56</v>
      </c>
    </row>
    <row r="22" spans="2:2" ht="33.75">
      <c r="B22" s="77"/>
    </row>
    <row r="26" spans="2:2">
      <c r="B26" s="264" t="s">
        <v>176</v>
      </c>
    </row>
    <row r="31" spans="2:2" ht="15.75">
      <c r="B31" s="221" t="s">
        <v>133</v>
      </c>
    </row>
  </sheetData>
  <phoneticPr fontId="13" type="noConversion"/>
  <printOptions horizontalCentered="1"/>
  <pageMargins left="0.5" right="0.5" top="0.5" bottom="0.5" header="0.25" footer="0.25"/>
  <pageSetup orientation="landscape" r:id="rId1"/>
  <headerFooter alignWithMargins="0">
    <oddHeader>&amp;R&amp;G</oddHeader>
  </headerFooter>
  <legacyDrawing r:id="rId2"/>
  <oleObjects>
    <oleObject progId="MSPhotoEd.3" shapeId="4100" r:id="rId3"/>
  </oleObjects>
</worksheet>
</file>

<file path=xl/worksheets/sheet10.xml><?xml version="1.0" encoding="utf-8"?>
<worksheet xmlns="http://schemas.openxmlformats.org/spreadsheetml/2006/main" xmlns:r="http://schemas.openxmlformats.org/officeDocument/2006/relationships">
  <sheetPr>
    <pageSetUpPr fitToPage="1"/>
  </sheetPr>
  <dimension ref="A1:K51"/>
  <sheetViews>
    <sheetView topLeftCell="A9" zoomScaleNormal="100" workbookViewId="0">
      <selection activeCell="A16" sqref="A1:K1048576"/>
    </sheetView>
  </sheetViews>
  <sheetFormatPr defaultColWidth="8" defaultRowHeight="12"/>
  <cols>
    <col min="1" max="1" width="4.77734375" style="7" customWidth="1"/>
    <col min="2" max="2" width="2.77734375" style="2" customWidth="1"/>
    <col min="3" max="3" width="30.77734375" style="2" customWidth="1"/>
    <col min="4" max="4" width="1.77734375" style="2" customWidth="1"/>
    <col min="5" max="5" width="14.77734375" style="2" customWidth="1"/>
    <col min="6" max="6" width="1.77734375" style="2" customWidth="1"/>
    <col min="7" max="7" width="14.77734375" style="3" customWidth="1"/>
    <col min="8" max="8" width="1.77734375" style="2" customWidth="1"/>
    <col min="9" max="9" width="14.77734375" style="2" customWidth="1"/>
    <col min="10" max="10" width="1.77734375" style="2" customWidth="1"/>
    <col min="11" max="11" width="14.77734375" style="2" customWidth="1"/>
    <col min="12" max="16384" width="8" style="2"/>
  </cols>
  <sheetData>
    <row r="1" spans="1:9" ht="12" customHeight="1">
      <c r="A1" s="1" t="s">
        <v>39</v>
      </c>
      <c r="I1" s="22"/>
    </row>
    <row r="2" spans="1:9" ht="12" customHeight="1">
      <c r="A2" s="1" t="s">
        <v>171</v>
      </c>
      <c r="I2" s="22"/>
    </row>
    <row r="3" spans="1:9" ht="12" customHeight="1">
      <c r="A3" s="5" t="s">
        <v>161</v>
      </c>
      <c r="I3" s="6"/>
    </row>
    <row r="4" spans="1:9" ht="12" customHeight="1">
      <c r="A4" s="5"/>
      <c r="I4" s="6"/>
    </row>
    <row r="5" spans="1:9" ht="12" customHeight="1">
      <c r="A5" s="5"/>
      <c r="I5" s="6"/>
    </row>
    <row r="6" spans="1:9" ht="12" customHeight="1">
      <c r="A6" s="5"/>
      <c r="I6" s="6"/>
    </row>
    <row r="7" spans="1:9" ht="12" customHeight="1"/>
    <row r="8" spans="1:9" ht="12" customHeight="1">
      <c r="C8" s="8"/>
      <c r="D8" s="8"/>
    </row>
    <row r="9" spans="1:9" ht="12" customHeight="1">
      <c r="C9" s="8"/>
      <c r="D9" s="8"/>
      <c r="I9" s="9"/>
    </row>
    <row r="10" spans="1:9" ht="12" customHeight="1">
      <c r="A10" s="7" t="s">
        <v>27</v>
      </c>
      <c r="E10" s="9"/>
      <c r="F10" s="10"/>
      <c r="G10" s="9"/>
      <c r="H10" s="9"/>
      <c r="I10" s="10"/>
    </row>
    <row r="11" spans="1:9" ht="12" customHeight="1">
      <c r="A11" s="80" t="s">
        <v>17</v>
      </c>
      <c r="C11" s="20" t="s">
        <v>47</v>
      </c>
      <c r="D11" s="10"/>
      <c r="E11" s="12" t="s">
        <v>5</v>
      </c>
      <c r="F11" s="10"/>
      <c r="G11" s="12" t="s">
        <v>6</v>
      </c>
      <c r="H11" s="9"/>
      <c r="I11" s="10"/>
    </row>
    <row r="12" spans="1:9" ht="12" customHeight="1">
      <c r="A12" s="7">
        <v>1</v>
      </c>
      <c r="C12" s="55" t="s">
        <v>164</v>
      </c>
      <c r="E12" s="173">
        <v>0</v>
      </c>
      <c r="F12" s="174"/>
      <c r="G12" s="173">
        <v>0</v>
      </c>
      <c r="H12" s="174"/>
      <c r="I12" s="174"/>
    </row>
    <row r="13" spans="1:9" ht="12" customHeight="1">
      <c r="A13" s="7">
        <f t="shared" ref="A13:A42" si="0">+A12+1</f>
        <v>2</v>
      </c>
      <c r="C13" s="55" t="s">
        <v>28</v>
      </c>
      <c r="E13" s="175">
        <v>0</v>
      </c>
      <c r="F13" s="174"/>
      <c r="G13" s="175">
        <v>0</v>
      </c>
      <c r="H13" s="174"/>
      <c r="I13" s="174"/>
    </row>
    <row r="14" spans="1:9" ht="12" customHeight="1">
      <c r="A14" s="7">
        <f t="shared" si="0"/>
        <v>3</v>
      </c>
      <c r="C14" s="55" t="s">
        <v>29</v>
      </c>
      <c r="E14" s="175">
        <v>0</v>
      </c>
      <c r="F14" s="174"/>
      <c r="G14" s="175">
        <v>0</v>
      </c>
      <c r="H14" s="174"/>
      <c r="I14" s="174"/>
    </row>
    <row r="15" spans="1:9" ht="12" customHeight="1">
      <c r="A15" s="7">
        <f t="shared" si="0"/>
        <v>4</v>
      </c>
      <c r="C15" s="55" t="s">
        <v>30</v>
      </c>
      <c r="E15" s="175">
        <v>0</v>
      </c>
      <c r="F15" s="174"/>
      <c r="G15" s="175">
        <v>0</v>
      </c>
      <c r="H15" s="174"/>
      <c r="I15" s="174"/>
    </row>
    <row r="16" spans="1:9" ht="12" customHeight="1">
      <c r="A16" s="7">
        <f t="shared" si="0"/>
        <v>5</v>
      </c>
      <c r="C16" s="55" t="s">
        <v>16</v>
      </c>
      <c r="E16" s="175">
        <v>0</v>
      </c>
      <c r="F16" s="174"/>
      <c r="G16" s="175">
        <v>0</v>
      </c>
      <c r="H16" s="174"/>
      <c r="I16" s="174"/>
    </row>
    <row r="17" spans="1:11" ht="12" customHeight="1">
      <c r="A17" s="7">
        <f t="shared" si="0"/>
        <v>6</v>
      </c>
      <c r="C17" s="55" t="s">
        <v>31</v>
      </c>
      <c r="E17" s="175">
        <v>0</v>
      </c>
      <c r="F17" s="174"/>
      <c r="G17" s="175">
        <v>0</v>
      </c>
      <c r="H17" s="174"/>
      <c r="I17" s="174"/>
    </row>
    <row r="18" spans="1:11" ht="12" customHeight="1">
      <c r="A18" s="7">
        <f t="shared" si="0"/>
        <v>7</v>
      </c>
      <c r="C18" s="55" t="s">
        <v>32</v>
      </c>
      <c r="D18" s="7"/>
      <c r="E18" s="175">
        <v>0</v>
      </c>
      <c r="F18" s="174"/>
      <c r="G18" s="175">
        <v>0</v>
      </c>
      <c r="H18" s="174"/>
      <c r="I18" s="174"/>
    </row>
    <row r="19" spans="1:11" ht="12" customHeight="1">
      <c r="A19" s="7">
        <f t="shared" si="0"/>
        <v>8</v>
      </c>
      <c r="C19" s="55" t="s">
        <v>33</v>
      </c>
      <c r="D19" s="7"/>
      <c r="E19" s="175">
        <v>0</v>
      </c>
      <c r="F19" s="174"/>
      <c r="G19" s="175">
        <v>0</v>
      </c>
      <c r="H19" s="174"/>
      <c r="I19" s="174"/>
    </row>
    <row r="20" spans="1:11" ht="12" customHeight="1">
      <c r="A20" s="7">
        <f t="shared" si="0"/>
        <v>9</v>
      </c>
      <c r="C20" s="55" t="s">
        <v>34</v>
      </c>
      <c r="D20" s="7"/>
      <c r="E20" s="175">
        <v>0</v>
      </c>
      <c r="F20" s="174"/>
      <c r="G20" s="175">
        <v>0</v>
      </c>
      <c r="H20" s="174"/>
      <c r="I20" s="174"/>
    </row>
    <row r="21" spans="1:11" ht="12" customHeight="1">
      <c r="A21" s="7">
        <f t="shared" si="0"/>
        <v>10</v>
      </c>
      <c r="C21" s="55" t="s">
        <v>35</v>
      </c>
      <c r="D21" s="7"/>
      <c r="E21" s="175">
        <v>0</v>
      </c>
      <c r="F21" s="174"/>
      <c r="G21" s="175">
        <v>0</v>
      </c>
      <c r="H21" s="174"/>
      <c r="I21" s="174"/>
    </row>
    <row r="22" spans="1:11" ht="12" customHeight="1">
      <c r="A22" s="7">
        <f t="shared" si="0"/>
        <v>11</v>
      </c>
      <c r="C22" s="55" t="s">
        <v>36</v>
      </c>
      <c r="D22" s="7"/>
      <c r="E22" s="175">
        <v>0</v>
      </c>
      <c r="F22" s="174"/>
      <c r="G22" s="175">
        <v>0</v>
      </c>
      <c r="H22" s="174"/>
      <c r="I22" s="174"/>
    </row>
    <row r="23" spans="1:11" ht="12" customHeight="1">
      <c r="A23" s="7">
        <f t="shared" si="0"/>
        <v>12</v>
      </c>
      <c r="C23" s="81" t="s">
        <v>165</v>
      </c>
      <c r="D23" s="7"/>
      <c r="E23" s="229">
        <f>[39]Summary!C3+[39]Summary!C4+[39]Summary!C5+[39]Summary!C6</f>
        <v>6961815</v>
      </c>
      <c r="F23" s="174"/>
      <c r="G23" s="229">
        <v>0</v>
      </c>
      <c r="H23" s="174"/>
      <c r="I23" s="174"/>
    </row>
    <row r="24" spans="1:11" ht="12" customHeight="1">
      <c r="A24" s="7">
        <f t="shared" si="0"/>
        <v>13</v>
      </c>
      <c r="C24" s="7"/>
      <c r="D24" s="7"/>
      <c r="E24" s="174"/>
      <c r="F24" s="174"/>
      <c r="G24" s="174"/>
      <c r="H24" s="174"/>
      <c r="I24" s="174"/>
    </row>
    <row r="25" spans="1:11" ht="12" customHeight="1" thickBot="1">
      <c r="A25" s="7">
        <f t="shared" si="0"/>
        <v>14</v>
      </c>
      <c r="C25" s="4" t="s">
        <v>50</v>
      </c>
      <c r="D25" s="7"/>
      <c r="E25" s="230">
        <f>E23</f>
        <v>6961815</v>
      </c>
      <c r="F25" s="15"/>
      <c r="G25" s="230">
        <f>G23</f>
        <v>0</v>
      </c>
      <c r="H25" s="15"/>
      <c r="I25" s="16"/>
    </row>
    <row r="26" spans="1:11" ht="12" customHeight="1" thickTop="1">
      <c r="A26" s="7">
        <f t="shared" si="0"/>
        <v>15</v>
      </c>
      <c r="C26" s="7"/>
      <c r="D26" s="7"/>
      <c r="E26" s="17"/>
      <c r="F26" s="15"/>
      <c r="G26" s="17"/>
      <c r="H26" s="15"/>
      <c r="I26" s="16"/>
    </row>
    <row r="27" spans="1:11" ht="12" customHeight="1">
      <c r="A27" s="7">
        <f t="shared" si="0"/>
        <v>16</v>
      </c>
      <c r="C27" s="7"/>
      <c r="D27" s="7"/>
      <c r="E27" s="17"/>
      <c r="F27" s="15"/>
      <c r="G27" s="17"/>
      <c r="H27" s="15"/>
      <c r="I27" s="16"/>
      <c r="K27" s="9" t="s">
        <v>62</v>
      </c>
    </row>
    <row r="28" spans="1:11" s="174" customFormat="1" ht="12" customHeight="1">
      <c r="A28" s="7">
        <f t="shared" si="0"/>
        <v>17</v>
      </c>
      <c r="C28" s="20" t="s">
        <v>49</v>
      </c>
      <c r="D28" s="10"/>
      <c r="E28" s="12" t="s">
        <v>48</v>
      </c>
      <c r="F28" s="10"/>
      <c r="G28" s="12" t="s">
        <v>7</v>
      </c>
      <c r="I28" s="176" t="s">
        <v>25</v>
      </c>
      <c r="J28" s="2"/>
      <c r="K28" s="176" t="s">
        <v>63</v>
      </c>
    </row>
    <row r="29" spans="1:11" s="174" customFormat="1" ht="12" customHeight="1">
      <c r="A29" s="7">
        <f t="shared" si="0"/>
        <v>18</v>
      </c>
      <c r="C29" s="55" t="s">
        <v>164</v>
      </c>
      <c r="D29" s="2"/>
      <c r="E29" s="173">
        <v>0</v>
      </c>
      <c r="G29" s="173">
        <v>0</v>
      </c>
      <c r="I29" s="173">
        <v>0</v>
      </c>
      <c r="K29" s="173">
        <v>0</v>
      </c>
    </row>
    <row r="30" spans="1:11" s="174" customFormat="1" ht="12" customHeight="1">
      <c r="A30" s="7">
        <f t="shared" si="0"/>
        <v>19</v>
      </c>
      <c r="C30" s="55" t="s">
        <v>28</v>
      </c>
      <c r="D30" s="2"/>
      <c r="E30" s="175">
        <v>0</v>
      </c>
      <c r="G30" s="175">
        <v>0</v>
      </c>
      <c r="I30" s="175">
        <v>0</v>
      </c>
      <c r="K30" s="175">
        <v>0</v>
      </c>
    </row>
    <row r="31" spans="1:11" s="174" customFormat="1" ht="12" customHeight="1">
      <c r="A31" s="7">
        <f t="shared" si="0"/>
        <v>20</v>
      </c>
      <c r="C31" s="55" t="s">
        <v>29</v>
      </c>
      <c r="D31" s="2"/>
      <c r="E31" s="175">
        <v>0</v>
      </c>
      <c r="G31" s="175">
        <v>0</v>
      </c>
      <c r="I31" s="175">
        <v>0</v>
      </c>
      <c r="K31" s="175">
        <v>0</v>
      </c>
    </row>
    <row r="32" spans="1:11" s="174" customFormat="1" ht="12" customHeight="1">
      <c r="A32" s="7">
        <f t="shared" si="0"/>
        <v>21</v>
      </c>
      <c r="C32" s="55" t="s">
        <v>30</v>
      </c>
      <c r="D32" s="2"/>
      <c r="E32" s="175">
        <v>0</v>
      </c>
      <c r="G32" s="175">
        <v>0</v>
      </c>
      <c r="I32" s="175">
        <v>0</v>
      </c>
      <c r="K32" s="175">
        <v>0</v>
      </c>
    </row>
    <row r="33" spans="1:11" s="174" customFormat="1" ht="12" customHeight="1">
      <c r="A33" s="7">
        <f t="shared" si="0"/>
        <v>22</v>
      </c>
      <c r="C33" s="55" t="s">
        <v>16</v>
      </c>
      <c r="D33" s="2"/>
      <c r="E33" s="175">
        <v>0</v>
      </c>
      <c r="G33" s="175">
        <v>0</v>
      </c>
      <c r="I33" s="175">
        <v>0</v>
      </c>
      <c r="K33" s="175">
        <v>0</v>
      </c>
    </row>
    <row r="34" spans="1:11" s="174" customFormat="1" ht="12" customHeight="1">
      <c r="A34" s="7">
        <f t="shared" si="0"/>
        <v>23</v>
      </c>
      <c r="C34" s="55" t="s">
        <v>31</v>
      </c>
      <c r="D34" s="2"/>
      <c r="E34" s="175">
        <v>0</v>
      </c>
      <c r="G34" s="175">
        <v>0</v>
      </c>
      <c r="I34" s="175">
        <v>0</v>
      </c>
      <c r="K34" s="175">
        <v>0</v>
      </c>
    </row>
    <row r="35" spans="1:11" s="174" customFormat="1" ht="12" customHeight="1">
      <c r="A35" s="7">
        <f t="shared" si="0"/>
        <v>24</v>
      </c>
      <c r="C35" s="55" t="s">
        <v>32</v>
      </c>
      <c r="D35" s="7"/>
      <c r="E35" s="175">
        <v>0</v>
      </c>
      <c r="G35" s="175">
        <v>0</v>
      </c>
      <c r="I35" s="175">
        <v>0</v>
      </c>
      <c r="K35" s="175">
        <v>0</v>
      </c>
    </row>
    <row r="36" spans="1:11" s="174" customFormat="1" ht="12" customHeight="1">
      <c r="A36" s="7">
        <f t="shared" si="0"/>
        <v>25</v>
      </c>
      <c r="C36" s="55" t="s">
        <v>33</v>
      </c>
      <c r="D36" s="7"/>
      <c r="E36" s="175">
        <v>0</v>
      </c>
      <c r="G36" s="175">
        <v>0</v>
      </c>
      <c r="I36" s="175">
        <v>0</v>
      </c>
      <c r="K36" s="175">
        <v>0</v>
      </c>
    </row>
    <row r="37" spans="1:11" s="174" customFormat="1" ht="12" customHeight="1">
      <c r="A37" s="7">
        <f t="shared" si="0"/>
        <v>26</v>
      </c>
      <c r="C37" s="55" t="s">
        <v>34</v>
      </c>
      <c r="D37" s="7"/>
      <c r="E37" s="175">
        <v>0</v>
      </c>
      <c r="G37" s="175">
        <v>0</v>
      </c>
      <c r="I37" s="175">
        <v>0</v>
      </c>
      <c r="K37" s="175">
        <v>0</v>
      </c>
    </row>
    <row r="38" spans="1:11" s="174" customFormat="1" ht="12" customHeight="1">
      <c r="A38" s="7">
        <f t="shared" si="0"/>
        <v>27</v>
      </c>
      <c r="C38" s="55" t="s">
        <v>35</v>
      </c>
      <c r="D38" s="7"/>
      <c r="E38" s="175">
        <v>0</v>
      </c>
      <c r="G38" s="175">
        <v>0</v>
      </c>
      <c r="I38" s="175">
        <v>0</v>
      </c>
      <c r="K38" s="175">
        <v>0</v>
      </c>
    </row>
    <row r="39" spans="1:11" s="174" customFormat="1" ht="12" customHeight="1">
      <c r="A39" s="7">
        <f t="shared" si="0"/>
        <v>28</v>
      </c>
      <c r="C39" s="55" t="s">
        <v>36</v>
      </c>
      <c r="D39" s="7"/>
      <c r="E39" s="175">
        <v>0</v>
      </c>
      <c r="G39" s="175">
        <v>0</v>
      </c>
      <c r="I39" s="175">
        <v>0</v>
      </c>
      <c r="K39" s="175">
        <v>0</v>
      </c>
    </row>
    <row r="40" spans="1:11" s="174" customFormat="1" ht="12" customHeight="1">
      <c r="A40" s="7">
        <f t="shared" si="0"/>
        <v>29</v>
      </c>
      <c r="C40" s="81" t="s">
        <v>165</v>
      </c>
      <c r="D40" s="7"/>
      <c r="E40" s="231">
        <f>'[39]2013 Budget Input Form Tax'!L22</f>
        <v>2358543</v>
      </c>
      <c r="G40" s="229">
        <v>0</v>
      </c>
      <c r="I40" s="231">
        <f>'[39]2013 Budget Input Form Tax'!L6</f>
        <v>15100</v>
      </c>
      <c r="K40" s="229">
        <v>0</v>
      </c>
    </row>
    <row r="41" spans="1:11" s="174" customFormat="1" ht="12" customHeight="1">
      <c r="A41" s="7">
        <f t="shared" si="0"/>
        <v>30</v>
      </c>
      <c r="C41" s="7"/>
      <c r="D41" s="7"/>
      <c r="I41" s="177"/>
    </row>
    <row r="42" spans="1:11" s="174" customFormat="1" ht="12" customHeight="1" thickBot="1">
      <c r="A42" s="7">
        <f t="shared" si="0"/>
        <v>31</v>
      </c>
      <c r="C42" s="4" t="s">
        <v>50</v>
      </c>
      <c r="D42" s="7"/>
      <c r="E42" s="230">
        <f>E40</f>
        <v>2358543</v>
      </c>
      <c r="F42" s="15"/>
      <c r="G42" s="230">
        <f>G40</f>
        <v>0</v>
      </c>
      <c r="I42" s="232">
        <f>I40</f>
        <v>15100</v>
      </c>
      <c r="K42" s="232">
        <f>K40</f>
        <v>0</v>
      </c>
    </row>
    <row r="43" spans="1:11" s="174" customFormat="1" ht="12" customHeight="1" thickTop="1"/>
    <row r="44" spans="1:11" s="174" customFormat="1" ht="12" customHeight="1"/>
    <row r="45" spans="1:11" s="174" customFormat="1" ht="12" customHeight="1"/>
    <row r="46" spans="1:11" s="174" customFormat="1" ht="12" customHeight="1"/>
    <row r="47" spans="1:11" s="174" customFormat="1" ht="12" customHeight="1"/>
    <row r="48" spans="1:11" s="174" customFormat="1" ht="12" customHeight="1"/>
    <row r="49" s="174" customFormat="1" ht="12" customHeight="1"/>
    <row r="50" s="174" customFormat="1" ht="12" customHeight="1"/>
    <row r="51" s="174" customFormat="1" ht="12" customHeight="1"/>
  </sheetData>
  <phoneticPr fontId="13" type="noConversion"/>
  <pageMargins left="0.5" right="0.5" top="1" bottom="1" header="0.5" footer="0.5"/>
  <pageSetup scale="94" orientation="landscape" r:id="rId1"/>
  <headerFooter alignWithMargins="0">
    <oddHeader>&amp;R&amp;G</oddHeader>
    <oddFooter>&amp;CPage 10 of 13</oddFooter>
  </headerFooter>
  <legacyDrawingHF r:id="rId2"/>
</worksheet>
</file>

<file path=xl/worksheets/sheet11.xml><?xml version="1.0" encoding="utf-8"?>
<worksheet xmlns="http://schemas.openxmlformats.org/spreadsheetml/2006/main" xmlns:r="http://schemas.openxmlformats.org/officeDocument/2006/relationships">
  <dimension ref="A1:J32"/>
  <sheetViews>
    <sheetView zoomScaleNormal="100" zoomScaleSheetLayoutView="100" workbookViewId="0">
      <selection activeCell="J1" sqref="J1:L1048576"/>
    </sheetView>
  </sheetViews>
  <sheetFormatPr defaultColWidth="8" defaultRowHeight="12" customHeight="1"/>
  <cols>
    <col min="1" max="1" width="4.77734375" style="88" customWidth="1"/>
    <col min="2" max="2" width="2.77734375" style="85" customWidth="1"/>
    <col min="3" max="3" width="43.77734375" style="85" customWidth="1"/>
    <col min="4" max="4" width="1.77734375" style="85" customWidth="1"/>
    <col min="5" max="5" width="14.77734375" style="85" customWidth="1"/>
    <col min="6" max="6" width="1.77734375" style="193" customWidth="1"/>
    <col min="7" max="7" width="12.109375" style="193" bestFit="1" customWidth="1"/>
    <col min="8" max="8" width="0.88671875" style="193" customWidth="1"/>
    <col min="9" max="9" width="18.88671875" style="193" customWidth="1"/>
    <col min="10" max="16384" width="8" style="85"/>
  </cols>
  <sheetData>
    <row r="1" spans="1:10" ht="12" customHeight="1">
      <c r="A1" s="1" t="s">
        <v>39</v>
      </c>
    </row>
    <row r="2" spans="1:10" ht="12" customHeight="1">
      <c r="A2" s="98" t="s">
        <v>172</v>
      </c>
    </row>
    <row r="3" spans="1:10" ht="12" customHeight="1">
      <c r="A3" s="87" t="s">
        <v>161</v>
      </c>
    </row>
    <row r="4" spans="1:10" ht="12" customHeight="1">
      <c r="A4" s="87"/>
    </row>
    <row r="5" spans="1:10" ht="12" customHeight="1">
      <c r="A5" s="87"/>
    </row>
    <row r="6" spans="1:10" ht="12" customHeight="1">
      <c r="A6" s="87"/>
    </row>
    <row r="8" spans="1:10" ht="12" customHeight="1">
      <c r="C8" s="122"/>
      <c r="D8" s="122"/>
    </row>
    <row r="9" spans="1:10" ht="12" customHeight="1">
      <c r="C9" s="122"/>
      <c r="D9" s="122"/>
    </row>
    <row r="10" spans="1:10" ht="12" customHeight="1">
      <c r="A10" s="88" t="s">
        <v>27</v>
      </c>
      <c r="E10" s="93"/>
    </row>
    <row r="11" spans="1:10" ht="12" customHeight="1">
      <c r="A11" s="95" t="s">
        <v>17</v>
      </c>
      <c r="B11" s="269"/>
      <c r="C11" s="99" t="s">
        <v>23</v>
      </c>
      <c r="D11" s="94"/>
      <c r="E11" s="100" t="s">
        <v>50</v>
      </c>
    </row>
    <row r="12" spans="1:10" ht="12" customHeight="1">
      <c r="B12" s="269"/>
      <c r="E12" s="123"/>
    </row>
    <row r="13" spans="1:10" ht="12" customHeight="1">
      <c r="A13" s="88">
        <v>1</v>
      </c>
      <c r="B13" s="269"/>
      <c r="C13" s="124" t="s">
        <v>60</v>
      </c>
      <c r="E13" s="125"/>
    </row>
    <row r="14" spans="1:10" ht="12" customHeight="1">
      <c r="A14" s="88">
        <f t="shared" ref="A14:A31" si="0">+A13+1</f>
        <v>2</v>
      </c>
      <c r="B14" s="269"/>
      <c r="C14" s="85" t="s">
        <v>57</v>
      </c>
      <c r="E14" s="152">
        <v>25206330.411439236</v>
      </c>
      <c r="J14" s="194"/>
    </row>
    <row r="15" spans="1:10" ht="12" customHeight="1">
      <c r="A15" s="88">
        <f t="shared" si="0"/>
        <v>3</v>
      </c>
      <c r="B15" s="269"/>
      <c r="C15" s="116" t="s">
        <v>58</v>
      </c>
      <c r="E15" s="153">
        <v>0</v>
      </c>
    </row>
    <row r="16" spans="1:10" ht="12" customHeight="1">
      <c r="A16" s="88">
        <f t="shared" si="0"/>
        <v>4</v>
      </c>
      <c r="B16" s="269"/>
    </row>
    <row r="17" spans="1:10" ht="12" customHeight="1">
      <c r="A17" s="88">
        <f t="shared" si="0"/>
        <v>5</v>
      </c>
      <c r="B17" s="269"/>
      <c r="E17" s="127"/>
    </row>
    <row r="18" spans="1:10" ht="12" customHeight="1">
      <c r="A18" s="88">
        <f t="shared" si="0"/>
        <v>6</v>
      </c>
      <c r="B18" s="269"/>
      <c r="C18" s="124" t="s">
        <v>59</v>
      </c>
      <c r="D18" s="88"/>
      <c r="E18" s="126"/>
    </row>
    <row r="19" spans="1:10" ht="12" customHeight="1">
      <c r="A19" s="88">
        <f t="shared" si="0"/>
        <v>7</v>
      </c>
      <c r="B19" s="269"/>
      <c r="C19" s="85" t="s">
        <v>104</v>
      </c>
      <c r="E19" s="233">
        <f>'[40]9-1 2012  report2141B'!J4</f>
        <v>2083846</v>
      </c>
      <c r="J19" s="195"/>
    </row>
    <row r="20" spans="1:10" ht="12" customHeight="1">
      <c r="A20" s="88">
        <f t="shared" si="0"/>
        <v>8</v>
      </c>
      <c r="B20" s="269"/>
      <c r="C20" s="116" t="s">
        <v>105</v>
      </c>
      <c r="E20" s="153">
        <f>'[40]9-1 2012  report2141B'!J5</f>
        <v>1053076</v>
      </c>
      <c r="G20" s="196" t="s">
        <v>132</v>
      </c>
    </row>
    <row r="21" spans="1:10" ht="12" customHeight="1">
      <c r="A21" s="88">
        <f t="shared" si="0"/>
        <v>9</v>
      </c>
      <c r="B21" s="269"/>
      <c r="E21" s="197"/>
    </row>
    <row r="22" spans="1:10" ht="12" customHeight="1" thickBot="1">
      <c r="A22" s="88">
        <f t="shared" si="0"/>
        <v>10</v>
      </c>
      <c r="B22" s="269"/>
      <c r="C22" s="91" t="s">
        <v>8</v>
      </c>
      <c r="E22" s="198">
        <f>SUM(E19:E20)</f>
        <v>3136922</v>
      </c>
    </row>
    <row r="23" spans="1:10" ht="12" customHeight="1" thickTop="1">
      <c r="A23" s="88">
        <f t="shared" si="0"/>
        <v>11</v>
      </c>
      <c r="B23" s="269"/>
      <c r="E23" s="16"/>
    </row>
    <row r="24" spans="1:10" ht="12" customHeight="1">
      <c r="A24" s="88">
        <f t="shared" si="0"/>
        <v>12</v>
      </c>
      <c r="B24" s="269"/>
      <c r="C24" s="197"/>
      <c r="D24" s="197"/>
      <c r="E24" s="197"/>
    </row>
    <row r="25" spans="1:10" ht="12" customHeight="1">
      <c r="A25" s="88">
        <f t="shared" si="0"/>
        <v>13</v>
      </c>
      <c r="B25" s="269"/>
      <c r="C25" s="199" t="s">
        <v>61</v>
      </c>
      <c r="D25" s="197"/>
      <c r="E25" s="200"/>
    </row>
    <row r="26" spans="1:10" ht="12" customHeight="1">
      <c r="A26" s="88">
        <f t="shared" si="0"/>
        <v>14</v>
      </c>
      <c r="B26" s="269"/>
      <c r="C26" s="197" t="s">
        <v>14</v>
      </c>
      <c r="D26" s="197"/>
      <c r="E26" s="152">
        <v>38769279</v>
      </c>
      <c r="J26" s="195"/>
    </row>
    <row r="27" spans="1:10" ht="12" customHeight="1">
      <c r="A27" s="88">
        <f t="shared" si="0"/>
        <v>15</v>
      </c>
      <c r="B27" s="269"/>
      <c r="C27" s="197" t="s">
        <v>19</v>
      </c>
      <c r="D27" s="197"/>
      <c r="E27" s="154">
        <v>11482137</v>
      </c>
    </row>
    <row r="28" spans="1:10" ht="12" customHeight="1">
      <c r="A28" s="88">
        <f t="shared" si="0"/>
        <v>16</v>
      </c>
      <c r="B28" s="269"/>
      <c r="C28" s="85" t="s">
        <v>20</v>
      </c>
      <c r="E28" s="154">
        <v>0</v>
      </c>
    </row>
    <row r="29" spans="1:10" ht="12" customHeight="1">
      <c r="A29" s="88">
        <f t="shared" si="0"/>
        <v>17</v>
      </c>
      <c r="B29" s="269"/>
      <c r="C29" s="116" t="s">
        <v>25</v>
      </c>
      <c r="E29" s="153">
        <v>2652255</v>
      </c>
    </row>
    <row r="30" spans="1:10" ht="12" customHeight="1">
      <c r="A30" s="88">
        <f t="shared" si="0"/>
        <v>18</v>
      </c>
      <c r="B30" s="269"/>
      <c r="D30" s="88"/>
    </row>
    <row r="31" spans="1:10" ht="12" customHeight="1" thickBot="1">
      <c r="A31" s="88">
        <f t="shared" si="0"/>
        <v>19</v>
      </c>
      <c r="B31" s="269"/>
      <c r="C31" s="91" t="s">
        <v>9</v>
      </c>
      <c r="E31" s="128">
        <f>SUM(E26:E29)</f>
        <v>52903671</v>
      </c>
    </row>
    <row r="32" spans="1:10" ht="12" customHeight="1" thickTop="1"/>
  </sheetData>
  <phoneticPr fontId="13" type="noConversion"/>
  <pageMargins left="0.25" right="0.25" top="1" bottom="1" header="0.5" footer="0.5"/>
  <pageSetup scale="105" orientation="landscape" r:id="rId1"/>
  <headerFooter alignWithMargins="0">
    <oddHeader>&amp;R&amp;G</oddHeader>
    <oddFooter>&amp;CPage 11 of 13</oddFooter>
  </headerFooter>
  <legacyDrawingHF r:id="rId2"/>
</worksheet>
</file>

<file path=xl/worksheets/sheet12.xml><?xml version="1.0" encoding="utf-8"?>
<worksheet xmlns="http://schemas.openxmlformats.org/spreadsheetml/2006/main" xmlns:r="http://schemas.openxmlformats.org/officeDocument/2006/relationships">
  <sheetPr>
    <pageSetUpPr fitToPage="1"/>
  </sheetPr>
  <dimension ref="A1:K42"/>
  <sheetViews>
    <sheetView view="pageLayout" topLeftCell="A3" zoomScaleNormal="100" workbookViewId="0">
      <selection activeCell="G22" sqref="G22"/>
    </sheetView>
  </sheetViews>
  <sheetFormatPr defaultColWidth="8" defaultRowHeight="12" customHeight="1"/>
  <cols>
    <col min="1" max="1" width="4.77734375" style="88" customWidth="1"/>
    <col min="2" max="2" width="2.77734375" style="85" customWidth="1"/>
    <col min="3" max="3" width="25.21875" style="85" customWidth="1"/>
    <col min="4" max="4" width="1.77734375" style="85" customWidth="1"/>
    <col min="5" max="5" width="14.77734375" style="85" customWidth="1"/>
    <col min="6" max="6" width="1.77734375" style="85" customWidth="1"/>
    <col min="7" max="7" width="19.21875" style="129" customWidth="1"/>
    <col min="8" max="8" width="0.88671875" style="85" customWidth="1"/>
    <col min="9" max="9" width="12.109375" style="85" bestFit="1" customWidth="1"/>
    <col min="10" max="10" width="0.88671875" style="85" customWidth="1"/>
    <col min="11" max="11" width="10.33203125" style="85" customWidth="1"/>
    <col min="12" max="16384" width="8" style="85"/>
  </cols>
  <sheetData>
    <row r="1" spans="1:11" ht="12" customHeight="1">
      <c r="A1" s="1" t="s">
        <v>39</v>
      </c>
      <c r="K1" s="130"/>
    </row>
    <row r="2" spans="1:11" ht="12" customHeight="1">
      <c r="A2" s="1" t="s">
        <v>173</v>
      </c>
      <c r="K2" s="130"/>
    </row>
    <row r="3" spans="1:11" ht="12" customHeight="1">
      <c r="A3" s="87" t="s">
        <v>161</v>
      </c>
      <c r="K3" s="131"/>
    </row>
    <row r="4" spans="1:11" ht="12" customHeight="1">
      <c r="A4" s="87"/>
      <c r="K4" s="131"/>
    </row>
    <row r="5" spans="1:11" ht="12" customHeight="1">
      <c r="A5" s="87"/>
      <c r="K5" s="131"/>
    </row>
    <row r="6" spans="1:11" ht="12" customHeight="1">
      <c r="A6" s="87"/>
      <c r="K6" s="131"/>
    </row>
    <row r="7" spans="1:11" ht="12" customHeight="1">
      <c r="G7" s="132"/>
    </row>
    <row r="8" spans="1:11" ht="12" customHeight="1">
      <c r="C8" s="122"/>
      <c r="D8" s="122"/>
    </row>
    <row r="9" spans="1:11" ht="12" customHeight="1">
      <c r="C9" s="122"/>
      <c r="D9" s="122"/>
      <c r="I9" s="93"/>
    </row>
    <row r="10" spans="1:11" ht="12" customHeight="1">
      <c r="A10" s="88" t="s">
        <v>27</v>
      </c>
      <c r="E10" s="93"/>
      <c r="F10" s="94"/>
      <c r="G10" s="270"/>
      <c r="H10" s="121"/>
      <c r="I10" s="121"/>
      <c r="J10" s="121"/>
    </row>
    <row r="11" spans="1:11" ht="12" customHeight="1">
      <c r="A11" s="95" t="s">
        <v>17</v>
      </c>
      <c r="C11" s="99" t="s">
        <v>23</v>
      </c>
      <c r="D11" s="94"/>
      <c r="E11" s="100" t="s">
        <v>50</v>
      </c>
      <c r="F11" s="94"/>
      <c r="G11" s="270"/>
      <c r="H11" s="121"/>
      <c r="I11" s="121"/>
      <c r="J11" s="121"/>
    </row>
    <row r="12" spans="1:11" ht="12" customHeight="1">
      <c r="E12" s="123"/>
      <c r="G12" s="270"/>
      <c r="H12" s="121"/>
      <c r="I12" s="121"/>
      <c r="J12" s="121"/>
    </row>
    <row r="13" spans="1:11" ht="12" customHeight="1">
      <c r="A13" s="88">
        <v>1</v>
      </c>
      <c r="C13" s="13" t="s">
        <v>11</v>
      </c>
      <c r="E13" s="125"/>
      <c r="G13" s="270"/>
      <c r="H13" s="121"/>
      <c r="I13" s="121"/>
      <c r="J13" s="121"/>
    </row>
    <row r="14" spans="1:11" ht="12" customHeight="1">
      <c r="A14" s="88">
        <f t="shared" ref="A14:A41" si="0">+A13+1</f>
        <v>2</v>
      </c>
      <c r="B14" s="14"/>
      <c r="C14" s="14" t="s">
        <v>112</v>
      </c>
      <c r="E14" s="152">
        <f>E41</f>
        <v>155237875.65000001</v>
      </c>
      <c r="F14" s="105"/>
      <c r="G14" s="270"/>
      <c r="H14" s="121"/>
      <c r="J14" s="121"/>
    </row>
    <row r="15" spans="1:11" ht="12" customHeight="1">
      <c r="A15" s="88">
        <f t="shared" si="0"/>
        <v>3</v>
      </c>
      <c r="B15" s="14"/>
      <c r="C15" s="82" t="s">
        <v>12</v>
      </c>
      <c r="E15" s="133">
        <f>E14/G31</f>
        <v>5.4236880388485884E-2</v>
      </c>
      <c r="G15" s="270"/>
      <c r="H15" s="121"/>
      <c r="I15" s="121"/>
      <c r="J15" s="121"/>
    </row>
    <row r="16" spans="1:11" ht="12" customHeight="1">
      <c r="A16" s="88">
        <f t="shared" si="0"/>
        <v>4</v>
      </c>
      <c r="B16" s="14"/>
      <c r="C16" s="14"/>
      <c r="E16" s="16"/>
      <c r="F16" s="105"/>
      <c r="G16" s="16"/>
      <c r="H16" s="105"/>
      <c r="I16" s="16"/>
    </row>
    <row r="17" spans="1:9" ht="12" customHeight="1">
      <c r="A17" s="88">
        <f t="shared" si="0"/>
        <v>5</v>
      </c>
      <c r="B17" s="14"/>
      <c r="C17" s="20" t="s">
        <v>107</v>
      </c>
      <c r="D17" s="10"/>
      <c r="E17" s="18" t="s">
        <v>13</v>
      </c>
      <c r="F17" s="10"/>
      <c r="G17" s="12" t="s">
        <v>106</v>
      </c>
      <c r="H17" s="14"/>
      <c r="I17" s="14"/>
    </row>
    <row r="18" spans="1:9" ht="12" customHeight="1">
      <c r="A18" s="88">
        <f t="shared" si="0"/>
        <v>6</v>
      </c>
      <c r="B18" s="14"/>
      <c r="C18" s="55" t="s">
        <v>164</v>
      </c>
      <c r="D18" s="2"/>
      <c r="E18" s="141">
        <v>439459000</v>
      </c>
      <c r="F18" s="14"/>
      <c r="G18" s="271">
        <v>2799923200</v>
      </c>
      <c r="H18" s="14"/>
      <c r="I18" s="14"/>
    </row>
    <row r="19" spans="1:9" ht="12" customHeight="1">
      <c r="A19" s="88">
        <f t="shared" si="0"/>
        <v>7</v>
      </c>
      <c r="B19" s="14"/>
      <c r="C19" s="55" t="s">
        <v>28</v>
      </c>
      <c r="D19" s="2"/>
      <c r="E19" s="143">
        <v>0</v>
      </c>
      <c r="F19" s="14"/>
      <c r="G19" s="143">
        <v>0</v>
      </c>
      <c r="H19" s="14"/>
      <c r="I19" s="14"/>
    </row>
    <row r="20" spans="1:9" ht="12" customHeight="1">
      <c r="A20" s="88">
        <f t="shared" si="0"/>
        <v>8</v>
      </c>
      <c r="B20" s="14"/>
      <c r="C20" s="55" t="s">
        <v>29</v>
      </c>
      <c r="D20" s="2"/>
      <c r="E20" s="143">
        <v>0</v>
      </c>
      <c r="F20" s="14"/>
      <c r="G20" s="143">
        <v>0</v>
      </c>
      <c r="H20" s="14"/>
      <c r="I20" s="14"/>
    </row>
    <row r="21" spans="1:9" ht="12" customHeight="1">
      <c r="A21" s="88">
        <f t="shared" si="0"/>
        <v>9</v>
      </c>
      <c r="C21" s="55" t="s">
        <v>30</v>
      </c>
      <c r="D21" s="2"/>
      <c r="E21" s="143">
        <v>0</v>
      </c>
      <c r="F21" s="14"/>
      <c r="G21" s="143">
        <v>0</v>
      </c>
      <c r="H21" s="14"/>
      <c r="I21" s="14"/>
    </row>
    <row r="22" spans="1:9" ht="12" customHeight="1">
      <c r="A22" s="88">
        <f t="shared" si="0"/>
        <v>10</v>
      </c>
      <c r="C22" s="55" t="s">
        <v>16</v>
      </c>
      <c r="D22" s="2"/>
      <c r="E22" s="143">
        <v>0</v>
      </c>
      <c r="F22" s="14"/>
      <c r="G22" s="143">
        <v>0</v>
      </c>
    </row>
    <row r="23" spans="1:9" ht="12" customHeight="1">
      <c r="A23" s="88">
        <f t="shared" si="0"/>
        <v>11</v>
      </c>
      <c r="C23" s="55" t="s">
        <v>31</v>
      </c>
      <c r="D23" s="2"/>
      <c r="E23" s="143">
        <v>0</v>
      </c>
      <c r="F23" s="14"/>
      <c r="G23" s="143">
        <v>0</v>
      </c>
    </row>
    <row r="24" spans="1:9" ht="12" customHeight="1">
      <c r="A24" s="88">
        <f t="shared" si="0"/>
        <v>12</v>
      </c>
      <c r="C24" s="55" t="s">
        <v>32</v>
      </c>
      <c r="D24" s="7"/>
      <c r="E24" s="143">
        <v>0</v>
      </c>
      <c r="F24" s="14"/>
      <c r="G24" s="143">
        <v>0</v>
      </c>
    </row>
    <row r="25" spans="1:9" ht="12" customHeight="1">
      <c r="A25" s="88">
        <f t="shared" si="0"/>
        <v>13</v>
      </c>
      <c r="C25" s="55" t="s">
        <v>33</v>
      </c>
      <c r="D25" s="7"/>
      <c r="E25" s="143">
        <v>0</v>
      </c>
      <c r="F25" s="14"/>
      <c r="G25" s="143">
        <v>0</v>
      </c>
    </row>
    <row r="26" spans="1:9" ht="12" customHeight="1">
      <c r="A26" s="88">
        <f t="shared" si="0"/>
        <v>14</v>
      </c>
      <c r="C26" s="55" t="s">
        <v>34</v>
      </c>
      <c r="D26" s="7"/>
      <c r="E26" s="143">
        <v>0</v>
      </c>
      <c r="F26" s="14"/>
      <c r="G26" s="143">
        <v>0</v>
      </c>
    </row>
    <row r="27" spans="1:9" ht="12" customHeight="1">
      <c r="A27" s="88">
        <f t="shared" si="0"/>
        <v>15</v>
      </c>
      <c r="C27" s="55" t="s">
        <v>35</v>
      </c>
      <c r="D27" s="7"/>
      <c r="E27" s="143">
        <v>0</v>
      </c>
      <c r="F27" s="14"/>
      <c r="G27" s="143">
        <v>0</v>
      </c>
    </row>
    <row r="28" spans="1:9" ht="12" customHeight="1">
      <c r="A28" s="88">
        <f t="shared" si="0"/>
        <v>16</v>
      </c>
      <c r="C28" s="55" t="s">
        <v>36</v>
      </c>
      <c r="D28" s="7"/>
      <c r="E28" s="143">
        <v>0</v>
      </c>
      <c r="F28" s="14"/>
      <c r="G28" s="143">
        <v>0</v>
      </c>
    </row>
    <row r="29" spans="1:9" ht="12" customHeight="1">
      <c r="A29" s="88">
        <f t="shared" si="0"/>
        <v>17</v>
      </c>
      <c r="C29" s="81" t="s">
        <v>165</v>
      </c>
      <c r="D29" s="7"/>
      <c r="E29" s="142">
        <v>482459000</v>
      </c>
      <c r="F29" s="14"/>
      <c r="G29" s="272">
        <v>2924516500</v>
      </c>
    </row>
    <row r="30" spans="1:9" ht="12" customHeight="1">
      <c r="A30" s="88">
        <f t="shared" si="0"/>
        <v>18</v>
      </c>
      <c r="C30" s="7"/>
      <c r="D30" s="7"/>
      <c r="E30" s="14"/>
      <c r="F30" s="14"/>
      <c r="G30" s="14"/>
    </row>
    <row r="31" spans="1:9" ht="12" customHeight="1" thickBot="1">
      <c r="A31" s="88">
        <f t="shared" si="0"/>
        <v>19</v>
      </c>
      <c r="C31" s="4" t="s">
        <v>50</v>
      </c>
      <c r="D31" s="7"/>
      <c r="E31" s="151">
        <f>(E18+E29)/2</f>
        <v>460959000</v>
      </c>
      <c r="F31" s="15"/>
      <c r="G31" s="151">
        <f>(G18+G29)/2</f>
        <v>2862219850</v>
      </c>
    </row>
    <row r="32" spans="1:9" ht="12" customHeight="1" thickTop="1">
      <c r="A32" s="88">
        <f t="shared" si="0"/>
        <v>20</v>
      </c>
      <c r="C32" s="4"/>
      <c r="D32" s="7"/>
      <c r="E32" s="164"/>
      <c r="F32" s="165"/>
      <c r="G32" s="164"/>
    </row>
    <row r="33" spans="1:5" ht="12" customHeight="1">
      <c r="A33" s="88">
        <f t="shared" si="0"/>
        <v>21</v>
      </c>
    </row>
    <row r="34" spans="1:5" ht="12" customHeight="1">
      <c r="A34" s="88">
        <f t="shared" si="0"/>
        <v>22</v>
      </c>
      <c r="C34" s="124" t="s">
        <v>115</v>
      </c>
      <c r="E34" s="116"/>
    </row>
    <row r="35" spans="1:5" ht="12" customHeight="1">
      <c r="A35" s="88">
        <f t="shared" si="0"/>
        <v>23</v>
      </c>
      <c r="C35" s="85" t="s">
        <v>113</v>
      </c>
      <c r="E35" s="273">
        <v>150023740</v>
      </c>
    </row>
    <row r="36" spans="1:5" ht="12" customHeight="1">
      <c r="A36" s="88">
        <f t="shared" si="0"/>
        <v>24</v>
      </c>
      <c r="C36" s="85" t="s">
        <v>114</v>
      </c>
      <c r="E36" s="274">
        <v>209381.65</v>
      </c>
    </row>
    <row r="37" spans="1:5" ht="12" customHeight="1">
      <c r="A37" s="88">
        <f t="shared" si="0"/>
        <v>25</v>
      </c>
      <c r="C37" s="85" t="s">
        <v>155</v>
      </c>
      <c r="E37" s="274">
        <v>726913</v>
      </c>
    </row>
    <row r="38" spans="1:5" ht="12" customHeight="1">
      <c r="A38" s="88">
        <f t="shared" si="0"/>
        <v>26</v>
      </c>
      <c r="C38" s="85" t="s">
        <v>156</v>
      </c>
      <c r="E38" s="274">
        <v>523166</v>
      </c>
    </row>
    <row r="39" spans="1:5" ht="12" customHeight="1">
      <c r="A39" s="88">
        <f t="shared" si="0"/>
        <v>27</v>
      </c>
      <c r="C39" s="116" t="s">
        <v>116</v>
      </c>
      <c r="E39" s="275">
        <v>3754675</v>
      </c>
    </row>
    <row r="40" spans="1:5" ht="12" customHeight="1">
      <c r="A40" s="88">
        <f t="shared" si="0"/>
        <v>28</v>
      </c>
      <c r="E40" s="86"/>
    </row>
    <row r="41" spans="1:5" ht="12" customHeight="1" thickBot="1">
      <c r="A41" s="88">
        <f t="shared" si="0"/>
        <v>29</v>
      </c>
      <c r="C41" s="91" t="s">
        <v>117</v>
      </c>
      <c r="E41" s="163">
        <f>SUM(E35:E40)</f>
        <v>155237875.65000001</v>
      </c>
    </row>
    <row r="42" spans="1:5" ht="12" customHeight="1" thickTop="1"/>
  </sheetData>
  <phoneticPr fontId="15" type="noConversion"/>
  <pageMargins left="0.5" right="0.5" top="0.5" bottom="0.5" header="0.25" footer="0.25"/>
  <pageSetup orientation="landscape" r:id="rId1"/>
  <headerFooter alignWithMargins="0">
    <oddHeader>&amp;R&amp;G</oddHeader>
    <oddFooter>&amp;C&amp;9Page 12 of 13</oddFooter>
  </headerFooter>
  <legacyDrawingHF r:id="rId2"/>
</worksheet>
</file>

<file path=xl/worksheets/sheet13.xml><?xml version="1.0" encoding="utf-8"?>
<worksheet xmlns="http://schemas.openxmlformats.org/spreadsheetml/2006/main" xmlns:r="http://schemas.openxmlformats.org/officeDocument/2006/relationships">
  <dimension ref="A1:H20"/>
  <sheetViews>
    <sheetView zoomScaleNormal="100" workbookViewId="0">
      <selection activeCell="G33" sqref="G32:G33"/>
    </sheetView>
  </sheetViews>
  <sheetFormatPr defaultColWidth="7.109375" defaultRowHeight="12"/>
  <cols>
    <col min="1" max="1" width="4.77734375" style="169" customWidth="1"/>
    <col min="2" max="2" width="2.77734375" style="169" customWidth="1"/>
    <col min="3" max="3" width="56.5546875" style="169" customWidth="1"/>
    <col min="4" max="4" width="1.77734375" style="169" customWidth="1"/>
    <col min="5" max="5" width="14.77734375" style="169" customWidth="1"/>
    <col min="6" max="16384" width="7.109375" style="169"/>
  </cols>
  <sheetData>
    <row r="1" spans="1:8" ht="12" customHeight="1">
      <c r="A1" s="1" t="s">
        <v>39</v>
      </c>
    </row>
    <row r="2" spans="1:8" ht="12" customHeight="1">
      <c r="A2" s="1" t="s">
        <v>174</v>
      </c>
    </row>
    <row r="3" spans="1:8" ht="12" customHeight="1">
      <c r="A3" s="5" t="s">
        <v>161</v>
      </c>
    </row>
    <row r="4" spans="1:8" ht="12" customHeight="1">
      <c r="A4" s="5"/>
    </row>
    <row r="5" spans="1:8" ht="12" customHeight="1">
      <c r="A5" s="5"/>
    </row>
    <row r="6" spans="1:8" ht="12" customHeight="1">
      <c r="A6" s="5"/>
    </row>
    <row r="7" spans="1:8" ht="12" customHeight="1">
      <c r="A7" s="5"/>
    </row>
    <row r="8" spans="1:8" ht="12" customHeight="1">
      <c r="A8" s="5"/>
    </row>
    <row r="9" spans="1:8" ht="12" customHeight="1"/>
    <row r="10" spans="1:8" ht="12" customHeight="1">
      <c r="A10" s="7" t="s">
        <v>27</v>
      </c>
      <c r="B10" s="2"/>
      <c r="C10" s="2"/>
      <c r="D10" s="2"/>
      <c r="E10" s="2"/>
      <c r="F10" s="9"/>
    </row>
    <row r="11" spans="1:8" ht="12" customHeight="1">
      <c r="A11" s="80" t="s">
        <v>17</v>
      </c>
      <c r="B11" s="2"/>
      <c r="C11" s="73" t="s">
        <v>51</v>
      </c>
      <c r="D11" s="72"/>
      <c r="E11" s="11" t="s">
        <v>50</v>
      </c>
    </row>
    <row r="12" spans="1:8" ht="12" customHeight="1">
      <c r="A12" s="169">
        <v>1</v>
      </c>
      <c r="C12" s="169" t="s">
        <v>52</v>
      </c>
      <c r="E12" s="257">
        <v>650000</v>
      </c>
      <c r="H12" s="169" t="s">
        <v>15</v>
      </c>
    </row>
    <row r="13" spans="1:8" ht="12" customHeight="1">
      <c r="A13" s="169">
        <v>2</v>
      </c>
    </row>
    <row r="14" spans="1:8" ht="12" customHeight="1">
      <c r="A14" s="169">
        <v>3</v>
      </c>
      <c r="C14" s="170" t="s">
        <v>53</v>
      </c>
      <c r="E14" s="171"/>
    </row>
    <row r="15" spans="1:8" ht="12" customHeight="1">
      <c r="A15" s="169">
        <v>4</v>
      </c>
      <c r="C15" s="169" t="s">
        <v>54</v>
      </c>
      <c r="E15" s="258">
        <v>32050796</v>
      </c>
    </row>
    <row r="16" spans="1:8" ht="12" customHeight="1">
      <c r="A16" s="169">
        <v>5</v>
      </c>
      <c r="C16" s="201" t="s">
        <v>55</v>
      </c>
      <c r="D16" s="201"/>
      <c r="E16" s="234">
        <v>4907000</v>
      </c>
    </row>
    <row r="17" spans="1:5" ht="12" customHeight="1">
      <c r="A17" s="169">
        <v>6</v>
      </c>
      <c r="C17" s="201" t="s">
        <v>121</v>
      </c>
      <c r="D17" s="201"/>
      <c r="E17" s="234">
        <v>16074671</v>
      </c>
    </row>
    <row r="18" spans="1:5" ht="14.25" customHeight="1">
      <c r="A18" s="259">
        <v>7</v>
      </c>
      <c r="B18" s="259"/>
      <c r="C18" s="171" t="s">
        <v>157</v>
      </c>
      <c r="E18" s="235">
        <v>6906586</v>
      </c>
    </row>
    <row r="19" spans="1:5" ht="12" customHeight="1" thickBot="1">
      <c r="A19" s="169">
        <v>8</v>
      </c>
      <c r="C19" s="172" t="s">
        <v>158</v>
      </c>
      <c r="E19" s="136">
        <v>4162539</v>
      </c>
    </row>
    <row r="20" spans="1:5" ht="12.75" thickTop="1"/>
  </sheetData>
  <pageMargins left="0.25" right="0.25" top="1" bottom="1" header="0.5" footer="0.5"/>
  <pageSetup scale="115" orientation="landscape" r:id="rId1"/>
  <headerFooter alignWithMargins="0">
    <oddHeader>&amp;R&amp;G</oddHeader>
    <oddFooter>&amp;CPage 13 of 13</oddFooter>
  </headerFooter>
  <legacyDrawingHF r:id="rId2"/>
</worksheet>
</file>

<file path=xl/worksheets/sheet14.xml><?xml version="1.0" encoding="utf-8"?>
<worksheet xmlns="http://schemas.openxmlformats.org/spreadsheetml/2006/main" xmlns:r="http://schemas.openxmlformats.org/officeDocument/2006/relationships">
  <dimension ref="A1"/>
  <sheetViews>
    <sheetView workbookViewId="0">
      <selection activeCell="D8" sqref="D8"/>
    </sheetView>
  </sheetViews>
  <sheetFormatPr defaultRowHeight="15"/>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16"/>
  <sheetViews>
    <sheetView zoomScaleNormal="100" workbookViewId="0">
      <selection activeCell="A4" sqref="A4"/>
    </sheetView>
  </sheetViews>
  <sheetFormatPr defaultColWidth="7.109375" defaultRowHeight="12.75"/>
  <cols>
    <col min="1" max="1" width="80.21875" style="160" customWidth="1"/>
    <col min="2" max="16384" width="7.109375" style="160"/>
  </cols>
  <sheetData>
    <row r="1" spans="1:1">
      <c r="A1" s="5" t="s">
        <v>39</v>
      </c>
    </row>
    <row r="2" spans="1:1">
      <c r="A2" s="161" t="s">
        <v>160</v>
      </c>
    </row>
    <row r="3" spans="1:1">
      <c r="A3" s="162" t="s">
        <v>161</v>
      </c>
    </row>
    <row r="5" spans="1:1" ht="36">
      <c r="A5" s="166" t="s">
        <v>118</v>
      </c>
    </row>
    <row r="6" spans="1:1">
      <c r="A6" s="167"/>
    </row>
    <row r="7" spans="1:1">
      <c r="A7" s="168" t="s">
        <v>108</v>
      </c>
    </row>
    <row r="8" spans="1:1" ht="75" customHeight="1">
      <c r="A8" s="168" t="s">
        <v>109</v>
      </c>
    </row>
    <row r="9" spans="1:1" ht="12" customHeight="1">
      <c r="A9" s="168"/>
    </row>
    <row r="10" spans="1:1" ht="60">
      <c r="A10" s="168" t="s">
        <v>111</v>
      </c>
    </row>
    <row r="11" spans="1:1">
      <c r="A11" s="167"/>
    </row>
    <row r="12" spans="1:1" ht="72">
      <c r="A12" s="168" t="s">
        <v>110</v>
      </c>
    </row>
    <row r="13" spans="1:1">
      <c r="A13" s="167"/>
    </row>
    <row r="14" spans="1:1" ht="36">
      <c r="A14" s="168" t="s">
        <v>119</v>
      </c>
    </row>
    <row r="15" spans="1:1">
      <c r="A15" s="167"/>
    </row>
    <row r="16" spans="1:1" ht="72">
      <c r="A16" s="166" t="s">
        <v>120</v>
      </c>
    </row>
  </sheetData>
  <phoneticPr fontId="29" type="noConversion"/>
  <pageMargins left="0.5" right="0.5" top="0.5" bottom="0.5" header="0.25" footer="0.25"/>
  <pageSetup orientation="landscape" r:id="rId1"/>
  <headerFooter alignWithMargins="0">
    <oddHeader>&amp;R&amp;G</oddHeader>
    <oddFooter>&amp;C&amp;9 2 of 14</oddFooter>
  </headerFooter>
  <legacyDrawingHF r:id="rId2"/>
</worksheet>
</file>

<file path=xl/worksheets/sheet3.xml><?xml version="1.0" encoding="utf-8"?>
<worksheet xmlns="http://schemas.openxmlformats.org/spreadsheetml/2006/main" xmlns:r="http://schemas.openxmlformats.org/officeDocument/2006/relationships">
  <sheetPr>
    <pageSetUpPr fitToPage="1"/>
  </sheetPr>
  <dimension ref="A1:Q44"/>
  <sheetViews>
    <sheetView zoomScaleNormal="100" workbookViewId="0">
      <selection activeCell="R28" sqref="R28"/>
    </sheetView>
  </sheetViews>
  <sheetFormatPr defaultColWidth="18.6640625" defaultRowHeight="12"/>
  <cols>
    <col min="1" max="1" width="4.77734375" style="24" customWidth="1"/>
    <col min="2" max="2" width="2.77734375" style="23" customWidth="1"/>
    <col min="3" max="3" width="20.77734375" style="23" customWidth="1"/>
    <col min="4" max="4" width="1.77734375" style="23" customWidth="1"/>
    <col min="5" max="5" width="14.77734375" style="23" customWidth="1"/>
    <col min="6" max="6" width="1.77734375" style="23" customWidth="1"/>
    <col min="7" max="7" width="14.77734375" style="23" customWidth="1"/>
    <col min="8" max="8" width="1.77734375" style="23" customWidth="1"/>
    <col min="9" max="9" width="16" style="23" customWidth="1"/>
    <col min="10" max="10" width="1.77734375" style="23" customWidth="1"/>
    <col min="11" max="11" width="14.77734375" style="23" customWidth="1"/>
    <col min="12" max="12" width="1.77734375" style="23" customWidth="1"/>
    <col min="13" max="13" width="14.77734375" style="23" customWidth="1"/>
    <col min="14" max="14" width="1.77734375" style="23" customWidth="1"/>
    <col min="15" max="15" width="14.77734375" style="23" customWidth="1"/>
    <col min="16" max="16" width="1.77734375" style="23" customWidth="1"/>
    <col min="17" max="17" width="14.77734375" style="23" customWidth="1"/>
    <col min="18" max="258" width="18.6640625" style="23"/>
    <col min="259" max="259" width="4.77734375" style="23" customWidth="1"/>
    <col min="260" max="260" width="2.77734375" style="23" customWidth="1"/>
    <col min="261" max="261" width="20.77734375" style="23" customWidth="1"/>
    <col min="262" max="262" width="1.77734375" style="23" customWidth="1"/>
    <col min="263" max="263" width="14.77734375" style="23" customWidth="1"/>
    <col min="264" max="264" width="1.77734375" style="23" customWidth="1"/>
    <col min="265" max="265" width="14.77734375" style="23" customWidth="1"/>
    <col min="266" max="266" width="1.77734375" style="23" customWidth="1"/>
    <col min="267" max="267" width="16" style="23" customWidth="1"/>
    <col min="268" max="268" width="1.77734375" style="23" customWidth="1"/>
    <col min="269" max="269" width="14.77734375" style="23" customWidth="1"/>
    <col min="270" max="270" width="1.77734375" style="23" customWidth="1"/>
    <col min="271" max="271" width="14.77734375" style="23" customWidth="1"/>
    <col min="272" max="272" width="1.77734375" style="23" customWidth="1"/>
    <col min="273" max="273" width="14.77734375" style="23" customWidth="1"/>
    <col min="274" max="514" width="18.6640625" style="23"/>
    <col min="515" max="515" width="4.77734375" style="23" customWidth="1"/>
    <col min="516" max="516" width="2.77734375" style="23" customWidth="1"/>
    <col min="517" max="517" width="20.77734375" style="23" customWidth="1"/>
    <col min="518" max="518" width="1.77734375" style="23" customWidth="1"/>
    <col min="519" max="519" width="14.77734375" style="23" customWidth="1"/>
    <col min="520" max="520" width="1.77734375" style="23" customWidth="1"/>
    <col min="521" max="521" width="14.77734375" style="23" customWidth="1"/>
    <col min="522" max="522" width="1.77734375" style="23" customWidth="1"/>
    <col min="523" max="523" width="16" style="23" customWidth="1"/>
    <col min="524" max="524" width="1.77734375" style="23" customWidth="1"/>
    <col min="525" max="525" width="14.77734375" style="23" customWidth="1"/>
    <col min="526" max="526" width="1.77734375" style="23" customWidth="1"/>
    <col min="527" max="527" width="14.77734375" style="23" customWidth="1"/>
    <col min="528" max="528" width="1.77734375" style="23" customWidth="1"/>
    <col min="529" max="529" width="14.77734375" style="23" customWidth="1"/>
    <col min="530" max="770" width="18.6640625" style="23"/>
    <col min="771" max="771" width="4.77734375" style="23" customWidth="1"/>
    <col min="772" max="772" width="2.77734375" style="23" customWidth="1"/>
    <col min="773" max="773" width="20.77734375" style="23" customWidth="1"/>
    <col min="774" max="774" width="1.77734375" style="23" customWidth="1"/>
    <col min="775" max="775" width="14.77734375" style="23" customWidth="1"/>
    <col min="776" max="776" width="1.77734375" style="23" customWidth="1"/>
    <col min="777" max="777" width="14.77734375" style="23" customWidth="1"/>
    <col min="778" max="778" width="1.77734375" style="23" customWidth="1"/>
    <col min="779" max="779" width="16" style="23" customWidth="1"/>
    <col min="780" max="780" width="1.77734375" style="23" customWidth="1"/>
    <col min="781" max="781" width="14.77734375" style="23" customWidth="1"/>
    <col min="782" max="782" width="1.77734375" style="23" customWidth="1"/>
    <col min="783" max="783" width="14.77734375" style="23" customWidth="1"/>
    <col min="784" max="784" width="1.77734375" style="23" customWidth="1"/>
    <col min="785" max="785" width="14.77734375" style="23" customWidth="1"/>
    <col min="786" max="1026" width="18.6640625" style="23"/>
    <col min="1027" max="1027" width="4.77734375" style="23" customWidth="1"/>
    <col min="1028" max="1028" width="2.77734375" style="23" customWidth="1"/>
    <col min="1029" max="1029" width="20.77734375" style="23" customWidth="1"/>
    <col min="1030" max="1030" width="1.77734375" style="23" customWidth="1"/>
    <col min="1031" max="1031" width="14.77734375" style="23" customWidth="1"/>
    <col min="1032" max="1032" width="1.77734375" style="23" customWidth="1"/>
    <col min="1033" max="1033" width="14.77734375" style="23" customWidth="1"/>
    <col min="1034" max="1034" width="1.77734375" style="23" customWidth="1"/>
    <col min="1035" max="1035" width="16" style="23" customWidth="1"/>
    <col min="1036" max="1036" width="1.77734375" style="23" customWidth="1"/>
    <col min="1037" max="1037" width="14.77734375" style="23" customWidth="1"/>
    <col min="1038" max="1038" width="1.77734375" style="23" customWidth="1"/>
    <col min="1039" max="1039" width="14.77734375" style="23" customWidth="1"/>
    <col min="1040" max="1040" width="1.77734375" style="23" customWidth="1"/>
    <col min="1041" max="1041" width="14.77734375" style="23" customWidth="1"/>
    <col min="1042" max="1282" width="18.6640625" style="23"/>
    <col min="1283" max="1283" width="4.77734375" style="23" customWidth="1"/>
    <col min="1284" max="1284" width="2.77734375" style="23" customWidth="1"/>
    <col min="1285" max="1285" width="20.77734375" style="23" customWidth="1"/>
    <col min="1286" max="1286" width="1.77734375" style="23" customWidth="1"/>
    <col min="1287" max="1287" width="14.77734375" style="23" customWidth="1"/>
    <col min="1288" max="1288" width="1.77734375" style="23" customWidth="1"/>
    <col min="1289" max="1289" width="14.77734375" style="23" customWidth="1"/>
    <col min="1290" max="1290" width="1.77734375" style="23" customWidth="1"/>
    <col min="1291" max="1291" width="16" style="23" customWidth="1"/>
    <col min="1292" max="1292" width="1.77734375" style="23" customWidth="1"/>
    <col min="1293" max="1293" width="14.77734375" style="23" customWidth="1"/>
    <col min="1294" max="1294" width="1.77734375" style="23" customWidth="1"/>
    <col min="1295" max="1295" width="14.77734375" style="23" customWidth="1"/>
    <col min="1296" max="1296" width="1.77734375" style="23" customWidth="1"/>
    <col min="1297" max="1297" width="14.77734375" style="23" customWidth="1"/>
    <col min="1298" max="1538" width="18.6640625" style="23"/>
    <col min="1539" max="1539" width="4.77734375" style="23" customWidth="1"/>
    <col min="1540" max="1540" width="2.77734375" style="23" customWidth="1"/>
    <col min="1541" max="1541" width="20.77734375" style="23" customWidth="1"/>
    <col min="1542" max="1542" width="1.77734375" style="23" customWidth="1"/>
    <col min="1543" max="1543" width="14.77734375" style="23" customWidth="1"/>
    <col min="1544" max="1544" width="1.77734375" style="23" customWidth="1"/>
    <col min="1545" max="1545" width="14.77734375" style="23" customWidth="1"/>
    <col min="1546" max="1546" width="1.77734375" style="23" customWidth="1"/>
    <col min="1547" max="1547" width="16" style="23" customWidth="1"/>
    <col min="1548" max="1548" width="1.77734375" style="23" customWidth="1"/>
    <col min="1549" max="1549" width="14.77734375" style="23" customWidth="1"/>
    <col min="1550" max="1550" width="1.77734375" style="23" customWidth="1"/>
    <col min="1551" max="1551" width="14.77734375" style="23" customWidth="1"/>
    <col min="1552" max="1552" width="1.77734375" style="23" customWidth="1"/>
    <col min="1553" max="1553" width="14.77734375" style="23" customWidth="1"/>
    <col min="1554" max="1794" width="18.6640625" style="23"/>
    <col min="1795" max="1795" width="4.77734375" style="23" customWidth="1"/>
    <col min="1796" max="1796" width="2.77734375" style="23" customWidth="1"/>
    <col min="1797" max="1797" width="20.77734375" style="23" customWidth="1"/>
    <col min="1798" max="1798" width="1.77734375" style="23" customWidth="1"/>
    <col min="1799" max="1799" width="14.77734375" style="23" customWidth="1"/>
    <col min="1800" max="1800" width="1.77734375" style="23" customWidth="1"/>
    <col min="1801" max="1801" width="14.77734375" style="23" customWidth="1"/>
    <col min="1802" max="1802" width="1.77734375" style="23" customWidth="1"/>
    <col min="1803" max="1803" width="16" style="23" customWidth="1"/>
    <col min="1804" max="1804" width="1.77734375" style="23" customWidth="1"/>
    <col min="1805" max="1805" width="14.77734375" style="23" customWidth="1"/>
    <col min="1806" max="1806" width="1.77734375" style="23" customWidth="1"/>
    <col min="1807" max="1807" width="14.77734375" style="23" customWidth="1"/>
    <col min="1808" max="1808" width="1.77734375" style="23" customWidth="1"/>
    <col min="1809" max="1809" width="14.77734375" style="23" customWidth="1"/>
    <col min="1810" max="2050" width="18.6640625" style="23"/>
    <col min="2051" max="2051" width="4.77734375" style="23" customWidth="1"/>
    <col min="2052" max="2052" width="2.77734375" style="23" customWidth="1"/>
    <col min="2053" max="2053" width="20.77734375" style="23" customWidth="1"/>
    <col min="2054" max="2054" width="1.77734375" style="23" customWidth="1"/>
    <col min="2055" max="2055" width="14.77734375" style="23" customWidth="1"/>
    <col min="2056" max="2056" width="1.77734375" style="23" customWidth="1"/>
    <col min="2057" max="2057" width="14.77734375" style="23" customWidth="1"/>
    <col min="2058" max="2058" width="1.77734375" style="23" customWidth="1"/>
    <col min="2059" max="2059" width="16" style="23" customWidth="1"/>
    <col min="2060" max="2060" width="1.77734375" style="23" customWidth="1"/>
    <col min="2061" max="2061" width="14.77734375" style="23" customWidth="1"/>
    <col min="2062" max="2062" width="1.77734375" style="23" customWidth="1"/>
    <col min="2063" max="2063" width="14.77734375" style="23" customWidth="1"/>
    <col min="2064" max="2064" width="1.77734375" style="23" customWidth="1"/>
    <col min="2065" max="2065" width="14.77734375" style="23" customWidth="1"/>
    <col min="2066" max="2306" width="18.6640625" style="23"/>
    <col min="2307" max="2307" width="4.77734375" style="23" customWidth="1"/>
    <col min="2308" max="2308" width="2.77734375" style="23" customWidth="1"/>
    <col min="2309" max="2309" width="20.77734375" style="23" customWidth="1"/>
    <col min="2310" max="2310" width="1.77734375" style="23" customWidth="1"/>
    <col min="2311" max="2311" width="14.77734375" style="23" customWidth="1"/>
    <col min="2312" max="2312" width="1.77734375" style="23" customWidth="1"/>
    <col min="2313" max="2313" width="14.77734375" style="23" customWidth="1"/>
    <col min="2314" max="2314" width="1.77734375" style="23" customWidth="1"/>
    <col min="2315" max="2315" width="16" style="23" customWidth="1"/>
    <col min="2316" max="2316" width="1.77734375" style="23" customWidth="1"/>
    <col min="2317" max="2317" width="14.77734375" style="23" customWidth="1"/>
    <col min="2318" max="2318" width="1.77734375" style="23" customWidth="1"/>
    <col min="2319" max="2319" width="14.77734375" style="23" customWidth="1"/>
    <col min="2320" max="2320" width="1.77734375" style="23" customWidth="1"/>
    <col min="2321" max="2321" width="14.77734375" style="23" customWidth="1"/>
    <col min="2322" max="2562" width="18.6640625" style="23"/>
    <col min="2563" max="2563" width="4.77734375" style="23" customWidth="1"/>
    <col min="2564" max="2564" width="2.77734375" style="23" customWidth="1"/>
    <col min="2565" max="2565" width="20.77734375" style="23" customWidth="1"/>
    <col min="2566" max="2566" width="1.77734375" style="23" customWidth="1"/>
    <col min="2567" max="2567" width="14.77734375" style="23" customWidth="1"/>
    <col min="2568" max="2568" width="1.77734375" style="23" customWidth="1"/>
    <col min="2569" max="2569" width="14.77734375" style="23" customWidth="1"/>
    <col min="2570" max="2570" width="1.77734375" style="23" customWidth="1"/>
    <col min="2571" max="2571" width="16" style="23" customWidth="1"/>
    <col min="2572" max="2572" width="1.77734375" style="23" customWidth="1"/>
    <col min="2573" max="2573" width="14.77734375" style="23" customWidth="1"/>
    <col min="2574" max="2574" width="1.77734375" style="23" customWidth="1"/>
    <col min="2575" max="2575" width="14.77734375" style="23" customWidth="1"/>
    <col min="2576" max="2576" width="1.77734375" style="23" customWidth="1"/>
    <col min="2577" max="2577" width="14.77734375" style="23" customWidth="1"/>
    <col min="2578" max="2818" width="18.6640625" style="23"/>
    <col min="2819" max="2819" width="4.77734375" style="23" customWidth="1"/>
    <col min="2820" max="2820" width="2.77734375" style="23" customWidth="1"/>
    <col min="2821" max="2821" width="20.77734375" style="23" customWidth="1"/>
    <col min="2822" max="2822" width="1.77734375" style="23" customWidth="1"/>
    <col min="2823" max="2823" width="14.77734375" style="23" customWidth="1"/>
    <col min="2824" max="2824" width="1.77734375" style="23" customWidth="1"/>
    <col min="2825" max="2825" width="14.77734375" style="23" customWidth="1"/>
    <col min="2826" max="2826" width="1.77734375" style="23" customWidth="1"/>
    <col min="2827" max="2827" width="16" style="23" customWidth="1"/>
    <col min="2828" max="2828" width="1.77734375" style="23" customWidth="1"/>
    <col min="2829" max="2829" width="14.77734375" style="23" customWidth="1"/>
    <col min="2830" max="2830" width="1.77734375" style="23" customWidth="1"/>
    <col min="2831" max="2831" width="14.77734375" style="23" customWidth="1"/>
    <col min="2832" max="2832" width="1.77734375" style="23" customWidth="1"/>
    <col min="2833" max="2833" width="14.77734375" style="23" customWidth="1"/>
    <col min="2834" max="3074" width="18.6640625" style="23"/>
    <col min="3075" max="3075" width="4.77734375" style="23" customWidth="1"/>
    <col min="3076" max="3076" width="2.77734375" style="23" customWidth="1"/>
    <col min="3077" max="3077" width="20.77734375" style="23" customWidth="1"/>
    <col min="3078" max="3078" width="1.77734375" style="23" customWidth="1"/>
    <col min="3079" max="3079" width="14.77734375" style="23" customWidth="1"/>
    <col min="3080" max="3080" width="1.77734375" style="23" customWidth="1"/>
    <col min="3081" max="3081" width="14.77734375" style="23" customWidth="1"/>
    <col min="3082" max="3082" width="1.77734375" style="23" customWidth="1"/>
    <col min="3083" max="3083" width="16" style="23" customWidth="1"/>
    <col min="3084" max="3084" width="1.77734375" style="23" customWidth="1"/>
    <col min="3085" max="3085" width="14.77734375" style="23" customWidth="1"/>
    <col min="3086" max="3086" width="1.77734375" style="23" customWidth="1"/>
    <col min="3087" max="3087" width="14.77734375" style="23" customWidth="1"/>
    <col min="3088" max="3088" width="1.77734375" style="23" customWidth="1"/>
    <col min="3089" max="3089" width="14.77734375" style="23" customWidth="1"/>
    <col min="3090" max="3330" width="18.6640625" style="23"/>
    <col min="3331" max="3331" width="4.77734375" style="23" customWidth="1"/>
    <col min="3332" max="3332" width="2.77734375" style="23" customWidth="1"/>
    <col min="3333" max="3333" width="20.77734375" style="23" customWidth="1"/>
    <col min="3334" max="3334" width="1.77734375" style="23" customWidth="1"/>
    <col min="3335" max="3335" width="14.77734375" style="23" customWidth="1"/>
    <col min="3336" max="3336" width="1.77734375" style="23" customWidth="1"/>
    <col min="3337" max="3337" width="14.77734375" style="23" customWidth="1"/>
    <col min="3338" max="3338" width="1.77734375" style="23" customWidth="1"/>
    <col min="3339" max="3339" width="16" style="23" customWidth="1"/>
    <col min="3340" max="3340" width="1.77734375" style="23" customWidth="1"/>
    <col min="3341" max="3341" width="14.77734375" style="23" customWidth="1"/>
    <col min="3342" max="3342" width="1.77734375" style="23" customWidth="1"/>
    <col min="3343" max="3343" width="14.77734375" style="23" customWidth="1"/>
    <col min="3344" max="3344" width="1.77734375" style="23" customWidth="1"/>
    <col min="3345" max="3345" width="14.77734375" style="23" customWidth="1"/>
    <col min="3346" max="3586" width="18.6640625" style="23"/>
    <col min="3587" max="3587" width="4.77734375" style="23" customWidth="1"/>
    <col min="3588" max="3588" width="2.77734375" style="23" customWidth="1"/>
    <col min="3589" max="3589" width="20.77734375" style="23" customWidth="1"/>
    <col min="3590" max="3590" width="1.77734375" style="23" customWidth="1"/>
    <col min="3591" max="3591" width="14.77734375" style="23" customWidth="1"/>
    <col min="3592" max="3592" width="1.77734375" style="23" customWidth="1"/>
    <col min="3593" max="3593" width="14.77734375" style="23" customWidth="1"/>
    <col min="3594" max="3594" width="1.77734375" style="23" customWidth="1"/>
    <col min="3595" max="3595" width="16" style="23" customWidth="1"/>
    <col min="3596" max="3596" width="1.77734375" style="23" customWidth="1"/>
    <col min="3597" max="3597" width="14.77734375" style="23" customWidth="1"/>
    <col min="3598" max="3598" width="1.77734375" style="23" customWidth="1"/>
    <col min="3599" max="3599" width="14.77734375" style="23" customWidth="1"/>
    <col min="3600" max="3600" width="1.77734375" style="23" customWidth="1"/>
    <col min="3601" max="3601" width="14.77734375" style="23" customWidth="1"/>
    <col min="3602" max="3842" width="18.6640625" style="23"/>
    <col min="3843" max="3843" width="4.77734375" style="23" customWidth="1"/>
    <col min="3844" max="3844" width="2.77734375" style="23" customWidth="1"/>
    <col min="3845" max="3845" width="20.77734375" style="23" customWidth="1"/>
    <col min="3846" max="3846" width="1.77734375" style="23" customWidth="1"/>
    <col min="3847" max="3847" width="14.77734375" style="23" customWidth="1"/>
    <col min="3848" max="3848" width="1.77734375" style="23" customWidth="1"/>
    <col min="3849" max="3849" width="14.77734375" style="23" customWidth="1"/>
    <col min="3850" max="3850" width="1.77734375" style="23" customWidth="1"/>
    <col min="3851" max="3851" width="16" style="23" customWidth="1"/>
    <col min="3852" max="3852" width="1.77734375" style="23" customWidth="1"/>
    <col min="3853" max="3853" width="14.77734375" style="23" customWidth="1"/>
    <col min="3854" max="3854" width="1.77734375" style="23" customWidth="1"/>
    <col min="3855" max="3855" width="14.77734375" style="23" customWidth="1"/>
    <col min="3856" max="3856" width="1.77734375" style="23" customWidth="1"/>
    <col min="3857" max="3857" width="14.77734375" style="23" customWidth="1"/>
    <col min="3858" max="4098" width="18.6640625" style="23"/>
    <col min="4099" max="4099" width="4.77734375" style="23" customWidth="1"/>
    <col min="4100" max="4100" width="2.77734375" style="23" customWidth="1"/>
    <col min="4101" max="4101" width="20.77734375" style="23" customWidth="1"/>
    <col min="4102" max="4102" width="1.77734375" style="23" customWidth="1"/>
    <col min="4103" max="4103" width="14.77734375" style="23" customWidth="1"/>
    <col min="4104" max="4104" width="1.77734375" style="23" customWidth="1"/>
    <col min="4105" max="4105" width="14.77734375" style="23" customWidth="1"/>
    <col min="4106" max="4106" width="1.77734375" style="23" customWidth="1"/>
    <col min="4107" max="4107" width="16" style="23" customWidth="1"/>
    <col min="4108" max="4108" width="1.77734375" style="23" customWidth="1"/>
    <col min="4109" max="4109" width="14.77734375" style="23" customWidth="1"/>
    <col min="4110" max="4110" width="1.77734375" style="23" customWidth="1"/>
    <col min="4111" max="4111" width="14.77734375" style="23" customWidth="1"/>
    <col min="4112" max="4112" width="1.77734375" style="23" customWidth="1"/>
    <col min="4113" max="4113" width="14.77734375" style="23" customWidth="1"/>
    <col min="4114" max="4354" width="18.6640625" style="23"/>
    <col min="4355" max="4355" width="4.77734375" style="23" customWidth="1"/>
    <col min="4356" max="4356" width="2.77734375" style="23" customWidth="1"/>
    <col min="4357" max="4357" width="20.77734375" style="23" customWidth="1"/>
    <col min="4358" max="4358" width="1.77734375" style="23" customWidth="1"/>
    <col min="4359" max="4359" width="14.77734375" style="23" customWidth="1"/>
    <col min="4360" max="4360" width="1.77734375" style="23" customWidth="1"/>
    <col min="4361" max="4361" width="14.77734375" style="23" customWidth="1"/>
    <col min="4362" max="4362" width="1.77734375" style="23" customWidth="1"/>
    <col min="4363" max="4363" width="16" style="23" customWidth="1"/>
    <col min="4364" max="4364" width="1.77734375" style="23" customWidth="1"/>
    <col min="4365" max="4365" width="14.77734375" style="23" customWidth="1"/>
    <col min="4366" max="4366" width="1.77734375" style="23" customWidth="1"/>
    <col min="4367" max="4367" width="14.77734375" style="23" customWidth="1"/>
    <col min="4368" max="4368" width="1.77734375" style="23" customWidth="1"/>
    <col min="4369" max="4369" width="14.77734375" style="23" customWidth="1"/>
    <col min="4370" max="4610" width="18.6640625" style="23"/>
    <col min="4611" max="4611" width="4.77734375" style="23" customWidth="1"/>
    <col min="4612" max="4612" width="2.77734375" style="23" customWidth="1"/>
    <col min="4613" max="4613" width="20.77734375" style="23" customWidth="1"/>
    <col min="4614" max="4614" width="1.77734375" style="23" customWidth="1"/>
    <col min="4615" max="4615" width="14.77734375" style="23" customWidth="1"/>
    <col min="4616" max="4616" width="1.77734375" style="23" customWidth="1"/>
    <col min="4617" max="4617" width="14.77734375" style="23" customWidth="1"/>
    <col min="4618" max="4618" width="1.77734375" style="23" customWidth="1"/>
    <col min="4619" max="4619" width="16" style="23" customWidth="1"/>
    <col min="4620" max="4620" width="1.77734375" style="23" customWidth="1"/>
    <col min="4621" max="4621" width="14.77734375" style="23" customWidth="1"/>
    <col min="4622" max="4622" width="1.77734375" style="23" customWidth="1"/>
    <col min="4623" max="4623" width="14.77734375" style="23" customWidth="1"/>
    <col min="4624" max="4624" width="1.77734375" style="23" customWidth="1"/>
    <col min="4625" max="4625" width="14.77734375" style="23" customWidth="1"/>
    <col min="4626" max="4866" width="18.6640625" style="23"/>
    <col min="4867" max="4867" width="4.77734375" style="23" customWidth="1"/>
    <col min="4868" max="4868" width="2.77734375" style="23" customWidth="1"/>
    <col min="4869" max="4869" width="20.77734375" style="23" customWidth="1"/>
    <col min="4870" max="4870" width="1.77734375" style="23" customWidth="1"/>
    <col min="4871" max="4871" width="14.77734375" style="23" customWidth="1"/>
    <col min="4872" max="4872" width="1.77734375" style="23" customWidth="1"/>
    <col min="4873" max="4873" width="14.77734375" style="23" customWidth="1"/>
    <col min="4874" max="4874" width="1.77734375" style="23" customWidth="1"/>
    <col min="4875" max="4875" width="16" style="23" customWidth="1"/>
    <col min="4876" max="4876" width="1.77734375" style="23" customWidth="1"/>
    <col min="4877" max="4877" width="14.77734375" style="23" customWidth="1"/>
    <col min="4878" max="4878" width="1.77734375" style="23" customWidth="1"/>
    <col min="4879" max="4879" width="14.77734375" style="23" customWidth="1"/>
    <col min="4880" max="4880" width="1.77734375" style="23" customWidth="1"/>
    <col min="4881" max="4881" width="14.77734375" style="23" customWidth="1"/>
    <col min="4882" max="5122" width="18.6640625" style="23"/>
    <col min="5123" max="5123" width="4.77734375" style="23" customWidth="1"/>
    <col min="5124" max="5124" width="2.77734375" style="23" customWidth="1"/>
    <col min="5125" max="5125" width="20.77734375" style="23" customWidth="1"/>
    <col min="5126" max="5126" width="1.77734375" style="23" customWidth="1"/>
    <col min="5127" max="5127" width="14.77734375" style="23" customWidth="1"/>
    <col min="5128" max="5128" width="1.77734375" style="23" customWidth="1"/>
    <col min="5129" max="5129" width="14.77734375" style="23" customWidth="1"/>
    <col min="5130" max="5130" width="1.77734375" style="23" customWidth="1"/>
    <col min="5131" max="5131" width="16" style="23" customWidth="1"/>
    <col min="5132" max="5132" width="1.77734375" style="23" customWidth="1"/>
    <col min="5133" max="5133" width="14.77734375" style="23" customWidth="1"/>
    <col min="5134" max="5134" width="1.77734375" style="23" customWidth="1"/>
    <col min="5135" max="5135" width="14.77734375" style="23" customWidth="1"/>
    <col min="5136" max="5136" width="1.77734375" style="23" customWidth="1"/>
    <col min="5137" max="5137" width="14.77734375" style="23" customWidth="1"/>
    <col min="5138" max="5378" width="18.6640625" style="23"/>
    <col min="5379" max="5379" width="4.77734375" style="23" customWidth="1"/>
    <col min="5380" max="5380" width="2.77734375" style="23" customWidth="1"/>
    <col min="5381" max="5381" width="20.77734375" style="23" customWidth="1"/>
    <col min="5382" max="5382" width="1.77734375" style="23" customWidth="1"/>
    <col min="5383" max="5383" width="14.77734375" style="23" customWidth="1"/>
    <col min="5384" max="5384" width="1.77734375" style="23" customWidth="1"/>
    <col min="5385" max="5385" width="14.77734375" style="23" customWidth="1"/>
    <col min="5386" max="5386" width="1.77734375" style="23" customWidth="1"/>
    <col min="5387" max="5387" width="16" style="23" customWidth="1"/>
    <col min="5388" max="5388" width="1.77734375" style="23" customWidth="1"/>
    <col min="5389" max="5389" width="14.77734375" style="23" customWidth="1"/>
    <col min="5390" max="5390" width="1.77734375" style="23" customWidth="1"/>
    <col min="5391" max="5391" width="14.77734375" style="23" customWidth="1"/>
    <col min="5392" max="5392" width="1.77734375" style="23" customWidth="1"/>
    <col min="5393" max="5393" width="14.77734375" style="23" customWidth="1"/>
    <col min="5394" max="5634" width="18.6640625" style="23"/>
    <col min="5635" max="5635" width="4.77734375" style="23" customWidth="1"/>
    <col min="5636" max="5636" width="2.77734375" style="23" customWidth="1"/>
    <col min="5637" max="5637" width="20.77734375" style="23" customWidth="1"/>
    <col min="5638" max="5638" width="1.77734375" style="23" customWidth="1"/>
    <col min="5639" max="5639" width="14.77734375" style="23" customWidth="1"/>
    <col min="5640" max="5640" width="1.77734375" style="23" customWidth="1"/>
    <col min="5641" max="5641" width="14.77734375" style="23" customWidth="1"/>
    <col min="5642" max="5642" width="1.77734375" style="23" customWidth="1"/>
    <col min="5643" max="5643" width="16" style="23" customWidth="1"/>
    <col min="5644" max="5644" width="1.77734375" style="23" customWidth="1"/>
    <col min="5645" max="5645" width="14.77734375" style="23" customWidth="1"/>
    <col min="5646" max="5646" width="1.77734375" style="23" customWidth="1"/>
    <col min="5647" max="5647" width="14.77734375" style="23" customWidth="1"/>
    <col min="5648" max="5648" width="1.77734375" style="23" customWidth="1"/>
    <col min="5649" max="5649" width="14.77734375" style="23" customWidth="1"/>
    <col min="5650" max="5890" width="18.6640625" style="23"/>
    <col min="5891" max="5891" width="4.77734375" style="23" customWidth="1"/>
    <col min="5892" max="5892" width="2.77734375" style="23" customWidth="1"/>
    <col min="5893" max="5893" width="20.77734375" style="23" customWidth="1"/>
    <col min="5894" max="5894" width="1.77734375" style="23" customWidth="1"/>
    <col min="5895" max="5895" width="14.77734375" style="23" customWidth="1"/>
    <col min="5896" max="5896" width="1.77734375" style="23" customWidth="1"/>
    <col min="5897" max="5897" width="14.77734375" style="23" customWidth="1"/>
    <col min="5898" max="5898" width="1.77734375" style="23" customWidth="1"/>
    <col min="5899" max="5899" width="16" style="23" customWidth="1"/>
    <col min="5900" max="5900" width="1.77734375" style="23" customWidth="1"/>
    <col min="5901" max="5901" width="14.77734375" style="23" customWidth="1"/>
    <col min="5902" max="5902" width="1.77734375" style="23" customWidth="1"/>
    <col min="5903" max="5903" width="14.77734375" style="23" customWidth="1"/>
    <col min="5904" max="5904" width="1.77734375" style="23" customWidth="1"/>
    <col min="5905" max="5905" width="14.77734375" style="23" customWidth="1"/>
    <col min="5906" max="6146" width="18.6640625" style="23"/>
    <col min="6147" max="6147" width="4.77734375" style="23" customWidth="1"/>
    <col min="6148" max="6148" width="2.77734375" style="23" customWidth="1"/>
    <col min="6149" max="6149" width="20.77734375" style="23" customWidth="1"/>
    <col min="6150" max="6150" width="1.77734375" style="23" customWidth="1"/>
    <col min="6151" max="6151" width="14.77734375" style="23" customWidth="1"/>
    <col min="6152" max="6152" width="1.77734375" style="23" customWidth="1"/>
    <col min="6153" max="6153" width="14.77734375" style="23" customWidth="1"/>
    <col min="6154" max="6154" width="1.77734375" style="23" customWidth="1"/>
    <col min="6155" max="6155" width="16" style="23" customWidth="1"/>
    <col min="6156" max="6156" width="1.77734375" style="23" customWidth="1"/>
    <col min="6157" max="6157" width="14.77734375" style="23" customWidth="1"/>
    <col min="6158" max="6158" width="1.77734375" style="23" customWidth="1"/>
    <col min="6159" max="6159" width="14.77734375" style="23" customWidth="1"/>
    <col min="6160" max="6160" width="1.77734375" style="23" customWidth="1"/>
    <col min="6161" max="6161" width="14.77734375" style="23" customWidth="1"/>
    <col min="6162" max="6402" width="18.6640625" style="23"/>
    <col min="6403" max="6403" width="4.77734375" style="23" customWidth="1"/>
    <col min="6404" max="6404" width="2.77734375" style="23" customWidth="1"/>
    <col min="6405" max="6405" width="20.77734375" style="23" customWidth="1"/>
    <col min="6406" max="6406" width="1.77734375" style="23" customWidth="1"/>
    <col min="6407" max="6407" width="14.77734375" style="23" customWidth="1"/>
    <col min="6408" max="6408" width="1.77734375" style="23" customWidth="1"/>
    <col min="6409" max="6409" width="14.77734375" style="23" customWidth="1"/>
    <col min="6410" max="6410" width="1.77734375" style="23" customWidth="1"/>
    <col min="6411" max="6411" width="16" style="23" customWidth="1"/>
    <col min="6412" max="6412" width="1.77734375" style="23" customWidth="1"/>
    <col min="6413" max="6413" width="14.77734375" style="23" customWidth="1"/>
    <col min="6414" max="6414" width="1.77734375" style="23" customWidth="1"/>
    <col min="6415" max="6415" width="14.77734375" style="23" customWidth="1"/>
    <col min="6416" max="6416" width="1.77734375" style="23" customWidth="1"/>
    <col min="6417" max="6417" width="14.77734375" style="23" customWidth="1"/>
    <col min="6418" max="6658" width="18.6640625" style="23"/>
    <col min="6659" max="6659" width="4.77734375" style="23" customWidth="1"/>
    <col min="6660" max="6660" width="2.77734375" style="23" customWidth="1"/>
    <col min="6661" max="6661" width="20.77734375" style="23" customWidth="1"/>
    <col min="6662" max="6662" width="1.77734375" style="23" customWidth="1"/>
    <col min="6663" max="6663" width="14.77734375" style="23" customWidth="1"/>
    <col min="6664" max="6664" width="1.77734375" style="23" customWidth="1"/>
    <col min="6665" max="6665" width="14.77734375" style="23" customWidth="1"/>
    <col min="6666" max="6666" width="1.77734375" style="23" customWidth="1"/>
    <col min="6667" max="6667" width="16" style="23" customWidth="1"/>
    <col min="6668" max="6668" width="1.77734375" style="23" customWidth="1"/>
    <col min="6669" max="6669" width="14.77734375" style="23" customWidth="1"/>
    <col min="6670" max="6670" width="1.77734375" style="23" customWidth="1"/>
    <col min="6671" max="6671" width="14.77734375" style="23" customWidth="1"/>
    <col min="6672" max="6672" width="1.77734375" style="23" customWidth="1"/>
    <col min="6673" max="6673" width="14.77734375" style="23" customWidth="1"/>
    <col min="6674" max="6914" width="18.6640625" style="23"/>
    <col min="6915" max="6915" width="4.77734375" style="23" customWidth="1"/>
    <col min="6916" max="6916" width="2.77734375" style="23" customWidth="1"/>
    <col min="6917" max="6917" width="20.77734375" style="23" customWidth="1"/>
    <col min="6918" max="6918" width="1.77734375" style="23" customWidth="1"/>
    <col min="6919" max="6919" width="14.77734375" style="23" customWidth="1"/>
    <col min="6920" max="6920" width="1.77734375" style="23" customWidth="1"/>
    <col min="6921" max="6921" width="14.77734375" style="23" customWidth="1"/>
    <col min="6922" max="6922" width="1.77734375" style="23" customWidth="1"/>
    <col min="6923" max="6923" width="16" style="23" customWidth="1"/>
    <col min="6924" max="6924" width="1.77734375" style="23" customWidth="1"/>
    <col min="6925" max="6925" width="14.77734375" style="23" customWidth="1"/>
    <col min="6926" max="6926" width="1.77734375" style="23" customWidth="1"/>
    <col min="6927" max="6927" width="14.77734375" style="23" customWidth="1"/>
    <col min="6928" max="6928" width="1.77734375" style="23" customWidth="1"/>
    <col min="6929" max="6929" width="14.77734375" style="23" customWidth="1"/>
    <col min="6930" max="7170" width="18.6640625" style="23"/>
    <col min="7171" max="7171" width="4.77734375" style="23" customWidth="1"/>
    <col min="7172" max="7172" width="2.77734375" style="23" customWidth="1"/>
    <col min="7173" max="7173" width="20.77734375" style="23" customWidth="1"/>
    <col min="7174" max="7174" width="1.77734375" style="23" customWidth="1"/>
    <col min="7175" max="7175" width="14.77734375" style="23" customWidth="1"/>
    <col min="7176" max="7176" width="1.77734375" style="23" customWidth="1"/>
    <col min="7177" max="7177" width="14.77734375" style="23" customWidth="1"/>
    <col min="7178" max="7178" width="1.77734375" style="23" customWidth="1"/>
    <col min="7179" max="7179" width="16" style="23" customWidth="1"/>
    <col min="7180" max="7180" width="1.77734375" style="23" customWidth="1"/>
    <col min="7181" max="7181" width="14.77734375" style="23" customWidth="1"/>
    <col min="7182" max="7182" width="1.77734375" style="23" customWidth="1"/>
    <col min="7183" max="7183" width="14.77734375" style="23" customWidth="1"/>
    <col min="7184" max="7184" width="1.77734375" style="23" customWidth="1"/>
    <col min="7185" max="7185" width="14.77734375" style="23" customWidth="1"/>
    <col min="7186" max="7426" width="18.6640625" style="23"/>
    <col min="7427" max="7427" width="4.77734375" style="23" customWidth="1"/>
    <col min="7428" max="7428" width="2.77734375" style="23" customWidth="1"/>
    <col min="7429" max="7429" width="20.77734375" style="23" customWidth="1"/>
    <col min="7430" max="7430" width="1.77734375" style="23" customWidth="1"/>
    <col min="7431" max="7431" width="14.77734375" style="23" customWidth="1"/>
    <col min="7432" max="7432" width="1.77734375" style="23" customWidth="1"/>
    <col min="7433" max="7433" width="14.77734375" style="23" customWidth="1"/>
    <col min="7434" max="7434" width="1.77734375" style="23" customWidth="1"/>
    <col min="7435" max="7435" width="16" style="23" customWidth="1"/>
    <col min="7436" max="7436" width="1.77734375" style="23" customWidth="1"/>
    <col min="7437" max="7437" width="14.77734375" style="23" customWidth="1"/>
    <col min="7438" max="7438" width="1.77734375" style="23" customWidth="1"/>
    <col min="7439" max="7439" width="14.77734375" style="23" customWidth="1"/>
    <col min="7440" max="7440" width="1.77734375" style="23" customWidth="1"/>
    <col min="7441" max="7441" width="14.77734375" style="23" customWidth="1"/>
    <col min="7442" max="7682" width="18.6640625" style="23"/>
    <col min="7683" max="7683" width="4.77734375" style="23" customWidth="1"/>
    <col min="7684" max="7684" width="2.77734375" style="23" customWidth="1"/>
    <col min="7685" max="7685" width="20.77734375" style="23" customWidth="1"/>
    <col min="7686" max="7686" width="1.77734375" style="23" customWidth="1"/>
    <col min="7687" max="7687" width="14.77734375" style="23" customWidth="1"/>
    <col min="7688" max="7688" width="1.77734375" style="23" customWidth="1"/>
    <col min="7689" max="7689" width="14.77734375" style="23" customWidth="1"/>
    <col min="7690" max="7690" width="1.77734375" style="23" customWidth="1"/>
    <col min="7691" max="7691" width="16" style="23" customWidth="1"/>
    <col min="7692" max="7692" width="1.77734375" style="23" customWidth="1"/>
    <col min="7693" max="7693" width="14.77734375" style="23" customWidth="1"/>
    <col min="7694" max="7694" width="1.77734375" style="23" customWidth="1"/>
    <col min="7695" max="7695" width="14.77734375" style="23" customWidth="1"/>
    <col min="7696" max="7696" width="1.77734375" style="23" customWidth="1"/>
    <col min="7697" max="7697" width="14.77734375" style="23" customWidth="1"/>
    <col min="7698" max="7938" width="18.6640625" style="23"/>
    <col min="7939" max="7939" width="4.77734375" style="23" customWidth="1"/>
    <col min="7940" max="7940" width="2.77734375" style="23" customWidth="1"/>
    <col min="7941" max="7941" width="20.77734375" style="23" customWidth="1"/>
    <col min="7942" max="7942" width="1.77734375" style="23" customWidth="1"/>
    <col min="7943" max="7943" width="14.77734375" style="23" customWidth="1"/>
    <col min="7944" max="7944" width="1.77734375" style="23" customWidth="1"/>
    <col min="7945" max="7945" width="14.77734375" style="23" customWidth="1"/>
    <col min="7946" max="7946" width="1.77734375" style="23" customWidth="1"/>
    <col min="7947" max="7947" width="16" style="23" customWidth="1"/>
    <col min="7948" max="7948" width="1.77734375" style="23" customWidth="1"/>
    <col min="7949" max="7949" width="14.77734375" style="23" customWidth="1"/>
    <col min="7950" max="7950" width="1.77734375" style="23" customWidth="1"/>
    <col min="7951" max="7951" width="14.77734375" style="23" customWidth="1"/>
    <col min="7952" max="7952" width="1.77734375" style="23" customWidth="1"/>
    <col min="7953" max="7953" width="14.77734375" style="23" customWidth="1"/>
    <col min="7954" max="8194" width="18.6640625" style="23"/>
    <col min="8195" max="8195" width="4.77734375" style="23" customWidth="1"/>
    <col min="8196" max="8196" width="2.77734375" style="23" customWidth="1"/>
    <col min="8197" max="8197" width="20.77734375" style="23" customWidth="1"/>
    <col min="8198" max="8198" width="1.77734375" style="23" customWidth="1"/>
    <col min="8199" max="8199" width="14.77734375" style="23" customWidth="1"/>
    <col min="8200" max="8200" width="1.77734375" style="23" customWidth="1"/>
    <col min="8201" max="8201" width="14.77734375" style="23" customWidth="1"/>
    <col min="8202" max="8202" width="1.77734375" style="23" customWidth="1"/>
    <col min="8203" max="8203" width="16" style="23" customWidth="1"/>
    <col min="8204" max="8204" width="1.77734375" style="23" customWidth="1"/>
    <col min="8205" max="8205" width="14.77734375" style="23" customWidth="1"/>
    <col min="8206" max="8206" width="1.77734375" style="23" customWidth="1"/>
    <col min="8207" max="8207" width="14.77734375" style="23" customWidth="1"/>
    <col min="8208" max="8208" width="1.77734375" style="23" customWidth="1"/>
    <col min="8209" max="8209" width="14.77734375" style="23" customWidth="1"/>
    <col min="8210" max="8450" width="18.6640625" style="23"/>
    <col min="8451" max="8451" width="4.77734375" style="23" customWidth="1"/>
    <col min="8452" max="8452" width="2.77734375" style="23" customWidth="1"/>
    <col min="8453" max="8453" width="20.77734375" style="23" customWidth="1"/>
    <col min="8454" max="8454" width="1.77734375" style="23" customWidth="1"/>
    <col min="8455" max="8455" width="14.77734375" style="23" customWidth="1"/>
    <col min="8456" max="8456" width="1.77734375" style="23" customWidth="1"/>
    <col min="8457" max="8457" width="14.77734375" style="23" customWidth="1"/>
    <col min="8458" max="8458" width="1.77734375" style="23" customWidth="1"/>
    <col min="8459" max="8459" width="16" style="23" customWidth="1"/>
    <col min="8460" max="8460" width="1.77734375" style="23" customWidth="1"/>
    <col min="8461" max="8461" width="14.77734375" style="23" customWidth="1"/>
    <col min="8462" max="8462" width="1.77734375" style="23" customWidth="1"/>
    <col min="8463" max="8463" width="14.77734375" style="23" customWidth="1"/>
    <col min="8464" max="8464" width="1.77734375" style="23" customWidth="1"/>
    <col min="8465" max="8465" width="14.77734375" style="23" customWidth="1"/>
    <col min="8466" max="8706" width="18.6640625" style="23"/>
    <col min="8707" max="8707" width="4.77734375" style="23" customWidth="1"/>
    <col min="8708" max="8708" width="2.77734375" style="23" customWidth="1"/>
    <col min="8709" max="8709" width="20.77734375" style="23" customWidth="1"/>
    <col min="8710" max="8710" width="1.77734375" style="23" customWidth="1"/>
    <col min="8711" max="8711" width="14.77734375" style="23" customWidth="1"/>
    <col min="8712" max="8712" width="1.77734375" style="23" customWidth="1"/>
    <col min="8713" max="8713" width="14.77734375" style="23" customWidth="1"/>
    <col min="8714" max="8714" width="1.77734375" style="23" customWidth="1"/>
    <col min="8715" max="8715" width="16" style="23" customWidth="1"/>
    <col min="8716" max="8716" width="1.77734375" style="23" customWidth="1"/>
    <col min="8717" max="8717" width="14.77734375" style="23" customWidth="1"/>
    <col min="8718" max="8718" width="1.77734375" style="23" customWidth="1"/>
    <col min="8719" max="8719" width="14.77734375" style="23" customWidth="1"/>
    <col min="8720" max="8720" width="1.77734375" style="23" customWidth="1"/>
    <col min="8721" max="8721" width="14.77734375" style="23" customWidth="1"/>
    <col min="8722" max="8962" width="18.6640625" style="23"/>
    <col min="8963" max="8963" width="4.77734375" style="23" customWidth="1"/>
    <col min="8964" max="8964" width="2.77734375" style="23" customWidth="1"/>
    <col min="8965" max="8965" width="20.77734375" style="23" customWidth="1"/>
    <col min="8966" max="8966" width="1.77734375" style="23" customWidth="1"/>
    <col min="8967" max="8967" width="14.77734375" style="23" customWidth="1"/>
    <col min="8968" max="8968" width="1.77734375" style="23" customWidth="1"/>
    <col min="8969" max="8969" width="14.77734375" style="23" customWidth="1"/>
    <col min="8970" max="8970" width="1.77734375" style="23" customWidth="1"/>
    <col min="8971" max="8971" width="16" style="23" customWidth="1"/>
    <col min="8972" max="8972" width="1.77734375" style="23" customWidth="1"/>
    <col min="8973" max="8973" width="14.77734375" style="23" customWidth="1"/>
    <col min="8974" max="8974" width="1.77734375" style="23" customWidth="1"/>
    <col min="8975" max="8975" width="14.77734375" style="23" customWidth="1"/>
    <col min="8976" max="8976" width="1.77734375" style="23" customWidth="1"/>
    <col min="8977" max="8977" width="14.77734375" style="23" customWidth="1"/>
    <col min="8978" max="9218" width="18.6640625" style="23"/>
    <col min="9219" max="9219" width="4.77734375" style="23" customWidth="1"/>
    <col min="9220" max="9220" width="2.77734375" style="23" customWidth="1"/>
    <col min="9221" max="9221" width="20.77734375" style="23" customWidth="1"/>
    <col min="9222" max="9222" width="1.77734375" style="23" customWidth="1"/>
    <col min="9223" max="9223" width="14.77734375" style="23" customWidth="1"/>
    <col min="9224" max="9224" width="1.77734375" style="23" customWidth="1"/>
    <col min="9225" max="9225" width="14.77734375" style="23" customWidth="1"/>
    <col min="9226" max="9226" width="1.77734375" style="23" customWidth="1"/>
    <col min="9227" max="9227" width="16" style="23" customWidth="1"/>
    <col min="9228" max="9228" width="1.77734375" style="23" customWidth="1"/>
    <col min="9229" max="9229" width="14.77734375" style="23" customWidth="1"/>
    <col min="9230" max="9230" width="1.77734375" style="23" customWidth="1"/>
    <col min="9231" max="9231" width="14.77734375" style="23" customWidth="1"/>
    <col min="9232" max="9232" width="1.77734375" style="23" customWidth="1"/>
    <col min="9233" max="9233" width="14.77734375" style="23" customWidth="1"/>
    <col min="9234" max="9474" width="18.6640625" style="23"/>
    <col min="9475" max="9475" width="4.77734375" style="23" customWidth="1"/>
    <col min="9476" max="9476" width="2.77734375" style="23" customWidth="1"/>
    <col min="9477" max="9477" width="20.77734375" style="23" customWidth="1"/>
    <col min="9478" max="9478" width="1.77734375" style="23" customWidth="1"/>
    <col min="9479" max="9479" width="14.77734375" style="23" customWidth="1"/>
    <col min="9480" max="9480" width="1.77734375" style="23" customWidth="1"/>
    <col min="9481" max="9481" width="14.77734375" style="23" customWidth="1"/>
    <col min="9482" max="9482" width="1.77734375" style="23" customWidth="1"/>
    <col min="9483" max="9483" width="16" style="23" customWidth="1"/>
    <col min="9484" max="9484" width="1.77734375" style="23" customWidth="1"/>
    <col min="9485" max="9485" width="14.77734375" style="23" customWidth="1"/>
    <col min="9486" max="9486" width="1.77734375" style="23" customWidth="1"/>
    <col min="9487" max="9487" width="14.77734375" style="23" customWidth="1"/>
    <col min="9488" max="9488" width="1.77734375" style="23" customWidth="1"/>
    <col min="9489" max="9489" width="14.77734375" style="23" customWidth="1"/>
    <col min="9490" max="9730" width="18.6640625" style="23"/>
    <col min="9731" max="9731" width="4.77734375" style="23" customWidth="1"/>
    <col min="9732" max="9732" width="2.77734375" style="23" customWidth="1"/>
    <col min="9733" max="9733" width="20.77734375" style="23" customWidth="1"/>
    <col min="9734" max="9734" width="1.77734375" style="23" customWidth="1"/>
    <col min="9735" max="9735" width="14.77734375" style="23" customWidth="1"/>
    <col min="9736" max="9736" width="1.77734375" style="23" customWidth="1"/>
    <col min="9737" max="9737" width="14.77734375" style="23" customWidth="1"/>
    <col min="9738" max="9738" width="1.77734375" style="23" customWidth="1"/>
    <col min="9739" max="9739" width="16" style="23" customWidth="1"/>
    <col min="9740" max="9740" width="1.77734375" style="23" customWidth="1"/>
    <col min="9741" max="9741" width="14.77734375" style="23" customWidth="1"/>
    <col min="9742" max="9742" width="1.77734375" style="23" customWidth="1"/>
    <col min="9743" max="9743" width="14.77734375" style="23" customWidth="1"/>
    <col min="9744" max="9744" width="1.77734375" style="23" customWidth="1"/>
    <col min="9745" max="9745" width="14.77734375" style="23" customWidth="1"/>
    <col min="9746" max="9986" width="18.6640625" style="23"/>
    <col min="9987" max="9987" width="4.77734375" style="23" customWidth="1"/>
    <col min="9988" max="9988" width="2.77734375" style="23" customWidth="1"/>
    <col min="9989" max="9989" width="20.77734375" style="23" customWidth="1"/>
    <col min="9990" max="9990" width="1.77734375" style="23" customWidth="1"/>
    <col min="9991" max="9991" width="14.77734375" style="23" customWidth="1"/>
    <col min="9992" max="9992" width="1.77734375" style="23" customWidth="1"/>
    <col min="9993" max="9993" width="14.77734375" style="23" customWidth="1"/>
    <col min="9994" max="9994" width="1.77734375" style="23" customWidth="1"/>
    <col min="9995" max="9995" width="16" style="23" customWidth="1"/>
    <col min="9996" max="9996" width="1.77734375" style="23" customWidth="1"/>
    <col min="9997" max="9997" width="14.77734375" style="23" customWidth="1"/>
    <col min="9998" max="9998" width="1.77734375" style="23" customWidth="1"/>
    <col min="9999" max="9999" width="14.77734375" style="23" customWidth="1"/>
    <col min="10000" max="10000" width="1.77734375" style="23" customWidth="1"/>
    <col min="10001" max="10001" width="14.77734375" style="23" customWidth="1"/>
    <col min="10002" max="10242" width="18.6640625" style="23"/>
    <col min="10243" max="10243" width="4.77734375" style="23" customWidth="1"/>
    <col min="10244" max="10244" width="2.77734375" style="23" customWidth="1"/>
    <col min="10245" max="10245" width="20.77734375" style="23" customWidth="1"/>
    <col min="10246" max="10246" width="1.77734375" style="23" customWidth="1"/>
    <col min="10247" max="10247" width="14.77734375" style="23" customWidth="1"/>
    <col min="10248" max="10248" width="1.77734375" style="23" customWidth="1"/>
    <col min="10249" max="10249" width="14.77734375" style="23" customWidth="1"/>
    <col min="10250" max="10250" width="1.77734375" style="23" customWidth="1"/>
    <col min="10251" max="10251" width="16" style="23" customWidth="1"/>
    <col min="10252" max="10252" width="1.77734375" style="23" customWidth="1"/>
    <col min="10253" max="10253" width="14.77734375" style="23" customWidth="1"/>
    <col min="10254" max="10254" width="1.77734375" style="23" customWidth="1"/>
    <col min="10255" max="10255" width="14.77734375" style="23" customWidth="1"/>
    <col min="10256" max="10256" width="1.77734375" style="23" customWidth="1"/>
    <col min="10257" max="10257" width="14.77734375" style="23" customWidth="1"/>
    <col min="10258" max="10498" width="18.6640625" style="23"/>
    <col min="10499" max="10499" width="4.77734375" style="23" customWidth="1"/>
    <col min="10500" max="10500" width="2.77734375" style="23" customWidth="1"/>
    <col min="10501" max="10501" width="20.77734375" style="23" customWidth="1"/>
    <col min="10502" max="10502" width="1.77734375" style="23" customWidth="1"/>
    <col min="10503" max="10503" width="14.77734375" style="23" customWidth="1"/>
    <col min="10504" max="10504" width="1.77734375" style="23" customWidth="1"/>
    <col min="10505" max="10505" width="14.77734375" style="23" customWidth="1"/>
    <col min="10506" max="10506" width="1.77734375" style="23" customWidth="1"/>
    <col min="10507" max="10507" width="16" style="23" customWidth="1"/>
    <col min="10508" max="10508" width="1.77734375" style="23" customWidth="1"/>
    <col min="10509" max="10509" width="14.77734375" style="23" customWidth="1"/>
    <col min="10510" max="10510" width="1.77734375" style="23" customWidth="1"/>
    <col min="10511" max="10511" width="14.77734375" style="23" customWidth="1"/>
    <col min="10512" max="10512" width="1.77734375" style="23" customWidth="1"/>
    <col min="10513" max="10513" width="14.77734375" style="23" customWidth="1"/>
    <col min="10514" max="10754" width="18.6640625" style="23"/>
    <col min="10755" max="10755" width="4.77734375" style="23" customWidth="1"/>
    <col min="10756" max="10756" width="2.77734375" style="23" customWidth="1"/>
    <col min="10757" max="10757" width="20.77734375" style="23" customWidth="1"/>
    <col min="10758" max="10758" width="1.77734375" style="23" customWidth="1"/>
    <col min="10759" max="10759" width="14.77734375" style="23" customWidth="1"/>
    <col min="10760" max="10760" width="1.77734375" style="23" customWidth="1"/>
    <col min="10761" max="10761" width="14.77734375" style="23" customWidth="1"/>
    <col min="10762" max="10762" width="1.77734375" style="23" customWidth="1"/>
    <col min="10763" max="10763" width="16" style="23" customWidth="1"/>
    <col min="10764" max="10764" width="1.77734375" style="23" customWidth="1"/>
    <col min="10765" max="10765" width="14.77734375" style="23" customWidth="1"/>
    <col min="10766" max="10766" width="1.77734375" style="23" customWidth="1"/>
    <col min="10767" max="10767" width="14.77734375" style="23" customWidth="1"/>
    <col min="10768" max="10768" width="1.77734375" style="23" customWidth="1"/>
    <col min="10769" max="10769" width="14.77734375" style="23" customWidth="1"/>
    <col min="10770" max="11010" width="18.6640625" style="23"/>
    <col min="11011" max="11011" width="4.77734375" style="23" customWidth="1"/>
    <col min="11012" max="11012" width="2.77734375" style="23" customWidth="1"/>
    <col min="11013" max="11013" width="20.77734375" style="23" customWidth="1"/>
    <col min="11014" max="11014" width="1.77734375" style="23" customWidth="1"/>
    <col min="11015" max="11015" width="14.77734375" style="23" customWidth="1"/>
    <col min="11016" max="11016" width="1.77734375" style="23" customWidth="1"/>
    <col min="11017" max="11017" width="14.77734375" style="23" customWidth="1"/>
    <col min="11018" max="11018" width="1.77734375" style="23" customWidth="1"/>
    <col min="11019" max="11019" width="16" style="23" customWidth="1"/>
    <col min="11020" max="11020" width="1.77734375" style="23" customWidth="1"/>
    <col min="11021" max="11021" width="14.77734375" style="23" customWidth="1"/>
    <col min="11022" max="11022" width="1.77734375" style="23" customWidth="1"/>
    <col min="11023" max="11023" width="14.77734375" style="23" customWidth="1"/>
    <col min="11024" max="11024" width="1.77734375" style="23" customWidth="1"/>
    <col min="11025" max="11025" width="14.77734375" style="23" customWidth="1"/>
    <col min="11026" max="11266" width="18.6640625" style="23"/>
    <col min="11267" max="11267" width="4.77734375" style="23" customWidth="1"/>
    <col min="11268" max="11268" width="2.77734375" style="23" customWidth="1"/>
    <col min="11269" max="11269" width="20.77734375" style="23" customWidth="1"/>
    <col min="11270" max="11270" width="1.77734375" style="23" customWidth="1"/>
    <col min="11271" max="11271" width="14.77734375" style="23" customWidth="1"/>
    <col min="11272" max="11272" width="1.77734375" style="23" customWidth="1"/>
    <col min="11273" max="11273" width="14.77734375" style="23" customWidth="1"/>
    <col min="11274" max="11274" width="1.77734375" style="23" customWidth="1"/>
    <col min="11275" max="11275" width="16" style="23" customWidth="1"/>
    <col min="11276" max="11276" width="1.77734375" style="23" customWidth="1"/>
    <col min="11277" max="11277" width="14.77734375" style="23" customWidth="1"/>
    <col min="11278" max="11278" width="1.77734375" style="23" customWidth="1"/>
    <col min="11279" max="11279" width="14.77734375" style="23" customWidth="1"/>
    <col min="11280" max="11280" width="1.77734375" style="23" customWidth="1"/>
    <col min="11281" max="11281" width="14.77734375" style="23" customWidth="1"/>
    <col min="11282" max="11522" width="18.6640625" style="23"/>
    <col min="11523" max="11523" width="4.77734375" style="23" customWidth="1"/>
    <col min="11524" max="11524" width="2.77734375" style="23" customWidth="1"/>
    <col min="11525" max="11525" width="20.77734375" style="23" customWidth="1"/>
    <col min="11526" max="11526" width="1.77734375" style="23" customWidth="1"/>
    <col min="11527" max="11527" width="14.77734375" style="23" customWidth="1"/>
    <col min="11528" max="11528" width="1.77734375" style="23" customWidth="1"/>
    <col min="11529" max="11529" width="14.77734375" style="23" customWidth="1"/>
    <col min="11530" max="11530" width="1.77734375" style="23" customWidth="1"/>
    <col min="11531" max="11531" width="16" style="23" customWidth="1"/>
    <col min="11532" max="11532" width="1.77734375" style="23" customWidth="1"/>
    <col min="11533" max="11533" width="14.77734375" style="23" customWidth="1"/>
    <col min="11534" max="11534" width="1.77734375" style="23" customWidth="1"/>
    <col min="11535" max="11535" width="14.77734375" style="23" customWidth="1"/>
    <col min="11536" max="11536" width="1.77734375" style="23" customWidth="1"/>
    <col min="11537" max="11537" width="14.77734375" style="23" customWidth="1"/>
    <col min="11538" max="11778" width="18.6640625" style="23"/>
    <col min="11779" max="11779" width="4.77734375" style="23" customWidth="1"/>
    <col min="11780" max="11780" width="2.77734375" style="23" customWidth="1"/>
    <col min="11781" max="11781" width="20.77734375" style="23" customWidth="1"/>
    <col min="11782" max="11782" width="1.77734375" style="23" customWidth="1"/>
    <col min="11783" max="11783" width="14.77734375" style="23" customWidth="1"/>
    <col min="11784" max="11784" width="1.77734375" style="23" customWidth="1"/>
    <col min="11785" max="11785" width="14.77734375" style="23" customWidth="1"/>
    <col min="11786" max="11786" width="1.77734375" style="23" customWidth="1"/>
    <col min="11787" max="11787" width="16" style="23" customWidth="1"/>
    <col min="11788" max="11788" width="1.77734375" style="23" customWidth="1"/>
    <col min="11789" max="11789" width="14.77734375" style="23" customWidth="1"/>
    <col min="11790" max="11790" width="1.77734375" style="23" customWidth="1"/>
    <col min="11791" max="11791" width="14.77734375" style="23" customWidth="1"/>
    <col min="11792" max="11792" width="1.77734375" style="23" customWidth="1"/>
    <col min="11793" max="11793" width="14.77734375" style="23" customWidth="1"/>
    <col min="11794" max="12034" width="18.6640625" style="23"/>
    <col min="12035" max="12035" width="4.77734375" style="23" customWidth="1"/>
    <col min="12036" max="12036" width="2.77734375" style="23" customWidth="1"/>
    <col min="12037" max="12037" width="20.77734375" style="23" customWidth="1"/>
    <col min="12038" max="12038" width="1.77734375" style="23" customWidth="1"/>
    <col min="12039" max="12039" width="14.77734375" style="23" customWidth="1"/>
    <col min="12040" max="12040" width="1.77734375" style="23" customWidth="1"/>
    <col min="12041" max="12041" width="14.77734375" style="23" customWidth="1"/>
    <col min="12042" max="12042" width="1.77734375" style="23" customWidth="1"/>
    <col min="12043" max="12043" width="16" style="23" customWidth="1"/>
    <col min="12044" max="12044" width="1.77734375" style="23" customWidth="1"/>
    <col min="12045" max="12045" width="14.77734375" style="23" customWidth="1"/>
    <col min="12046" max="12046" width="1.77734375" style="23" customWidth="1"/>
    <col min="12047" max="12047" width="14.77734375" style="23" customWidth="1"/>
    <col min="12048" max="12048" width="1.77734375" style="23" customWidth="1"/>
    <col min="12049" max="12049" width="14.77734375" style="23" customWidth="1"/>
    <col min="12050" max="12290" width="18.6640625" style="23"/>
    <col min="12291" max="12291" width="4.77734375" style="23" customWidth="1"/>
    <col min="12292" max="12292" width="2.77734375" style="23" customWidth="1"/>
    <col min="12293" max="12293" width="20.77734375" style="23" customWidth="1"/>
    <col min="12294" max="12294" width="1.77734375" style="23" customWidth="1"/>
    <col min="12295" max="12295" width="14.77734375" style="23" customWidth="1"/>
    <col min="12296" max="12296" width="1.77734375" style="23" customWidth="1"/>
    <col min="12297" max="12297" width="14.77734375" style="23" customWidth="1"/>
    <col min="12298" max="12298" width="1.77734375" style="23" customWidth="1"/>
    <col min="12299" max="12299" width="16" style="23" customWidth="1"/>
    <col min="12300" max="12300" width="1.77734375" style="23" customWidth="1"/>
    <col min="12301" max="12301" width="14.77734375" style="23" customWidth="1"/>
    <col min="12302" max="12302" width="1.77734375" style="23" customWidth="1"/>
    <col min="12303" max="12303" width="14.77734375" style="23" customWidth="1"/>
    <col min="12304" max="12304" width="1.77734375" style="23" customWidth="1"/>
    <col min="12305" max="12305" width="14.77734375" style="23" customWidth="1"/>
    <col min="12306" max="12546" width="18.6640625" style="23"/>
    <col min="12547" max="12547" width="4.77734375" style="23" customWidth="1"/>
    <col min="12548" max="12548" width="2.77734375" style="23" customWidth="1"/>
    <col min="12549" max="12549" width="20.77734375" style="23" customWidth="1"/>
    <col min="12550" max="12550" width="1.77734375" style="23" customWidth="1"/>
    <col min="12551" max="12551" width="14.77734375" style="23" customWidth="1"/>
    <col min="12552" max="12552" width="1.77734375" style="23" customWidth="1"/>
    <col min="12553" max="12553" width="14.77734375" style="23" customWidth="1"/>
    <col min="12554" max="12554" width="1.77734375" style="23" customWidth="1"/>
    <col min="12555" max="12555" width="16" style="23" customWidth="1"/>
    <col min="12556" max="12556" width="1.77734375" style="23" customWidth="1"/>
    <col min="12557" max="12557" width="14.77734375" style="23" customWidth="1"/>
    <col min="12558" max="12558" width="1.77734375" style="23" customWidth="1"/>
    <col min="12559" max="12559" width="14.77734375" style="23" customWidth="1"/>
    <col min="12560" max="12560" width="1.77734375" style="23" customWidth="1"/>
    <col min="12561" max="12561" width="14.77734375" style="23" customWidth="1"/>
    <col min="12562" max="12802" width="18.6640625" style="23"/>
    <col min="12803" max="12803" width="4.77734375" style="23" customWidth="1"/>
    <col min="12804" max="12804" width="2.77734375" style="23" customWidth="1"/>
    <col min="12805" max="12805" width="20.77734375" style="23" customWidth="1"/>
    <col min="12806" max="12806" width="1.77734375" style="23" customWidth="1"/>
    <col min="12807" max="12807" width="14.77734375" style="23" customWidth="1"/>
    <col min="12808" max="12808" width="1.77734375" style="23" customWidth="1"/>
    <col min="12809" max="12809" width="14.77734375" style="23" customWidth="1"/>
    <col min="12810" max="12810" width="1.77734375" style="23" customWidth="1"/>
    <col min="12811" max="12811" width="16" style="23" customWidth="1"/>
    <col min="12812" max="12812" width="1.77734375" style="23" customWidth="1"/>
    <col min="12813" max="12813" width="14.77734375" style="23" customWidth="1"/>
    <col min="12814" max="12814" width="1.77734375" style="23" customWidth="1"/>
    <col min="12815" max="12815" width="14.77734375" style="23" customWidth="1"/>
    <col min="12816" max="12816" width="1.77734375" style="23" customWidth="1"/>
    <col min="12817" max="12817" width="14.77734375" style="23" customWidth="1"/>
    <col min="12818" max="13058" width="18.6640625" style="23"/>
    <col min="13059" max="13059" width="4.77734375" style="23" customWidth="1"/>
    <col min="13060" max="13060" width="2.77734375" style="23" customWidth="1"/>
    <col min="13061" max="13061" width="20.77734375" style="23" customWidth="1"/>
    <col min="13062" max="13062" width="1.77734375" style="23" customWidth="1"/>
    <col min="13063" max="13063" width="14.77734375" style="23" customWidth="1"/>
    <col min="13064" max="13064" width="1.77734375" style="23" customWidth="1"/>
    <col min="13065" max="13065" width="14.77734375" style="23" customWidth="1"/>
    <col min="13066" max="13066" width="1.77734375" style="23" customWidth="1"/>
    <col min="13067" max="13067" width="16" style="23" customWidth="1"/>
    <col min="13068" max="13068" width="1.77734375" style="23" customWidth="1"/>
    <col min="13069" max="13069" width="14.77734375" style="23" customWidth="1"/>
    <col min="13070" max="13070" width="1.77734375" style="23" customWidth="1"/>
    <col min="13071" max="13071" width="14.77734375" style="23" customWidth="1"/>
    <col min="13072" max="13072" width="1.77734375" style="23" customWidth="1"/>
    <col min="13073" max="13073" width="14.77734375" style="23" customWidth="1"/>
    <col min="13074" max="13314" width="18.6640625" style="23"/>
    <col min="13315" max="13315" width="4.77734375" style="23" customWidth="1"/>
    <col min="13316" max="13316" width="2.77734375" style="23" customWidth="1"/>
    <col min="13317" max="13317" width="20.77734375" style="23" customWidth="1"/>
    <col min="13318" max="13318" width="1.77734375" style="23" customWidth="1"/>
    <col min="13319" max="13319" width="14.77734375" style="23" customWidth="1"/>
    <col min="13320" max="13320" width="1.77734375" style="23" customWidth="1"/>
    <col min="13321" max="13321" width="14.77734375" style="23" customWidth="1"/>
    <col min="13322" max="13322" width="1.77734375" style="23" customWidth="1"/>
    <col min="13323" max="13323" width="16" style="23" customWidth="1"/>
    <col min="13324" max="13324" width="1.77734375" style="23" customWidth="1"/>
    <col min="13325" max="13325" width="14.77734375" style="23" customWidth="1"/>
    <col min="13326" max="13326" width="1.77734375" style="23" customWidth="1"/>
    <col min="13327" max="13327" width="14.77734375" style="23" customWidth="1"/>
    <col min="13328" max="13328" width="1.77734375" style="23" customWidth="1"/>
    <col min="13329" max="13329" width="14.77734375" style="23" customWidth="1"/>
    <col min="13330" max="13570" width="18.6640625" style="23"/>
    <col min="13571" max="13571" width="4.77734375" style="23" customWidth="1"/>
    <col min="13572" max="13572" width="2.77734375" style="23" customWidth="1"/>
    <col min="13573" max="13573" width="20.77734375" style="23" customWidth="1"/>
    <col min="13574" max="13574" width="1.77734375" style="23" customWidth="1"/>
    <col min="13575" max="13575" width="14.77734375" style="23" customWidth="1"/>
    <col min="13576" max="13576" width="1.77734375" style="23" customWidth="1"/>
    <col min="13577" max="13577" width="14.77734375" style="23" customWidth="1"/>
    <col min="13578" max="13578" width="1.77734375" style="23" customWidth="1"/>
    <col min="13579" max="13579" width="16" style="23" customWidth="1"/>
    <col min="13580" max="13580" width="1.77734375" style="23" customWidth="1"/>
    <col min="13581" max="13581" width="14.77734375" style="23" customWidth="1"/>
    <col min="13582" max="13582" width="1.77734375" style="23" customWidth="1"/>
    <col min="13583" max="13583" width="14.77734375" style="23" customWidth="1"/>
    <col min="13584" max="13584" width="1.77734375" style="23" customWidth="1"/>
    <col min="13585" max="13585" width="14.77734375" style="23" customWidth="1"/>
    <col min="13586" max="13826" width="18.6640625" style="23"/>
    <col min="13827" max="13827" width="4.77734375" style="23" customWidth="1"/>
    <col min="13828" max="13828" width="2.77734375" style="23" customWidth="1"/>
    <col min="13829" max="13829" width="20.77734375" style="23" customWidth="1"/>
    <col min="13830" max="13830" width="1.77734375" style="23" customWidth="1"/>
    <col min="13831" max="13831" width="14.77734375" style="23" customWidth="1"/>
    <col min="13832" max="13832" width="1.77734375" style="23" customWidth="1"/>
    <col min="13833" max="13833" width="14.77734375" style="23" customWidth="1"/>
    <col min="13834" max="13834" width="1.77734375" style="23" customWidth="1"/>
    <col min="13835" max="13835" width="16" style="23" customWidth="1"/>
    <col min="13836" max="13836" width="1.77734375" style="23" customWidth="1"/>
    <col min="13837" max="13837" width="14.77734375" style="23" customWidth="1"/>
    <col min="13838" max="13838" width="1.77734375" style="23" customWidth="1"/>
    <col min="13839" max="13839" width="14.77734375" style="23" customWidth="1"/>
    <col min="13840" max="13840" width="1.77734375" style="23" customWidth="1"/>
    <col min="13841" max="13841" width="14.77734375" style="23" customWidth="1"/>
    <col min="13842" max="14082" width="18.6640625" style="23"/>
    <col min="14083" max="14083" width="4.77734375" style="23" customWidth="1"/>
    <col min="14084" max="14084" width="2.77734375" style="23" customWidth="1"/>
    <col min="14085" max="14085" width="20.77734375" style="23" customWidth="1"/>
    <col min="14086" max="14086" width="1.77734375" style="23" customWidth="1"/>
    <col min="14087" max="14087" width="14.77734375" style="23" customWidth="1"/>
    <col min="14088" max="14088" width="1.77734375" style="23" customWidth="1"/>
    <col min="14089" max="14089" width="14.77734375" style="23" customWidth="1"/>
    <col min="14090" max="14090" width="1.77734375" style="23" customWidth="1"/>
    <col min="14091" max="14091" width="16" style="23" customWidth="1"/>
    <col min="14092" max="14092" width="1.77734375" style="23" customWidth="1"/>
    <col min="14093" max="14093" width="14.77734375" style="23" customWidth="1"/>
    <col min="14094" max="14094" width="1.77734375" style="23" customWidth="1"/>
    <col min="14095" max="14095" width="14.77734375" style="23" customWidth="1"/>
    <col min="14096" max="14096" width="1.77734375" style="23" customWidth="1"/>
    <col min="14097" max="14097" width="14.77734375" style="23" customWidth="1"/>
    <col min="14098" max="14338" width="18.6640625" style="23"/>
    <col min="14339" max="14339" width="4.77734375" style="23" customWidth="1"/>
    <col min="14340" max="14340" width="2.77734375" style="23" customWidth="1"/>
    <col min="14341" max="14341" width="20.77734375" style="23" customWidth="1"/>
    <col min="14342" max="14342" width="1.77734375" style="23" customWidth="1"/>
    <col min="14343" max="14343" width="14.77734375" style="23" customWidth="1"/>
    <col min="14344" max="14344" width="1.77734375" style="23" customWidth="1"/>
    <col min="14345" max="14345" width="14.77734375" style="23" customWidth="1"/>
    <col min="14346" max="14346" width="1.77734375" style="23" customWidth="1"/>
    <col min="14347" max="14347" width="16" style="23" customWidth="1"/>
    <col min="14348" max="14348" width="1.77734375" style="23" customWidth="1"/>
    <col min="14349" max="14349" width="14.77734375" style="23" customWidth="1"/>
    <col min="14350" max="14350" width="1.77734375" style="23" customWidth="1"/>
    <col min="14351" max="14351" width="14.77734375" style="23" customWidth="1"/>
    <col min="14352" max="14352" width="1.77734375" style="23" customWidth="1"/>
    <col min="14353" max="14353" width="14.77734375" style="23" customWidth="1"/>
    <col min="14354" max="14594" width="18.6640625" style="23"/>
    <col min="14595" max="14595" width="4.77734375" style="23" customWidth="1"/>
    <col min="14596" max="14596" width="2.77734375" style="23" customWidth="1"/>
    <col min="14597" max="14597" width="20.77734375" style="23" customWidth="1"/>
    <col min="14598" max="14598" width="1.77734375" style="23" customWidth="1"/>
    <col min="14599" max="14599" width="14.77734375" style="23" customWidth="1"/>
    <col min="14600" max="14600" width="1.77734375" style="23" customWidth="1"/>
    <col min="14601" max="14601" width="14.77734375" style="23" customWidth="1"/>
    <col min="14602" max="14602" width="1.77734375" style="23" customWidth="1"/>
    <col min="14603" max="14603" width="16" style="23" customWidth="1"/>
    <col min="14604" max="14604" width="1.77734375" style="23" customWidth="1"/>
    <col min="14605" max="14605" width="14.77734375" style="23" customWidth="1"/>
    <col min="14606" max="14606" width="1.77734375" style="23" customWidth="1"/>
    <col min="14607" max="14607" width="14.77734375" style="23" customWidth="1"/>
    <col min="14608" max="14608" width="1.77734375" style="23" customWidth="1"/>
    <col min="14609" max="14609" width="14.77734375" style="23" customWidth="1"/>
    <col min="14610" max="14850" width="18.6640625" style="23"/>
    <col min="14851" max="14851" width="4.77734375" style="23" customWidth="1"/>
    <col min="14852" max="14852" width="2.77734375" style="23" customWidth="1"/>
    <col min="14853" max="14853" width="20.77734375" style="23" customWidth="1"/>
    <col min="14854" max="14854" width="1.77734375" style="23" customWidth="1"/>
    <col min="14855" max="14855" width="14.77734375" style="23" customWidth="1"/>
    <col min="14856" max="14856" width="1.77734375" style="23" customWidth="1"/>
    <col min="14857" max="14857" width="14.77734375" style="23" customWidth="1"/>
    <col min="14858" max="14858" width="1.77734375" style="23" customWidth="1"/>
    <col min="14859" max="14859" width="16" style="23" customWidth="1"/>
    <col min="14860" max="14860" width="1.77734375" style="23" customWidth="1"/>
    <col min="14861" max="14861" width="14.77734375" style="23" customWidth="1"/>
    <col min="14862" max="14862" width="1.77734375" style="23" customWidth="1"/>
    <col min="14863" max="14863" width="14.77734375" style="23" customWidth="1"/>
    <col min="14864" max="14864" width="1.77734375" style="23" customWidth="1"/>
    <col min="14865" max="14865" width="14.77734375" style="23" customWidth="1"/>
    <col min="14866" max="15106" width="18.6640625" style="23"/>
    <col min="15107" max="15107" width="4.77734375" style="23" customWidth="1"/>
    <col min="15108" max="15108" width="2.77734375" style="23" customWidth="1"/>
    <col min="15109" max="15109" width="20.77734375" style="23" customWidth="1"/>
    <col min="15110" max="15110" width="1.77734375" style="23" customWidth="1"/>
    <col min="15111" max="15111" width="14.77734375" style="23" customWidth="1"/>
    <col min="15112" max="15112" width="1.77734375" style="23" customWidth="1"/>
    <col min="15113" max="15113" width="14.77734375" style="23" customWidth="1"/>
    <col min="15114" max="15114" width="1.77734375" style="23" customWidth="1"/>
    <col min="15115" max="15115" width="16" style="23" customWidth="1"/>
    <col min="15116" max="15116" width="1.77734375" style="23" customWidth="1"/>
    <col min="15117" max="15117" width="14.77734375" style="23" customWidth="1"/>
    <col min="15118" max="15118" width="1.77734375" style="23" customWidth="1"/>
    <col min="15119" max="15119" width="14.77734375" style="23" customWidth="1"/>
    <col min="15120" max="15120" width="1.77734375" style="23" customWidth="1"/>
    <col min="15121" max="15121" width="14.77734375" style="23" customWidth="1"/>
    <col min="15122" max="15362" width="18.6640625" style="23"/>
    <col min="15363" max="15363" width="4.77734375" style="23" customWidth="1"/>
    <col min="15364" max="15364" width="2.77734375" style="23" customWidth="1"/>
    <col min="15365" max="15365" width="20.77734375" style="23" customWidth="1"/>
    <col min="15366" max="15366" width="1.77734375" style="23" customWidth="1"/>
    <col min="15367" max="15367" width="14.77734375" style="23" customWidth="1"/>
    <col min="15368" max="15368" width="1.77734375" style="23" customWidth="1"/>
    <col min="15369" max="15369" width="14.77734375" style="23" customWidth="1"/>
    <col min="15370" max="15370" width="1.77734375" style="23" customWidth="1"/>
    <col min="15371" max="15371" width="16" style="23" customWidth="1"/>
    <col min="15372" max="15372" width="1.77734375" style="23" customWidth="1"/>
    <col min="15373" max="15373" width="14.77734375" style="23" customWidth="1"/>
    <col min="15374" max="15374" width="1.77734375" style="23" customWidth="1"/>
    <col min="15375" max="15375" width="14.77734375" style="23" customWidth="1"/>
    <col min="15376" max="15376" width="1.77734375" style="23" customWidth="1"/>
    <col min="15377" max="15377" width="14.77734375" style="23" customWidth="1"/>
    <col min="15378" max="15618" width="18.6640625" style="23"/>
    <col min="15619" max="15619" width="4.77734375" style="23" customWidth="1"/>
    <col min="15620" max="15620" width="2.77734375" style="23" customWidth="1"/>
    <col min="15621" max="15621" width="20.77734375" style="23" customWidth="1"/>
    <col min="15622" max="15622" width="1.77734375" style="23" customWidth="1"/>
    <col min="15623" max="15623" width="14.77734375" style="23" customWidth="1"/>
    <col min="15624" max="15624" width="1.77734375" style="23" customWidth="1"/>
    <col min="15625" max="15625" width="14.77734375" style="23" customWidth="1"/>
    <col min="15626" max="15626" width="1.77734375" style="23" customWidth="1"/>
    <col min="15627" max="15627" width="16" style="23" customWidth="1"/>
    <col min="15628" max="15628" width="1.77734375" style="23" customWidth="1"/>
    <col min="15629" max="15629" width="14.77734375" style="23" customWidth="1"/>
    <col min="15630" max="15630" width="1.77734375" style="23" customWidth="1"/>
    <col min="15631" max="15631" width="14.77734375" style="23" customWidth="1"/>
    <col min="15632" max="15632" width="1.77734375" style="23" customWidth="1"/>
    <col min="15633" max="15633" width="14.77734375" style="23" customWidth="1"/>
    <col min="15634" max="15874" width="18.6640625" style="23"/>
    <col min="15875" max="15875" width="4.77734375" style="23" customWidth="1"/>
    <col min="15876" max="15876" width="2.77734375" style="23" customWidth="1"/>
    <col min="15877" max="15877" width="20.77734375" style="23" customWidth="1"/>
    <col min="15878" max="15878" width="1.77734375" style="23" customWidth="1"/>
    <col min="15879" max="15879" width="14.77734375" style="23" customWidth="1"/>
    <col min="15880" max="15880" width="1.77734375" style="23" customWidth="1"/>
    <col min="15881" max="15881" width="14.77734375" style="23" customWidth="1"/>
    <col min="15882" max="15882" width="1.77734375" style="23" customWidth="1"/>
    <col min="15883" max="15883" width="16" style="23" customWidth="1"/>
    <col min="15884" max="15884" width="1.77734375" style="23" customWidth="1"/>
    <col min="15885" max="15885" width="14.77734375" style="23" customWidth="1"/>
    <col min="15886" max="15886" width="1.77734375" style="23" customWidth="1"/>
    <col min="15887" max="15887" width="14.77734375" style="23" customWidth="1"/>
    <col min="15888" max="15888" width="1.77734375" style="23" customWidth="1"/>
    <col min="15889" max="15889" width="14.77734375" style="23" customWidth="1"/>
    <col min="15890" max="16130" width="18.6640625" style="23"/>
    <col min="16131" max="16131" width="4.77734375" style="23" customWidth="1"/>
    <col min="16132" max="16132" width="2.77734375" style="23" customWidth="1"/>
    <col min="16133" max="16133" width="20.77734375" style="23" customWidth="1"/>
    <col min="16134" max="16134" width="1.77734375" style="23" customWidth="1"/>
    <col min="16135" max="16135" width="14.77734375" style="23" customWidth="1"/>
    <col min="16136" max="16136" width="1.77734375" style="23" customWidth="1"/>
    <col min="16137" max="16137" width="14.77734375" style="23" customWidth="1"/>
    <col min="16138" max="16138" width="1.77734375" style="23" customWidth="1"/>
    <col min="16139" max="16139" width="16" style="23" customWidth="1"/>
    <col min="16140" max="16140" width="1.77734375" style="23" customWidth="1"/>
    <col min="16141" max="16141" width="14.77734375" style="23" customWidth="1"/>
    <col min="16142" max="16142" width="1.77734375" style="23" customWidth="1"/>
    <col min="16143" max="16143" width="14.77734375" style="23" customWidth="1"/>
    <col min="16144" max="16144" width="1.77734375" style="23" customWidth="1"/>
    <col min="16145" max="16145" width="14.77734375" style="23" customWidth="1"/>
    <col min="16146" max="16384" width="18.6640625" style="23"/>
  </cols>
  <sheetData>
    <row r="1" spans="1:17">
      <c r="A1" s="5" t="s">
        <v>39</v>
      </c>
      <c r="B1" s="21"/>
      <c r="C1" s="21"/>
      <c r="D1" s="21"/>
      <c r="E1" s="21"/>
      <c r="F1" s="21"/>
      <c r="G1" s="22"/>
      <c r="H1" s="21"/>
      <c r="I1" s="21"/>
      <c r="J1" s="21"/>
      <c r="K1" s="21"/>
      <c r="L1" s="21"/>
      <c r="M1" s="21"/>
      <c r="N1" s="21"/>
      <c r="O1" s="21"/>
      <c r="P1" s="21"/>
      <c r="Q1" s="22"/>
    </row>
    <row r="2" spans="1:17">
      <c r="A2" s="5" t="s">
        <v>162</v>
      </c>
      <c r="B2" s="21"/>
      <c r="C2" s="21"/>
      <c r="D2" s="21"/>
      <c r="E2" s="21"/>
      <c r="F2" s="21"/>
      <c r="G2" s="21"/>
      <c r="H2" s="21"/>
      <c r="I2" s="21"/>
      <c r="J2" s="21"/>
      <c r="K2" s="21"/>
      <c r="L2" s="21"/>
      <c r="M2" s="21"/>
      <c r="N2" s="21"/>
      <c r="O2" s="21"/>
      <c r="P2" s="21"/>
      <c r="Q2" s="22"/>
    </row>
    <row r="3" spans="1:17">
      <c r="A3" s="76" t="s">
        <v>161</v>
      </c>
      <c r="J3" s="21"/>
      <c r="K3" s="21"/>
      <c r="L3" s="21"/>
      <c r="M3" s="21"/>
      <c r="N3" s="21"/>
      <c r="O3" s="21"/>
      <c r="P3" s="21"/>
      <c r="Q3" s="22"/>
    </row>
    <row r="4" spans="1:17">
      <c r="A4" s="76"/>
      <c r="B4" s="25"/>
      <c r="J4" s="21"/>
      <c r="K4" s="21"/>
      <c r="L4" s="21"/>
      <c r="M4" s="21"/>
      <c r="N4" s="21"/>
      <c r="O4" s="21"/>
      <c r="P4" s="21"/>
      <c r="Q4" s="22"/>
    </row>
    <row r="5" spans="1:17">
      <c r="B5" s="25"/>
      <c r="J5" s="21"/>
      <c r="K5" s="21"/>
      <c r="L5" s="21"/>
      <c r="M5" s="21"/>
      <c r="N5" s="21"/>
      <c r="O5" s="21"/>
      <c r="P5" s="21"/>
      <c r="Q5" s="22"/>
    </row>
    <row r="6" spans="1:17">
      <c r="B6" s="25"/>
      <c r="J6" s="21"/>
      <c r="K6" s="21"/>
      <c r="L6" s="21"/>
      <c r="M6" s="21"/>
      <c r="N6" s="21"/>
      <c r="O6" s="21"/>
      <c r="P6" s="21"/>
      <c r="Q6" s="22"/>
    </row>
    <row r="7" spans="1:17">
      <c r="B7" s="25"/>
    </row>
    <row r="8" spans="1:17">
      <c r="B8" s="25"/>
      <c r="G8" s="265"/>
      <c r="I8" s="265"/>
      <c r="K8" s="265"/>
      <c r="M8" s="265"/>
    </row>
    <row r="9" spans="1:17">
      <c r="B9" s="25"/>
      <c r="E9" s="265"/>
    </row>
    <row r="10" spans="1:17">
      <c r="A10" s="24" t="s">
        <v>27</v>
      </c>
      <c r="E10" s="27"/>
      <c r="F10" s="26"/>
      <c r="I10" s="29"/>
      <c r="K10" s="30" t="s">
        <v>98</v>
      </c>
      <c r="M10" s="30" t="s">
        <v>100</v>
      </c>
      <c r="O10" s="30"/>
    </row>
    <row r="11" spans="1:17">
      <c r="A11" s="31" t="s">
        <v>17</v>
      </c>
      <c r="C11" s="33" t="s">
        <v>95</v>
      </c>
      <c r="D11" s="63"/>
      <c r="E11" s="64" t="s">
        <v>96</v>
      </c>
      <c r="G11" s="64" t="s">
        <v>97</v>
      </c>
      <c r="I11" s="64" t="s">
        <v>103</v>
      </c>
      <c r="K11" s="64" t="s">
        <v>99</v>
      </c>
      <c r="M11" s="32" t="s">
        <v>99</v>
      </c>
      <c r="N11" s="28"/>
      <c r="O11" s="32" t="s">
        <v>163</v>
      </c>
      <c r="P11" s="28"/>
      <c r="Q11" s="134" t="s">
        <v>102</v>
      </c>
    </row>
    <row r="12" spans="1:17">
      <c r="A12" s="34">
        <v>1</v>
      </c>
      <c r="C12" s="35" t="s">
        <v>164</v>
      </c>
      <c r="D12" s="35"/>
      <c r="E12" s="260">
        <v>884442</v>
      </c>
      <c r="F12" s="70"/>
      <c r="G12" s="260">
        <v>118505</v>
      </c>
      <c r="H12" s="69"/>
      <c r="I12" s="260">
        <v>242086</v>
      </c>
      <c r="J12" s="69"/>
      <c r="K12" s="260">
        <v>712641</v>
      </c>
      <c r="L12" s="69"/>
      <c r="M12" s="260">
        <v>165027</v>
      </c>
      <c r="N12" s="71"/>
      <c r="O12" s="260">
        <v>4708.6688773093319</v>
      </c>
      <c r="P12" s="71"/>
      <c r="Q12" s="261">
        <f>SUM(E12:O12)</f>
        <v>2127409.6688773092</v>
      </c>
    </row>
    <row r="13" spans="1:17">
      <c r="A13" s="34">
        <f t="shared" ref="A13:A25" si="0">+A12+1</f>
        <v>2</v>
      </c>
      <c r="C13" s="35" t="s">
        <v>28</v>
      </c>
      <c r="D13" s="35"/>
      <c r="E13" s="260">
        <v>851483</v>
      </c>
      <c r="F13" s="70"/>
      <c r="G13" s="260">
        <v>115730</v>
      </c>
      <c r="H13" s="69"/>
      <c r="I13" s="260">
        <v>230984</v>
      </c>
      <c r="J13" s="69"/>
      <c r="K13" s="260">
        <v>694814</v>
      </c>
      <c r="L13" s="69"/>
      <c r="M13" s="260">
        <v>166480</v>
      </c>
      <c r="N13" s="71"/>
      <c r="O13" s="260">
        <v>4946.091899573662</v>
      </c>
      <c r="P13" s="71"/>
      <c r="Q13" s="261">
        <f t="shared" ref="Q13:Q23" si="1">SUM(E13:O13)</f>
        <v>2064437.0918995736</v>
      </c>
    </row>
    <row r="14" spans="1:17">
      <c r="A14" s="34">
        <f t="shared" si="0"/>
        <v>3</v>
      </c>
      <c r="C14" s="35" t="s">
        <v>29</v>
      </c>
      <c r="D14" s="35"/>
      <c r="E14" s="260">
        <v>795039</v>
      </c>
      <c r="F14" s="70"/>
      <c r="G14" s="260">
        <v>108087</v>
      </c>
      <c r="H14" s="69"/>
      <c r="I14" s="260">
        <v>217439</v>
      </c>
      <c r="J14" s="69"/>
      <c r="K14" s="260">
        <v>657044</v>
      </c>
      <c r="L14" s="69"/>
      <c r="M14" s="260">
        <v>152989</v>
      </c>
      <c r="N14" s="71"/>
      <c r="O14" s="260">
        <v>3975.1776409284703</v>
      </c>
      <c r="P14" s="71"/>
      <c r="Q14" s="261">
        <f t="shared" si="1"/>
        <v>1934573.1776409284</v>
      </c>
    </row>
    <row r="15" spans="1:17">
      <c r="A15" s="34">
        <f t="shared" si="0"/>
        <v>4</v>
      </c>
      <c r="C15" s="35" t="s">
        <v>30</v>
      </c>
      <c r="D15" s="35"/>
      <c r="E15" s="260">
        <v>666172</v>
      </c>
      <c r="F15" s="70"/>
      <c r="G15" s="260">
        <v>95160</v>
      </c>
      <c r="H15" s="69"/>
      <c r="I15" s="260">
        <v>162220</v>
      </c>
      <c r="J15" s="69"/>
      <c r="K15" s="260">
        <v>545090</v>
      </c>
      <c r="L15" s="69"/>
      <c r="M15" s="260">
        <v>129168</v>
      </c>
      <c r="N15" s="71"/>
      <c r="O15" s="260">
        <v>3048.0341070582663</v>
      </c>
      <c r="P15" s="71"/>
      <c r="Q15" s="261">
        <f t="shared" si="1"/>
        <v>1600858.0341070583</v>
      </c>
    </row>
    <row r="16" spans="1:17">
      <c r="A16" s="34">
        <f t="shared" si="0"/>
        <v>5</v>
      </c>
      <c r="C16" s="35" t="s">
        <v>16</v>
      </c>
      <c r="D16" s="35"/>
      <c r="E16" s="260">
        <v>739889</v>
      </c>
      <c r="F16" s="70"/>
      <c r="G16" s="260">
        <v>94908</v>
      </c>
      <c r="H16" s="69"/>
      <c r="I16" s="260">
        <v>143730</v>
      </c>
      <c r="J16" s="69"/>
      <c r="K16" s="260">
        <v>645362</v>
      </c>
      <c r="L16" s="69"/>
      <c r="M16" s="260">
        <v>117729</v>
      </c>
      <c r="N16" s="71"/>
      <c r="O16" s="260">
        <v>3476.4566556134532</v>
      </c>
      <c r="P16" s="71"/>
      <c r="Q16" s="261">
        <f t="shared" si="1"/>
        <v>1745094.4566556134</v>
      </c>
    </row>
    <row r="17" spans="1:17">
      <c r="A17" s="34">
        <f t="shared" si="0"/>
        <v>6</v>
      </c>
      <c r="C17" s="35" t="s">
        <v>31</v>
      </c>
      <c r="D17" s="35"/>
      <c r="E17" s="260">
        <v>934606</v>
      </c>
      <c r="F17" s="70"/>
      <c r="G17" s="260">
        <v>112048</v>
      </c>
      <c r="H17" s="69"/>
      <c r="I17" s="260">
        <v>169206</v>
      </c>
      <c r="J17" s="69"/>
      <c r="K17" s="260">
        <v>842405</v>
      </c>
      <c r="L17" s="69"/>
      <c r="M17" s="260">
        <v>133103</v>
      </c>
      <c r="N17" s="71"/>
      <c r="O17" s="260">
        <v>3565.3244907626718</v>
      </c>
      <c r="P17" s="71"/>
      <c r="Q17" s="261">
        <f t="shared" si="1"/>
        <v>2194933.3244907628</v>
      </c>
    </row>
    <row r="18" spans="1:17">
      <c r="A18" s="34">
        <f t="shared" si="0"/>
        <v>7</v>
      </c>
      <c r="C18" s="35" t="s">
        <v>32</v>
      </c>
      <c r="D18" s="35"/>
      <c r="E18" s="260">
        <v>1035239</v>
      </c>
      <c r="F18" s="70"/>
      <c r="G18" s="260">
        <v>118896</v>
      </c>
      <c r="H18" s="69"/>
      <c r="I18" s="260">
        <v>181664</v>
      </c>
      <c r="J18" s="69"/>
      <c r="K18" s="260">
        <v>890044</v>
      </c>
      <c r="L18" s="69"/>
      <c r="M18" s="260">
        <v>148091</v>
      </c>
      <c r="N18" s="71"/>
      <c r="O18" s="260">
        <v>4522.9748934154431</v>
      </c>
      <c r="P18" s="71"/>
      <c r="Q18" s="261">
        <f t="shared" si="1"/>
        <v>2378456.9748934153</v>
      </c>
    </row>
    <row r="19" spans="1:17">
      <c r="A19" s="34">
        <f t="shared" si="0"/>
        <v>8</v>
      </c>
      <c r="C19" s="35" t="s">
        <v>33</v>
      </c>
      <c r="D19" s="35"/>
      <c r="E19" s="260">
        <v>1014295</v>
      </c>
      <c r="F19" s="70"/>
      <c r="G19" s="260">
        <v>116454</v>
      </c>
      <c r="H19" s="69"/>
      <c r="I19" s="260">
        <v>182468</v>
      </c>
      <c r="J19" s="69"/>
      <c r="K19" s="260">
        <v>832643</v>
      </c>
      <c r="L19" s="69"/>
      <c r="M19" s="260">
        <v>154393</v>
      </c>
      <c r="N19" s="71"/>
      <c r="O19" s="260">
        <v>4028.2330648981524</v>
      </c>
      <c r="P19" s="71"/>
      <c r="Q19" s="261">
        <f t="shared" si="1"/>
        <v>2304281.2330648983</v>
      </c>
    </row>
    <row r="20" spans="1:17">
      <c r="A20" s="34">
        <f t="shared" si="0"/>
        <v>9</v>
      </c>
      <c r="C20" s="35" t="s">
        <v>34</v>
      </c>
      <c r="D20" s="35"/>
      <c r="E20" s="260">
        <v>840676</v>
      </c>
      <c r="F20" s="70"/>
      <c r="G20" s="260">
        <v>105111</v>
      </c>
      <c r="H20" s="69"/>
      <c r="I20" s="260">
        <v>152409</v>
      </c>
      <c r="J20" s="69"/>
      <c r="K20" s="260">
        <v>770830</v>
      </c>
      <c r="L20" s="69"/>
      <c r="M20" s="260">
        <v>121951</v>
      </c>
      <c r="N20" s="71"/>
      <c r="O20" s="260">
        <v>3485.7413548081477</v>
      </c>
      <c r="P20" s="71"/>
      <c r="Q20" s="261">
        <f t="shared" si="1"/>
        <v>1994462.7413548082</v>
      </c>
    </row>
    <row r="21" spans="1:17">
      <c r="A21" s="34">
        <f t="shared" si="0"/>
        <v>10</v>
      </c>
      <c r="C21" s="35" t="s">
        <v>35</v>
      </c>
      <c r="D21" s="35"/>
      <c r="E21" s="260">
        <v>744376</v>
      </c>
      <c r="F21" s="70"/>
      <c r="G21" s="260">
        <v>135653.00000000003</v>
      </c>
      <c r="H21" s="69"/>
      <c r="I21" s="260">
        <v>166401</v>
      </c>
      <c r="J21" s="69"/>
      <c r="K21" s="260">
        <v>624006</v>
      </c>
      <c r="L21" s="69"/>
      <c r="M21" s="260">
        <v>134932</v>
      </c>
      <c r="N21" s="71"/>
      <c r="O21" s="260">
        <v>5052.2027475130271</v>
      </c>
      <c r="P21" s="71"/>
      <c r="Q21" s="261">
        <f t="shared" si="1"/>
        <v>1810420.2027475131</v>
      </c>
    </row>
    <row r="22" spans="1:17">
      <c r="A22" s="34">
        <f t="shared" si="0"/>
        <v>11</v>
      </c>
      <c r="C22" s="35" t="s">
        <v>36</v>
      </c>
      <c r="D22" s="35"/>
      <c r="E22" s="260">
        <v>819691</v>
      </c>
      <c r="F22" s="70"/>
      <c r="G22" s="260">
        <v>134849.00000000003</v>
      </c>
      <c r="H22" s="69"/>
      <c r="I22" s="260">
        <v>189886</v>
      </c>
      <c r="J22" s="69"/>
      <c r="K22" s="260">
        <v>698913</v>
      </c>
      <c r="L22" s="69"/>
      <c r="M22" s="260">
        <v>145209</v>
      </c>
      <c r="N22" s="71"/>
      <c r="O22" s="260">
        <v>4381.051634296542</v>
      </c>
      <c r="P22" s="71"/>
      <c r="Q22" s="261">
        <f t="shared" si="1"/>
        <v>1992929.0516342965</v>
      </c>
    </row>
    <row r="23" spans="1:17">
      <c r="A23" s="34">
        <f t="shared" si="0"/>
        <v>12</v>
      </c>
      <c r="C23" s="74" t="s">
        <v>165</v>
      </c>
      <c r="D23" s="35"/>
      <c r="E23" s="260">
        <v>878655</v>
      </c>
      <c r="F23" s="70"/>
      <c r="G23" s="260">
        <v>119986</v>
      </c>
      <c r="H23" s="69"/>
      <c r="I23" s="260">
        <v>217368</v>
      </c>
      <c r="J23" s="69"/>
      <c r="K23" s="260">
        <v>749536</v>
      </c>
      <c r="L23" s="69"/>
      <c r="M23" s="260">
        <v>166395</v>
      </c>
      <c r="N23" s="71"/>
      <c r="O23" s="260">
        <v>5210.0426338228326</v>
      </c>
      <c r="P23" s="71"/>
      <c r="Q23" s="261">
        <f t="shared" si="1"/>
        <v>2137150.0426338227</v>
      </c>
    </row>
    <row r="24" spans="1:17">
      <c r="A24" s="34">
        <f t="shared" si="0"/>
        <v>13</v>
      </c>
      <c r="C24" s="35"/>
      <c r="D24" s="35"/>
      <c r="E24" s="41"/>
      <c r="G24" s="262"/>
      <c r="I24" s="41"/>
      <c r="J24" s="42"/>
      <c r="K24" s="41"/>
      <c r="L24" s="42"/>
      <c r="M24" s="43"/>
      <c r="N24" s="44"/>
      <c r="O24" s="43"/>
      <c r="P24" s="44"/>
      <c r="Q24" s="45"/>
    </row>
    <row r="25" spans="1:17" ht="12.75" customHeight="1" thickBot="1">
      <c r="A25" s="34">
        <f t="shared" si="0"/>
        <v>14</v>
      </c>
      <c r="C25" s="62" t="s">
        <v>101</v>
      </c>
      <c r="D25" s="46"/>
      <c r="E25" s="263">
        <f>AVERAGE(E12:E23)</f>
        <v>850380.25</v>
      </c>
      <c r="G25" s="263">
        <f>AVERAGE(G12:G23)</f>
        <v>114615.58333333333</v>
      </c>
      <c r="H25" s="21"/>
      <c r="I25" s="263">
        <f>AVERAGE(I12:I23)</f>
        <v>187988.41666666666</v>
      </c>
      <c r="J25" s="47"/>
      <c r="K25" s="263">
        <f>AVERAGE(K12:K23)</f>
        <v>721944</v>
      </c>
      <c r="L25" s="48"/>
      <c r="M25" s="263">
        <f>AVERAGE(M12:M23)</f>
        <v>144622.25</v>
      </c>
      <c r="N25" s="49"/>
      <c r="O25" s="263">
        <f>AVERAGE(O12:O23)</f>
        <v>4200.0000000000009</v>
      </c>
      <c r="P25" s="49"/>
      <c r="Q25" s="263">
        <f>AVERAGE(Q12:Q23)</f>
        <v>2023750.5</v>
      </c>
    </row>
    <row r="26" spans="1:17" ht="12.75" thickTop="1">
      <c r="E26" s="50"/>
    </row>
    <row r="27" spans="1:17">
      <c r="E27" s="50"/>
    </row>
    <row r="28" spans="1:17">
      <c r="E28" s="50"/>
    </row>
    <row r="29" spans="1:17">
      <c r="E29" s="50"/>
    </row>
    <row r="30" spans="1:17">
      <c r="E30" s="50"/>
    </row>
    <row r="31" spans="1:17">
      <c r="E31" s="50"/>
    </row>
    <row r="32" spans="1:17">
      <c r="E32" s="50"/>
    </row>
    <row r="33" spans="5:5">
      <c r="E33" s="50"/>
    </row>
    <row r="34" spans="5:5">
      <c r="E34" s="50"/>
    </row>
    <row r="35" spans="5:5">
      <c r="E35" s="50"/>
    </row>
    <row r="36" spans="5:5">
      <c r="E36" s="50"/>
    </row>
    <row r="37" spans="5:5">
      <c r="E37" s="50"/>
    </row>
    <row r="38" spans="5:5">
      <c r="E38" s="50"/>
    </row>
    <row r="39" spans="5:5">
      <c r="E39" s="50"/>
    </row>
    <row r="40" spans="5:5">
      <c r="E40" s="50"/>
    </row>
    <row r="41" spans="5:5">
      <c r="E41" s="50"/>
    </row>
    <row r="42" spans="5:5">
      <c r="E42" s="50"/>
    </row>
    <row r="43" spans="5:5">
      <c r="E43" s="50"/>
    </row>
    <row r="44" spans="5:5">
      <c r="E44" s="50"/>
    </row>
  </sheetData>
  <phoneticPr fontId="13" type="noConversion"/>
  <pageMargins left="0.5" right="0.5" top="0.5" bottom="0.5" header="0.25" footer="0.25"/>
  <pageSetup scale="73" orientation="landscape" r:id="rId1"/>
  <headerFooter alignWithMargins="0">
    <oddHeader>&amp;R&amp;G</oddHeader>
    <oddFooter>&amp;CPage 3 of 13</oddFooter>
  </headerFooter>
  <drawing r:id="rId2"/>
  <legacyDrawingHF r:id="rId3"/>
</worksheet>
</file>

<file path=xl/worksheets/sheet4.xml><?xml version="1.0" encoding="utf-8"?>
<worksheet xmlns="http://schemas.openxmlformats.org/spreadsheetml/2006/main" xmlns:r="http://schemas.openxmlformats.org/officeDocument/2006/relationships">
  <sheetPr>
    <pageSetUpPr fitToPage="1"/>
  </sheetPr>
  <dimension ref="A1:R85"/>
  <sheetViews>
    <sheetView zoomScaleNormal="100" workbookViewId="0">
      <selection activeCell="I7" sqref="I7"/>
    </sheetView>
  </sheetViews>
  <sheetFormatPr defaultColWidth="14.44140625" defaultRowHeight="12"/>
  <cols>
    <col min="1" max="1" width="4.77734375" style="24" customWidth="1"/>
    <col min="2" max="2" width="2.77734375" style="23" customWidth="1"/>
    <col min="3" max="3" width="20.77734375" style="23" customWidth="1"/>
    <col min="4" max="4" width="1.77734375" style="23" customWidth="1"/>
    <col min="5" max="5" width="14.77734375" style="23" customWidth="1"/>
    <col min="6" max="6" width="2.109375" style="23" customWidth="1"/>
    <col min="7" max="7" width="14.77734375" style="23" customWidth="1"/>
    <col min="8" max="8" width="1.77734375" style="23" customWidth="1"/>
    <col min="9" max="9" width="14.77734375" style="23" customWidth="1"/>
    <col min="10" max="10" width="1.77734375" style="23" customWidth="1"/>
    <col min="11" max="11" width="14.77734375" style="23" customWidth="1"/>
    <col min="12" max="12" width="1.77734375" style="23" customWidth="1"/>
    <col min="13" max="13" width="14.77734375" style="23" customWidth="1"/>
    <col min="14" max="14" width="1.77734375" style="23" customWidth="1"/>
    <col min="15" max="15" width="14.77734375" style="23" customWidth="1"/>
    <col min="16" max="16" width="3.77734375" style="23" customWidth="1"/>
    <col min="17" max="16384" width="14.44140625" style="23"/>
  </cols>
  <sheetData>
    <row r="1" spans="1:18">
      <c r="A1" s="5" t="s">
        <v>39</v>
      </c>
      <c r="B1" s="21"/>
      <c r="C1" s="21"/>
      <c r="D1" s="21"/>
      <c r="E1" s="21"/>
      <c r="F1" s="21"/>
      <c r="G1" s="22"/>
      <c r="H1" s="21"/>
      <c r="I1" s="204"/>
      <c r="J1" s="204"/>
      <c r="K1" s="204"/>
      <c r="L1" s="204"/>
      <c r="M1" s="204"/>
      <c r="N1" s="204"/>
      <c r="O1" s="205"/>
      <c r="P1" s="51"/>
      <c r="Q1" s="23" t="s">
        <v>15</v>
      </c>
    </row>
    <row r="2" spans="1:18">
      <c r="A2" s="5" t="s">
        <v>145</v>
      </c>
      <c r="B2" s="21"/>
      <c r="C2" s="21"/>
      <c r="D2" s="21"/>
      <c r="E2" s="21"/>
      <c r="F2" s="21"/>
      <c r="G2" s="21"/>
      <c r="H2" s="21"/>
      <c r="I2" s="204"/>
      <c r="J2" s="204"/>
      <c r="K2" s="204"/>
      <c r="L2" s="204"/>
      <c r="M2" s="204"/>
      <c r="N2" s="204"/>
      <c r="O2" s="51"/>
      <c r="P2" s="51"/>
    </row>
    <row r="3" spans="1:18">
      <c r="A3" s="76" t="s">
        <v>161</v>
      </c>
      <c r="I3" s="51"/>
      <c r="J3" s="51"/>
      <c r="K3" s="51"/>
      <c r="L3" s="51" t="s">
        <v>15</v>
      </c>
      <c r="M3" s="51"/>
      <c r="N3" s="51"/>
      <c r="O3" s="51"/>
      <c r="P3" s="51"/>
    </row>
    <row r="4" spans="1:18">
      <c r="A4" s="76"/>
      <c r="B4" s="25"/>
      <c r="I4" s="51"/>
      <c r="J4" s="51"/>
      <c r="K4" s="51"/>
      <c r="L4" s="51"/>
      <c r="M4" s="51"/>
      <c r="N4" s="51"/>
      <c r="O4" s="51"/>
      <c r="P4" s="51"/>
    </row>
    <row r="5" spans="1:18">
      <c r="B5" s="25"/>
      <c r="I5" s="51"/>
      <c r="J5" s="51"/>
      <c r="K5" s="51"/>
      <c r="L5" s="51"/>
      <c r="M5" s="51"/>
      <c r="N5" s="51"/>
      <c r="O5" s="51"/>
      <c r="P5" s="51"/>
    </row>
    <row r="6" spans="1:18">
      <c r="B6" s="25"/>
      <c r="I6" s="51"/>
      <c r="J6" s="51"/>
      <c r="K6" s="51"/>
      <c r="L6" s="51"/>
      <c r="M6" s="51"/>
      <c r="N6" s="51"/>
      <c r="O6" s="51"/>
      <c r="P6" s="51"/>
    </row>
    <row r="7" spans="1:18">
      <c r="B7" s="25"/>
    </row>
    <row r="8" spans="1:18">
      <c r="B8" s="25"/>
    </row>
    <row r="9" spans="1:18">
      <c r="B9" s="25"/>
    </row>
    <row r="10" spans="1:18">
      <c r="A10" s="24" t="s">
        <v>27</v>
      </c>
      <c r="E10" s="27"/>
      <c r="F10" s="189"/>
      <c r="G10" s="51"/>
      <c r="H10" s="51"/>
      <c r="I10" s="190"/>
      <c r="K10" s="30" t="s">
        <v>38</v>
      </c>
      <c r="M10" s="30" t="s">
        <v>18</v>
      </c>
      <c r="O10" s="28" t="s">
        <v>10</v>
      </c>
      <c r="Q10" s="239" t="s">
        <v>146</v>
      </c>
    </row>
    <row r="11" spans="1:18">
      <c r="A11" s="31" t="s">
        <v>17</v>
      </c>
      <c r="C11" s="33" t="s">
        <v>40</v>
      </c>
      <c r="D11" s="63"/>
      <c r="E11" s="64" t="s">
        <v>14</v>
      </c>
      <c r="F11" s="51"/>
      <c r="G11" s="134" t="s">
        <v>19</v>
      </c>
      <c r="H11" s="51"/>
      <c r="I11" s="134" t="s">
        <v>20</v>
      </c>
      <c r="J11" s="51"/>
      <c r="K11" s="134" t="s">
        <v>37</v>
      </c>
      <c r="L11" s="51"/>
      <c r="M11" s="185" t="s">
        <v>1</v>
      </c>
      <c r="N11" s="28"/>
      <c r="O11" s="32" t="s">
        <v>41</v>
      </c>
      <c r="Q11" s="240" t="s">
        <v>147</v>
      </c>
    </row>
    <row r="12" spans="1:18">
      <c r="A12" s="34">
        <v>1</v>
      </c>
      <c r="C12" s="35" t="s">
        <v>144</v>
      </c>
      <c r="D12" s="35"/>
      <c r="E12" s="186">
        <f>'[37] Plant (2) from Brett'!E14+'[37] Plant (2) from Brett'!L14</f>
        <v>2465361536.1000004</v>
      </c>
      <c r="F12" s="191"/>
      <c r="G12" s="242">
        <f>'[37] Plant (2) from Brett'!I14</f>
        <v>757260467</v>
      </c>
      <c r="H12" s="155"/>
      <c r="I12" s="155">
        <v>0</v>
      </c>
      <c r="J12" s="155"/>
      <c r="K12" s="186">
        <f>'[37] Plant (2) from Brett'!N14</f>
        <v>354531750.01000005</v>
      </c>
      <c r="L12" s="155"/>
      <c r="M12" s="156">
        <v>0</v>
      </c>
      <c r="N12" s="38"/>
      <c r="O12" s="188">
        <f t="shared" ref="O12:O24" si="0">SUM(E12:M12)</f>
        <v>3577153753.1100006</v>
      </c>
      <c r="Q12" s="51">
        <v>24940073</v>
      </c>
      <c r="R12" s="266" t="s">
        <v>15</v>
      </c>
    </row>
    <row r="13" spans="1:18">
      <c r="A13" s="34">
        <f t="shared" ref="A13:A64" si="1">+A12+1</f>
        <v>2</v>
      </c>
      <c r="C13" s="35" t="s">
        <v>164</v>
      </c>
      <c r="D13" s="35"/>
      <c r="E13" s="186">
        <f>'[37] Plant (2) from Brett'!E15+'[37] Plant (2) from Brett'!L15</f>
        <v>2471750977.1000004</v>
      </c>
      <c r="F13" s="192"/>
      <c r="G13" s="242">
        <f>'[37] Plant (2) from Brett'!I15</f>
        <v>763912082</v>
      </c>
      <c r="H13" s="158"/>
      <c r="I13" s="157">
        <v>0</v>
      </c>
      <c r="J13" s="158"/>
      <c r="K13" s="186">
        <f>'[37] Plant (2) from Brett'!N15</f>
        <v>356162956.01000005</v>
      </c>
      <c r="L13" s="158"/>
      <c r="M13" s="157">
        <v>0</v>
      </c>
      <c r="N13" s="71"/>
      <c r="O13" s="188">
        <f t="shared" si="0"/>
        <v>3591826015.1100006</v>
      </c>
      <c r="Q13" s="51">
        <v>24940073</v>
      </c>
      <c r="R13" s="266" t="s">
        <v>175</v>
      </c>
    </row>
    <row r="14" spans="1:18">
      <c r="A14" s="34">
        <f t="shared" si="1"/>
        <v>3</v>
      </c>
      <c r="C14" s="35" t="s">
        <v>28</v>
      </c>
      <c r="D14" s="35"/>
      <c r="E14" s="186">
        <f>'[37] Plant (2) from Brett'!E16+'[37] Plant (2) from Brett'!L16</f>
        <v>2478140418.1000004</v>
      </c>
      <c r="F14" s="192"/>
      <c r="G14" s="242">
        <f>'[37] Plant (2) from Brett'!I16</f>
        <v>765087664</v>
      </c>
      <c r="H14" s="158"/>
      <c r="I14" s="157">
        <v>0</v>
      </c>
      <c r="J14" s="158"/>
      <c r="K14" s="186">
        <f>'[37] Plant (2) from Brett'!N16</f>
        <v>357794162.01000005</v>
      </c>
      <c r="L14" s="158"/>
      <c r="M14" s="157">
        <v>0</v>
      </c>
      <c r="N14" s="71"/>
      <c r="O14" s="188">
        <f t="shared" si="0"/>
        <v>3601022244.1100006</v>
      </c>
      <c r="Q14" s="51">
        <f>Q13</f>
        <v>24940073</v>
      </c>
    </row>
    <row r="15" spans="1:18">
      <c r="A15" s="34">
        <f t="shared" si="1"/>
        <v>4</v>
      </c>
      <c r="C15" s="35" t="s">
        <v>29</v>
      </c>
      <c r="D15" s="35"/>
      <c r="E15" s="186">
        <f>'[37] Plant (2) from Brett'!E17+'[37] Plant (2) from Brett'!L17</f>
        <v>2484529859.1000004</v>
      </c>
      <c r="F15" s="192"/>
      <c r="G15" s="242">
        <f>'[37] Plant (2) from Brett'!I17</f>
        <v>765513011</v>
      </c>
      <c r="H15" s="158"/>
      <c r="I15" s="157">
        <v>0</v>
      </c>
      <c r="J15" s="158"/>
      <c r="K15" s="186">
        <f>'[37] Plant (2) from Brett'!N17</f>
        <v>359425368.01000005</v>
      </c>
      <c r="L15" s="158"/>
      <c r="M15" s="157">
        <v>0</v>
      </c>
      <c r="N15" s="71"/>
      <c r="O15" s="188">
        <f t="shared" si="0"/>
        <v>3609468238.1100006</v>
      </c>
      <c r="Q15" s="51">
        <f t="shared" ref="Q15:Q17" si="2">Q14</f>
        <v>24940073</v>
      </c>
    </row>
    <row r="16" spans="1:18">
      <c r="A16" s="34">
        <f t="shared" si="1"/>
        <v>5</v>
      </c>
      <c r="C16" s="35" t="s">
        <v>30</v>
      </c>
      <c r="D16" s="35"/>
      <c r="E16" s="186">
        <f>'[37] Plant (2) from Brett'!E18+'[37] Plant (2) from Brett'!L18</f>
        <v>2490919300.1000004</v>
      </c>
      <c r="F16" s="192"/>
      <c r="G16" s="242">
        <f>'[37] Plant (2) from Brett'!I18</f>
        <v>765912796</v>
      </c>
      <c r="H16" s="158"/>
      <c r="I16" s="157">
        <v>0</v>
      </c>
      <c r="J16" s="158"/>
      <c r="K16" s="186">
        <f>'[37] Plant (2) from Brett'!N18</f>
        <v>361056574.01000005</v>
      </c>
      <c r="L16" s="158"/>
      <c r="M16" s="157">
        <v>0</v>
      </c>
      <c r="N16" s="71"/>
      <c r="O16" s="188">
        <f t="shared" si="0"/>
        <v>3617888670.1100006</v>
      </c>
      <c r="Q16" s="51">
        <f t="shared" si="2"/>
        <v>24940073</v>
      </c>
    </row>
    <row r="17" spans="1:17">
      <c r="A17" s="34">
        <f t="shared" si="1"/>
        <v>6</v>
      </c>
      <c r="C17" s="35" t="s">
        <v>16</v>
      </c>
      <c r="D17" s="35"/>
      <c r="E17" s="186">
        <f>'[37] Plant (2) from Brett'!E19+'[37] Plant (2) from Brett'!L19</f>
        <v>2497308741.1000004</v>
      </c>
      <c r="F17" s="192"/>
      <c r="G17" s="242">
        <f>'[37] Plant (2) from Brett'!I19</f>
        <v>772168479</v>
      </c>
      <c r="H17" s="158"/>
      <c r="I17" s="157">
        <v>0</v>
      </c>
      <c r="J17" s="158"/>
      <c r="K17" s="186">
        <f>'[37] Plant (2) from Brett'!N19</f>
        <v>362687780.01000005</v>
      </c>
      <c r="L17" s="158"/>
      <c r="M17" s="157">
        <v>0</v>
      </c>
      <c r="N17" s="71"/>
      <c r="O17" s="188">
        <f t="shared" si="0"/>
        <v>3632165000.1100006</v>
      </c>
      <c r="Q17" s="51">
        <f t="shared" si="2"/>
        <v>24940073</v>
      </c>
    </row>
    <row r="18" spans="1:17">
      <c r="A18" s="34">
        <f t="shared" si="1"/>
        <v>7</v>
      </c>
      <c r="C18" s="35" t="s">
        <v>31</v>
      </c>
      <c r="D18" s="35"/>
      <c r="E18" s="186">
        <f>'[37] Plant (2) from Brett'!E20+'[37] Plant (2) from Brett'!L20</f>
        <v>2503698182.1000004</v>
      </c>
      <c r="F18" s="192"/>
      <c r="G18" s="242">
        <f>'[37] Plant (2) from Brett'!I20</f>
        <v>792762882</v>
      </c>
      <c r="H18" s="158"/>
      <c r="I18" s="157">
        <v>0</v>
      </c>
      <c r="J18" s="158"/>
      <c r="K18" s="186">
        <f>'[37] Plant (2) from Brett'!N20</f>
        <v>364318986.01000005</v>
      </c>
      <c r="L18" s="158"/>
      <c r="M18" s="157">
        <v>0</v>
      </c>
      <c r="N18" s="71"/>
      <c r="O18" s="188">
        <f t="shared" si="0"/>
        <v>3660780050.1100006</v>
      </c>
      <c r="Q18" s="51">
        <v>24987502</v>
      </c>
    </row>
    <row r="19" spans="1:17" ht="12.75" customHeight="1">
      <c r="A19" s="34">
        <f t="shared" si="1"/>
        <v>8</v>
      </c>
      <c r="C19" s="35" t="s">
        <v>32</v>
      </c>
      <c r="D19" s="35"/>
      <c r="E19" s="186">
        <f>'[37] Plant (2) from Brett'!E21+'[37] Plant (2) from Brett'!L21</f>
        <v>2510087623.1000004</v>
      </c>
      <c r="F19" s="192"/>
      <c r="G19" s="242">
        <f>'[37] Plant (2) from Brett'!I21</f>
        <v>793178028</v>
      </c>
      <c r="H19" s="158"/>
      <c r="I19" s="157">
        <v>0</v>
      </c>
      <c r="J19" s="158"/>
      <c r="K19" s="186">
        <f>'[37] Plant (2) from Brett'!N21</f>
        <v>365950192.01000005</v>
      </c>
      <c r="L19" s="158"/>
      <c r="M19" s="157">
        <v>0</v>
      </c>
      <c r="N19" s="71"/>
      <c r="O19" s="188">
        <f t="shared" si="0"/>
        <v>3669215843.1100006</v>
      </c>
      <c r="Q19" s="51">
        <v>24987656</v>
      </c>
    </row>
    <row r="20" spans="1:17" ht="12.75" customHeight="1">
      <c r="A20" s="34">
        <f t="shared" si="1"/>
        <v>9</v>
      </c>
      <c r="C20" s="35" t="s">
        <v>33</v>
      </c>
      <c r="D20" s="35"/>
      <c r="E20" s="186">
        <f>'[37] Plant (2) from Brett'!E22+'[37] Plant (2) from Brett'!L22</f>
        <v>2516477064.1000004</v>
      </c>
      <c r="F20" s="192"/>
      <c r="G20" s="242">
        <f>'[37] Plant (2) from Brett'!I22</f>
        <v>813023691</v>
      </c>
      <c r="H20" s="158"/>
      <c r="I20" s="157">
        <v>0</v>
      </c>
      <c r="J20" s="158"/>
      <c r="K20" s="186">
        <f>'[37] Plant (2) from Brett'!N22</f>
        <v>367581398.01000005</v>
      </c>
      <c r="L20" s="158"/>
      <c r="M20" s="157">
        <v>0</v>
      </c>
      <c r="N20" s="71"/>
      <c r="O20" s="188">
        <f t="shared" si="0"/>
        <v>3697082153.1100006</v>
      </c>
      <c r="Q20" s="51">
        <v>24987817</v>
      </c>
    </row>
    <row r="21" spans="1:17">
      <c r="A21" s="34">
        <f t="shared" si="1"/>
        <v>10</v>
      </c>
      <c r="C21" s="35" t="s">
        <v>34</v>
      </c>
      <c r="D21" s="35"/>
      <c r="E21" s="186">
        <f>'[37] Plant (2) from Brett'!E23+'[37] Plant (2) from Brett'!L23</f>
        <v>2522866505.1000004</v>
      </c>
      <c r="F21" s="192"/>
      <c r="G21" s="242">
        <f>'[37] Plant (2) from Brett'!I23</f>
        <v>816596535</v>
      </c>
      <c r="H21" s="158"/>
      <c r="I21" s="157">
        <v>0</v>
      </c>
      <c r="J21" s="158"/>
      <c r="K21" s="186">
        <f>'[37] Plant (2) from Brett'!N23</f>
        <v>369212604.01000005</v>
      </c>
      <c r="L21" s="158"/>
      <c r="M21" s="157">
        <v>0</v>
      </c>
      <c r="N21" s="71"/>
      <c r="O21" s="188">
        <f t="shared" si="0"/>
        <v>3708675644.1100006</v>
      </c>
      <c r="Q21" s="51">
        <v>24987964</v>
      </c>
    </row>
    <row r="22" spans="1:17">
      <c r="A22" s="34">
        <f t="shared" si="1"/>
        <v>11</v>
      </c>
      <c r="C22" s="35" t="s">
        <v>35</v>
      </c>
      <c r="D22" s="35"/>
      <c r="E22" s="186">
        <f>'[37] Plant (2) from Brett'!E24+'[37] Plant (2) from Brett'!L24</f>
        <v>2529255946.1000004</v>
      </c>
      <c r="F22" s="192"/>
      <c r="G22" s="242">
        <f>'[37] Plant (2) from Brett'!I24</f>
        <v>822394544</v>
      </c>
      <c r="H22" s="158"/>
      <c r="I22" s="157">
        <v>0</v>
      </c>
      <c r="J22" s="158"/>
      <c r="K22" s="186">
        <f>'[37] Plant (2) from Brett'!N24</f>
        <v>370843810.01000005</v>
      </c>
      <c r="L22" s="158"/>
      <c r="M22" s="157">
        <v>0</v>
      </c>
      <c r="N22" s="71"/>
      <c r="O22" s="188">
        <f t="shared" si="0"/>
        <v>3722494300.1100006</v>
      </c>
      <c r="Q22" s="51">
        <v>25008171</v>
      </c>
    </row>
    <row r="23" spans="1:17">
      <c r="A23" s="34">
        <f t="shared" si="1"/>
        <v>12</v>
      </c>
      <c r="C23" s="35" t="s">
        <v>36</v>
      </c>
      <c r="D23" s="35"/>
      <c r="E23" s="186">
        <f>'[37] Plant (2) from Brett'!E25+'[37] Plant (2) from Brett'!L25</f>
        <v>2535645387.1000004</v>
      </c>
      <c r="F23" s="192"/>
      <c r="G23" s="242">
        <f>'[37] Plant (2) from Brett'!I25</f>
        <v>838990350</v>
      </c>
      <c r="H23" s="158"/>
      <c r="I23" s="157">
        <v>0</v>
      </c>
      <c r="J23" s="158"/>
      <c r="K23" s="186">
        <f>'[37] Plant (2) from Brett'!N25</f>
        <v>372475016.01000005</v>
      </c>
      <c r="L23" s="158"/>
      <c r="M23" s="157">
        <v>0</v>
      </c>
      <c r="N23" s="71"/>
      <c r="O23" s="188">
        <f t="shared" si="0"/>
        <v>3747110753.1100006</v>
      </c>
      <c r="Q23" s="51">
        <v>25208893</v>
      </c>
    </row>
    <row r="24" spans="1:17">
      <c r="A24" s="34">
        <f t="shared" si="1"/>
        <v>13</v>
      </c>
      <c r="C24" s="74" t="s">
        <v>165</v>
      </c>
      <c r="D24" s="35"/>
      <c r="E24" s="186">
        <f>'[37] Plant (2) from Brett'!E26+'[37] Plant (2) from Brett'!L26</f>
        <v>2542034828.1000004</v>
      </c>
      <c r="F24" s="192"/>
      <c r="G24" s="242">
        <f>'[37] Plant (2) from Brett'!I26</f>
        <v>906570171</v>
      </c>
      <c r="H24" s="158"/>
      <c r="I24" s="157">
        <v>0</v>
      </c>
      <c r="J24" s="158"/>
      <c r="K24" s="186">
        <f>'[37] Plant (2) from Brett'!N26</f>
        <v>374106222.01000005</v>
      </c>
      <c r="L24" s="158"/>
      <c r="M24" s="157">
        <v>0</v>
      </c>
      <c r="N24" s="71"/>
      <c r="O24" s="188">
        <f t="shared" si="0"/>
        <v>3822711221.1100006</v>
      </c>
      <c r="Q24" s="51">
        <v>27873851</v>
      </c>
    </row>
    <row r="25" spans="1:17">
      <c r="A25" s="34">
        <f t="shared" si="1"/>
        <v>14</v>
      </c>
      <c r="C25" s="35"/>
      <c r="D25" s="35"/>
      <c r="E25" s="41"/>
      <c r="G25" s="41"/>
      <c r="I25" s="41"/>
      <c r="J25" s="42"/>
      <c r="K25" s="41"/>
      <c r="L25" s="42"/>
      <c r="M25" s="43"/>
      <c r="N25" s="44"/>
      <c r="O25" s="45"/>
      <c r="Q25" s="45"/>
    </row>
    <row r="26" spans="1:17" ht="12.75" thickBot="1">
      <c r="A26" s="34">
        <f t="shared" si="1"/>
        <v>15</v>
      </c>
      <c r="C26" s="46" t="s">
        <v>22</v>
      </c>
      <c r="D26" s="46"/>
      <c r="E26" s="149">
        <f>AVERAGE(E12:E24)</f>
        <v>2503698182.0999994</v>
      </c>
      <c r="G26" s="149">
        <f>AVERAGE(G12:G24)</f>
        <v>797951592.30769229</v>
      </c>
      <c r="H26" s="21"/>
      <c r="I26" s="149">
        <f>AVERAGE(I12:I24)</f>
        <v>0</v>
      </c>
      <c r="J26" s="47"/>
      <c r="K26" s="149">
        <f>AVERAGE(K12:K24)</f>
        <v>364318986.01000017</v>
      </c>
      <c r="L26" s="48"/>
      <c r="M26" s="149">
        <f>AVERAGE(M12:M24)</f>
        <v>0</v>
      </c>
      <c r="N26" s="49"/>
      <c r="O26" s="241">
        <f>AVERAGE(O12:O24)</f>
        <v>3665968760.4176931</v>
      </c>
      <c r="Q26" s="148">
        <f>AVERAGE(Q12:Q24)</f>
        <v>25206330.153846152</v>
      </c>
    </row>
    <row r="27" spans="1:17" ht="13.5" thickTop="1">
      <c r="A27" s="34">
        <f t="shared" si="1"/>
        <v>16</v>
      </c>
      <c r="B27" s="187"/>
      <c r="C27" s="187"/>
      <c r="D27" s="187"/>
      <c r="E27" s="202" t="s">
        <v>15</v>
      </c>
      <c r="F27" s="202"/>
      <c r="G27" s="202" t="s">
        <v>15</v>
      </c>
      <c r="H27" s="202"/>
      <c r="I27" s="202"/>
      <c r="J27" s="202"/>
      <c r="K27" s="202" t="s">
        <v>15</v>
      </c>
      <c r="L27" s="202"/>
      <c r="M27" s="202"/>
      <c r="N27" s="202"/>
      <c r="O27" s="202" t="s">
        <v>15</v>
      </c>
      <c r="P27" s="203" t="s">
        <v>15</v>
      </c>
    </row>
    <row r="28" spans="1:17">
      <c r="A28" s="34">
        <f t="shared" si="1"/>
        <v>17</v>
      </c>
      <c r="E28" s="28"/>
      <c r="F28" s="26"/>
      <c r="J28" s="27"/>
      <c r="L28" s="27"/>
      <c r="M28" s="27"/>
      <c r="N28" s="27"/>
      <c r="O28" s="28"/>
    </row>
    <row r="29" spans="1:17">
      <c r="A29" s="34">
        <f t="shared" si="1"/>
        <v>18</v>
      </c>
      <c r="E29" s="27"/>
      <c r="F29" s="26"/>
      <c r="I29" s="29"/>
      <c r="K29" s="30" t="s">
        <v>38</v>
      </c>
      <c r="M29" s="30" t="s">
        <v>18</v>
      </c>
      <c r="O29" s="28" t="s">
        <v>10</v>
      </c>
    </row>
    <row r="30" spans="1:17">
      <c r="A30" s="34">
        <f t="shared" si="1"/>
        <v>19</v>
      </c>
      <c r="C30" s="33" t="s">
        <v>42</v>
      </c>
      <c r="E30" s="64" t="s">
        <v>14</v>
      </c>
      <c r="G30" s="64" t="s">
        <v>19</v>
      </c>
      <c r="H30" s="139"/>
      <c r="I30" s="64" t="s">
        <v>20</v>
      </c>
      <c r="K30" s="64" t="s">
        <v>37</v>
      </c>
      <c r="M30" s="32" t="s">
        <v>1</v>
      </c>
      <c r="N30" s="28"/>
      <c r="O30" s="32" t="s">
        <v>41</v>
      </c>
    </row>
    <row r="31" spans="1:17">
      <c r="A31" s="34">
        <f t="shared" si="1"/>
        <v>20</v>
      </c>
      <c r="C31" s="35" t="s">
        <v>144</v>
      </c>
      <c r="D31" s="35"/>
      <c r="E31" s="242">
        <f>'[37] Plant (2) from Brett'!E33+'[37] Plant (2) from Brett'!L33</f>
        <v>1214976805.2599998</v>
      </c>
      <c r="F31" s="191"/>
      <c r="G31" s="242">
        <f>'[37] Plant (2) from Brett'!I33</f>
        <v>269294688.33999997</v>
      </c>
      <c r="H31" s="155"/>
      <c r="I31" s="155">
        <v>0</v>
      </c>
      <c r="J31" s="155"/>
      <c r="K31" s="186">
        <f>'[37] Plant (2) from Brett'!N33</f>
        <v>162164449.10999998</v>
      </c>
      <c r="L31" s="155"/>
      <c r="M31" s="156">
        <v>0</v>
      </c>
      <c r="N31" s="38"/>
      <c r="O31" s="222">
        <f t="shared" ref="O31:O43" si="3">SUM(E31:M31)</f>
        <v>1646435942.7099996</v>
      </c>
      <c r="Q31" s="36"/>
    </row>
    <row r="32" spans="1:17">
      <c r="A32" s="34">
        <f t="shared" si="1"/>
        <v>21</v>
      </c>
      <c r="C32" s="35" t="s">
        <v>164</v>
      </c>
      <c r="D32" s="35"/>
      <c r="E32" s="242">
        <f>'[37] Plant (2) from Brett'!E34+'[37] Plant (2) from Brett'!L34</f>
        <v>1219378030.2599998</v>
      </c>
      <c r="F32" s="192"/>
      <c r="G32" s="242">
        <f>'[37] Plant (2) from Brett'!I34</f>
        <v>270224473.42941642</v>
      </c>
      <c r="H32" s="158"/>
      <c r="I32" s="157">
        <v>0</v>
      </c>
      <c r="J32" s="158"/>
      <c r="K32" s="186">
        <f>'[37] Plant (2) from Brett'!N34</f>
        <v>163560089.10999998</v>
      </c>
      <c r="L32" s="158"/>
      <c r="M32" s="157">
        <v>0</v>
      </c>
      <c r="N32" s="71"/>
      <c r="O32" s="222">
        <f t="shared" si="3"/>
        <v>1653162592.7994161</v>
      </c>
      <c r="Q32" s="39"/>
    </row>
    <row r="33" spans="1:17">
      <c r="A33" s="34">
        <f t="shared" si="1"/>
        <v>22</v>
      </c>
      <c r="C33" s="35" t="s">
        <v>28</v>
      </c>
      <c r="D33" s="35"/>
      <c r="E33" s="242">
        <f>'[37] Plant (2) from Brett'!E35+'[37] Plant (2) from Brett'!L35</f>
        <v>1223779255.2599998</v>
      </c>
      <c r="F33" s="192"/>
      <c r="G33" s="242">
        <f>'[37] Plant (2) from Brett'!I35</f>
        <v>270388800.23049951</v>
      </c>
      <c r="H33" s="158"/>
      <c r="I33" s="157">
        <v>0</v>
      </c>
      <c r="J33" s="158"/>
      <c r="K33" s="186">
        <f>'[37] Plant (2) from Brett'!N35</f>
        <v>164955729.10999998</v>
      </c>
      <c r="L33" s="158"/>
      <c r="M33" s="157">
        <v>0</v>
      </c>
      <c r="N33" s="71"/>
      <c r="O33" s="222">
        <f t="shared" si="3"/>
        <v>1659123784.6004992</v>
      </c>
      <c r="Q33" s="39"/>
    </row>
    <row r="34" spans="1:17">
      <c r="A34" s="34">
        <f t="shared" si="1"/>
        <v>23</v>
      </c>
      <c r="C34" s="35" t="s">
        <v>29</v>
      </c>
      <c r="D34" s="35"/>
      <c r="E34" s="242">
        <f>'[37] Plant (2) from Brett'!E36+'[37] Plant (2) from Brett'!L36</f>
        <v>1228180480.2599998</v>
      </c>
      <c r="F34" s="192"/>
      <c r="G34" s="242">
        <f>'[37] Plant (2) from Brett'!I36</f>
        <v>270448256.66302425</v>
      </c>
      <c r="H34" s="158"/>
      <c r="I34" s="157">
        <v>0</v>
      </c>
      <c r="J34" s="158"/>
      <c r="K34" s="186">
        <f>'[37] Plant (2) from Brett'!N36</f>
        <v>166351369.10999998</v>
      </c>
      <c r="L34" s="158"/>
      <c r="M34" s="157">
        <v>0</v>
      </c>
      <c r="N34" s="71"/>
      <c r="O34" s="222">
        <f t="shared" si="3"/>
        <v>1664980106.0330238</v>
      </c>
      <c r="Q34" s="39"/>
    </row>
    <row r="35" spans="1:17">
      <c r="A35" s="34">
        <f t="shared" si="1"/>
        <v>24</v>
      </c>
      <c r="C35" s="35" t="s">
        <v>30</v>
      </c>
      <c r="D35" s="35"/>
      <c r="E35" s="242">
        <f>'[37] Plant (2) from Brett'!E37+'[37] Plant (2) from Brett'!L37</f>
        <v>1232581705.2599998</v>
      </c>
      <c r="F35" s="192"/>
      <c r="G35" s="242">
        <f>'[37] Plant (2) from Brett'!I37</f>
        <v>270504139.95331877</v>
      </c>
      <c r="H35" s="158"/>
      <c r="I35" s="157">
        <v>0</v>
      </c>
      <c r="J35" s="158"/>
      <c r="K35" s="186">
        <f>'[37] Plant (2) from Brett'!N37</f>
        <v>167747009.10999998</v>
      </c>
      <c r="L35" s="158"/>
      <c r="M35" s="157">
        <v>0</v>
      </c>
      <c r="N35" s="71"/>
      <c r="O35" s="222">
        <f t="shared" si="3"/>
        <v>1670832854.3233185</v>
      </c>
      <c r="Q35" s="39"/>
    </row>
    <row r="36" spans="1:17">
      <c r="A36" s="34">
        <f t="shared" si="1"/>
        <v>25</v>
      </c>
      <c r="C36" s="35" t="s">
        <v>16</v>
      </c>
      <c r="D36" s="35"/>
      <c r="E36" s="242">
        <f>'[37] Plant (2) from Brett'!E38+'[37] Plant (2) from Brett'!L38</f>
        <v>1236982930.2599998</v>
      </c>
      <c r="F36" s="192"/>
      <c r="G36" s="242">
        <f>'[37] Plant (2) from Brett'!I38</f>
        <v>271378580.33772403</v>
      </c>
      <c r="H36" s="158"/>
      <c r="I36" s="157">
        <v>0</v>
      </c>
      <c r="J36" s="158"/>
      <c r="K36" s="186">
        <f>'[37] Plant (2) from Brett'!N38</f>
        <v>169142649.10999998</v>
      </c>
      <c r="L36" s="158"/>
      <c r="M36" s="157">
        <v>0</v>
      </c>
      <c r="N36" s="71"/>
      <c r="O36" s="222">
        <f t="shared" si="3"/>
        <v>1677504159.7077236</v>
      </c>
      <c r="Q36" s="39"/>
    </row>
    <row r="37" spans="1:17">
      <c r="A37" s="34">
        <f t="shared" si="1"/>
        <v>26</v>
      </c>
      <c r="C37" s="35" t="s">
        <v>31</v>
      </c>
      <c r="D37" s="35"/>
      <c r="E37" s="242">
        <f>'[37] Plant (2) from Brett'!E39+'[37] Plant (2) from Brett'!L39</f>
        <v>1241384155.2599998</v>
      </c>
      <c r="F37" s="192"/>
      <c r="G37" s="242">
        <f>'[37] Plant (2) from Brett'!I39</f>
        <v>274257335.17167532</v>
      </c>
      <c r="H37" s="158"/>
      <c r="I37" s="157">
        <v>0</v>
      </c>
      <c r="J37" s="158"/>
      <c r="K37" s="186">
        <f>'[37] Plant (2) from Brett'!N39</f>
        <v>170538289.10999998</v>
      </c>
      <c r="L37" s="158"/>
      <c r="M37" s="157">
        <v>0</v>
      </c>
      <c r="N37" s="71"/>
      <c r="O37" s="222">
        <f t="shared" si="3"/>
        <v>1686179779.5416749</v>
      </c>
      <c r="Q37" s="39"/>
    </row>
    <row r="38" spans="1:17">
      <c r="A38" s="34">
        <f t="shared" si="1"/>
        <v>27</v>
      </c>
      <c r="C38" s="35" t="s">
        <v>32</v>
      </c>
      <c r="D38" s="35"/>
      <c r="E38" s="242">
        <f>'[37] Plant (2) from Brett'!E40+'[37] Plant (2) from Brett'!L40</f>
        <v>1245785380.2599998</v>
      </c>
      <c r="F38" s="192"/>
      <c r="G38" s="242">
        <f>'[37] Plant (2) from Brett'!I40</f>
        <v>274315365.6741519</v>
      </c>
      <c r="H38" s="158"/>
      <c r="I38" s="157">
        <v>0</v>
      </c>
      <c r="J38" s="158"/>
      <c r="K38" s="186">
        <f>'[37] Plant (2) from Brett'!N40</f>
        <v>171933929.10999998</v>
      </c>
      <c r="L38" s="158"/>
      <c r="M38" s="157">
        <v>0</v>
      </c>
      <c r="N38" s="71"/>
      <c r="O38" s="222">
        <f t="shared" si="3"/>
        <v>1692034675.0441515</v>
      </c>
      <c r="Q38" s="39"/>
    </row>
    <row r="39" spans="1:17" ht="12.75" customHeight="1">
      <c r="A39" s="34">
        <f t="shared" si="1"/>
        <v>28</v>
      </c>
      <c r="C39" s="35" t="s">
        <v>33</v>
      </c>
      <c r="D39" s="35"/>
      <c r="E39" s="242">
        <f>'[37] Plant (2) from Brett'!E41+'[37] Plant (2) from Brett'!L41</f>
        <v>1250186605.2599998</v>
      </c>
      <c r="F39" s="192"/>
      <c r="G39" s="242">
        <f>'[37] Plant (2) from Brett'!I41</f>
        <v>277089459.11566699</v>
      </c>
      <c r="H39" s="158"/>
      <c r="I39" s="157">
        <v>0</v>
      </c>
      <c r="J39" s="158"/>
      <c r="K39" s="186">
        <f>'[37] Plant (2) from Brett'!N41</f>
        <v>173329569.10999998</v>
      </c>
      <c r="L39" s="158"/>
      <c r="M39" s="157">
        <v>0</v>
      </c>
      <c r="N39" s="71"/>
      <c r="O39" s="222">
        <f t="shared" si="3"/>
        <v>1700605633.4856665</v>
      </c>
      <c r="Q39" s="39"/>
    </row>
    <row r="40" spans="1:17">
      <c r="A40" s="34">
        <f t="shared" si="1"/>
        <v>29</v>
      </c>
      <c r="C40" s="35" t="s">
        <v>34</v>
      </c>
      <c r="D40" s="35"/>
      <c r="E40" s="242">
        <f>'[37] Plant (2) from Brett'!E42+'[37] Plant (2) from Brett'!L42</f>
        <v>1254587830.2599998</v>
      </c>
      <c r="F40" s="192"/>
      <c r="G40" s="242">
        <f>'[37] Plant (2) from Brett'!I42</f>
        <v>277588883.25221294</v>
      </c>
      <c r="H40" s="158"/>
      <c r="I40" s="157">
        <v>0</v>
      </c>
      <c r="J40" s="158"/>
      <c r="K40" s="186">
        <f>'[37] Plant (2) from Brett'!N42</f>
        <v>174725209.10999998</v>
      </c>
      <c r="L40" s="158"/>
      <c r="M40" s="157">
        <v>0</v>
      </c>
      <c r="N40" s="71"/>
      <c r="O40" s="222">
        <f t="shared" si="3"/>
        <v>1706901922.6222126</v>
      </c>
      <c r="Q40" s="39"/>
    </row>
    <row r="41" spans="1:17">
      <c r="A41" s="34">
        <f t="shared" si="1"/>
        <v>30</v>
      </c>
      <c r="C41" s="35" t="s">
        <v>35</v>
      </c>
      <c r="D41" s="35"/>
      <c r="E41" s="242">
        <f>'[37] Plant (2) from Brett'!E43+'[37] Plant (2) from Brett'!L43</f>
        <v>1258989055.2599998</v>
      </c>
      <c r="F41" s="192"/>
      <c r="G41" s="242">
        <f>'[37] Plant (2) from Brett'!I43</f>
        <v>278399348.42743766</v>
      </c>
      <c r="H41" s="158"/>
      <c r="I41" s="157">
        <v>0</v>
      </c>
      <c r="J41" s="158"/>
      <c r="K41" s="186">
        <f>'[37] Plant (2) from Brett'!N43</f>
        <v>176120849.10999998</v>
      </c>
      <c r="L41" s="158"/>
      <c r="M41" s="157">
        <v>0</v>
      </c>
      <c r="N41" s="71"/>
      <c r="O41" s="222">
        <f t="shared" si="3"/>
        <v>1713509252.7974374</v>
      </c>
      <c r="Q41" s="39"/>
    </row>
    <row r="42" spans="1:17">
      <c r="A42" s="34">
        <f t="shared" si="1"/>
        <v>31</v>
      </c>
      <c r="C42" s="35" t="s">
        <v>36</v>
      </c>
      <c r="D42" s="35"/>
      <c r="E42" s="242">
        <f>'[37] Plant (2) from Brett'!E44+'[37] Plant (2) from Brett'!L44</f>
        <v>1263390280.2599998</v>
      </c>
      <c r="F42" s="192"/>
      <c r="G42" s="242">
        <f>'[37] Plant (2) from Brett'!I44</f>
        <v>280719165.94027442</v>
      </c>
      <c r="H42" s="158"/>
      <c r="I42" s="157">
        <v>0</v>
      </c>
      <c r="J42" s="158"/>
      <c r="K42" s="186">
        <f>'[37] Plant (2) from Brett'!N44</f>
        <v>177516489.10999998</v>
      </c>
      <c r="L42" s="158"/>
      <c r="M42" s="157">
        <v>0</v>
      </c>
      <c r="N42" s="71"/>
      <c r="O42" s="222">
        <f t="shared" si="3"/>
        <v>1721625935.3102741</v>
      </c>
      <c r="Q42" s="39"/>
    </row>
    <row r="43" spans="1:17">
      <c r="A43" s="34">
        <f t="shared" si="1"/>
        <v>32</v>
      </c>
      <c r="C43" s="74" t="s">
        <v>165</v>
      </c>
      <c r="D43" s="35"/>
      <c r="E43" s="242">
        <f>'[37] Plant (2) from Brett'!E45+'[37] Plant (2) from Brett'!L45</f>
        <v>1267791505.2599998</v>
      </c>
      <c r="F43" s="192"/>
      <c r="G43" s="242">
        <f>'[37] Plant (2) from Brett'!I45</f>
        <v>290165700.34000003</v>
      </c>
      <c r="H43" s="158"/>
      <c r="I43" s="159">
        <v>0</v>
      </c>
      <c r="J43" s="158"/>
      <c r="K43" s="186">
        <f>'[37] Plant (2) from Brett'!N45</f>
        <v>178912129.10999998</v>
      </c>
      <c r="L43" s="158"/>
      <c r="M43" s="159">
        <v>0</v>
      </c>
      <c r="N43" s="71"/>
      <c r="O43" s="222">
        <f t="shared" si="3"/>
        <v>1736869334.7099998</v>
      </c>
      <c r="Q43" s="39"/>
    </row>
    <row r="44" spans="1:17">
      <c r="A44" s="34">
        <f t="shared" si="1"/>
        <v>33</v>
      </c>
      <c r="C44" s="35"/>
      <c r="D44" s="35"/>
      <c r="E44" s="41"/>
      <c r="G44" s="41"/>
      <c r="I44" s="41"/>
      <c r="J44" s="42"/>
      <c r="K44" s="41"/>
      <c r="L44" s="42"/>
      <c r="M44" s="43"/>
      <c r="N44" s="44"/>
      <c r="O44" s="45"/>
    </row>
    <row r="45" spans="1:17" ht="12.75" thickBot="1">
      <c r="A45" s="34">
        <f t="shared" si="1"/>
        <v>34</v>
      </c>
      <c r="C45" s="75" t="s">
        <v>22</v>
      </c>
      <c r="D45" s="46"/>
      <c r="E45" s="149">
        <f>AVERAGE(E31:E43)</f>
        <v>1241384155.26</v>
      </c>
      <c r="G45" s="149">
        <f>AVERAGE(G31:G43)</f>
        <v>274982630.52887708</v>
      </c>
      <c r="H45" s="21"/>
      <c r="I45" s="149">
        <f>AVERAGE(I31:I43)</f>
        <v>0</v>
      </c>
      <c r="J45" s="47"/>
      <c r="K45" s="149">
        <f>AVERAGE(K31:K43)</f>
        <v>170538289.10999995</v>
      </c>
      <c r="L45" s="48"/>
      <c r="M45" s="149">
        <f>AVERAGE(M31:M43)</f>
        <v>0</v>
      </c>
      <c r="N45" s="49"/>
      <c r="O45" s="148">
        <f>AVERAGE(O31:O43)</f>
        <v>1686905074.8988764</v>
      </c>
    </row>
    <row r="46" spans="1:17" ht="13.5" thickTop="1">
      <c r="A46" s="34">
        <f t="shared" si="1"/>
        <v>35</v>
      </c>
      <c r="B46" s="187"/>
      <c r="C46" s="187"/>
      <c r="D46" s="187"/>
      <c r="E46" s="187"/>
      <c r="F46" s="187"/>
      <c r="G46" s="187"/>
      <c r="H46" s="187"/>
      <c r="I46" s="187"/>
      <c r="J46" s="187"/>
      <c r="K46" s="187"/>
      <c r="L46" s="187"/>
      <c r="M46" s="187"/>
      <c r="N46" s="187"/>
      <c r="O46" s="187"/>
    </row>
    <row r="47" spans="1:17">
      <c r="A47" s="34">
        <f t="shared" si="1"/>
        <v>36</v>
      </c>
      <c r="E47" s="28"/>
      <c r="F47" s="26"/>
      <c r="J47" s="27"/>
      <c r="L47" s="27"/>
      <c r="M47" s="27"/>
      <c r="N47" s="27"/>
      <c r="O47" s="28"/>
    </row>
    <row r="48" spans="1:17">
      <c r="A48" s="34">
        <f t="shared" si="1"/>
        <v>37</v>
      </c>
      <c r="E48" s="27"/>
      <c r="F48" s="26"/>
      <c r="I48" s="29"/>
      <c r="K48" s="30" t="s">
        <v>38</v>
      </c>
      <c r="M48" s="30" t="s">
        <v>18</v>
      </c>
      <c r="O48" s="28" t="s">
        <v>10</v>
      </c>
    </row>
    <row r="49" spans="1:15">
      <c r="A49" s="34">
        <f t="shared" si="1"/>
        <v>38</v>
      </c>
      <c r="C49" s="33" t="s">
        <v>43</v>
      </c>
      <c r="E49" s="64" t="s">
        <v>14</v>
      </c>
      <c r="G49" s="64" t="s">
        <v>19</v>
      </c>
      <c r="I49" s="64" t="s">
        <v>20</v>
      </c>
      <c r="K49" s="64" t="s">
        <v>37</v>
      </c>
      <c r="M49" s="32" t="s">
        <v>1</v>
      </c>
      <c r="N49" s="28"/>
      <c r="O49" s="32" t="s">
        <v>41</v>
      </c>
    </row>
    <row r="50" spans="1:15">
      <c r="A50" s="34">
        <f t="shared" si="1"/>
        <v>39</v>
      </c>
      <c r="C50" s="35" t="s">
        <v>144</v>
      </c>
      <c r="D50" s="35"/>
      <c r="E50" s="36">
        <f t="shared" ref="E50:E62" si="4">E12-E31</f>
        <v>1250384730.8400006</v>
      </c>
      <c r="F50" s="37"/>
      <c r="G50" s="36">
        <f t="shared" ref="G50:G62" si="5">G12-G31</f>
        <v>487965778.66000003</v>
      </c>
      <c r="H50" s="36"/>
      <c r="I50" s="36">
        <f t="shared" ref="I50:I62" si="6">I12-I31</f>
        <v>0</v>
      </c>
      <c r="J50" s="36"/>
      <c r="K50" s="36">
        <f t="shared" ref="K50:K62" si="7">K12-K31</f>
        <v>192367300.90000007</v>
      </c>
      <c r="L50" s="36"/>
      <c r="M50" s="36">
        <f t="shared" ref="M50:M62" si="8">M12-M31</f>
        <v>0</v>
      </c>
      <c r="N50" s="38"/>
      <c r="O50" s="36">
        <f t="shared" ref="O50:O62" si="9">O12-O31</f>
        <v>1930717810.400001</v>
      </c>
    </row>
    <row r="51" spans="1:15">
      <c r="A51" s="34">
        <f t="shared" si="1"/>
        <v>40</v>
      </c>
      <c r="C51" s="35" t="s">
        <v>164</v>
      </c>
      <c r="D51" s="35"/>
      <c r="E51" s="138">
        <f t="shared" si="4"/>
        <v>1252372946.8400006</v>
      </c>
      <c r="F51" s="70"/>
      <c r="G51" s="138">
        <f t="shared" si="5"/>
        <v>493687608.57058358</v>
      </c>
      <c r="H51" s="69"/>
      <c r="I51" s="138">
        <f t="shared" si="6"/>
        <v>0</v>
      </c>
      <c r="J51" s="69"/>
      <c r="K51" s="138">
        <f t="shared" si="7"/>
        <v>192602866.90000007</v>
      </c>
      <c r="L51" s="69"/>
      <c r="M51" s="138">
        <f t="shared" si="8"/>
        <v>0</v>
      </c>
      <c r="N51" s="71"/>
      <c r="O51" s="40">
        <f t="shared" si="9"/>
        <v>1938663422.3105845</v>
      </c>
    </row>
    <row r="52" spans="1:15">
      <c r="A52" s="34">
        <f t="shared" si="1"/>
        <v>41</v>
      </c>
      <c r="C52" s="35" t="s">
        <v>28</v>
      </c>
      <c r="D52" s="35"/>
      <c r="E52" s="138">
        <f t="shared" si="4"/>
        <v>1254361162.8400006</v>
      </c>
      <c r="F52" s="70"/>
      <c r="G52" s="138">
        <f t="shared" si="5"/>
        <v>494698863.76950049</v>
      </c>
      <c r="H52" s="69"/>
      <c r="I52" s="138">
        <f t="shared" si="6"/>
        <v>0</v>
      </c>
      <c r="J52" s="69"/>
      <c r="K52" s="138">
        <f t="shared" si="7"/>
        <v>192838432.90000007</v>
      </c>
      <c r="L52" s="69"/>
      <c r="M52" s="138">
        <f t="shared" si="8"/>
        <v>0</v>
      </c>
      <c r="N52" s="71"/>
      <c r="O52" s="40">
        <f t="shared" si="9"/>
        <v>1941898459.5095015</v>
      </c>
    </row>
    <row r="53" spans="1:15">
      <c r="A53" s="34">
        <f t="shared" si="1"/>
        <v>42</v>
      </c>
      <c r="C53" s="35" t="s">
        <v>29</v>
      </c>
      <c r="D53" s="35"/>
      <c r="E53" s="138">
        <f t="shared" si="4"/>
        <v>1256349378.8400006</v>
      </c>
      <c r="F53" s="70"/>
      <c r="G53" s="138">
        <f t="shared" si="5"/>
        <v>495064754.33697575</v>
      </c>
      <c r="H53" s="69"/>
      <c r="I53" s="138">
        <f t="shared" si="6"/>
        <v>0</v>
      </c>
      <c r="J53" s="69"/>
      <c r="K53" s="138">
        <f t="shared" si="7"/>
        <v>193073998.90000007</v>
      </c>
      <c r="L53" s="69"/>
      <c r="M53" s="138">
        <f t="shared" si="8"/>
        <v>0</v>
      </c>
      <c r="N53" s="71"/>
      <c r="O53" s="40">
        <f t="shared" si="9"/>
        <v>1944488132.0769768</v>
      </c>
    </row>
    <row r="54" spans="1:15">
      <c r="A54" s="34">
        <f t="shared" si="1"/>
        <v>43</v>
      </c>
      <c r="C54" s="35" t="s">
        <v>30</v>
      </c>
      <c r="D54" s="35"/>
      <c r="E54" s="138">
        <f t="shared" si="4"/>
        <v>1258337594.8400006</v>
      </c>
      <c r="F54" s="70"/>
      <c r="G54" s="138">
        <f t="shared" si="5"/>
        <v>495408656.04668123</v>
      </c>
      <c r="H54" s="69"/>
      <c r="I54" s="138">
        <f t="shared" si="6"/>
        <v>0</v>
      </c>
      <c r="J54" s="69"/>
      <c r="K54" s="138">
        <f t="shared" si="7"/>
        <v>193309564.90000007</v>
      </c>
      <c r="L54" s="69"/>
      <c r="M54" s="138">
        <f t="shared" si="8"/>
        <v>0</v>
      </c>
      <c r="N54" s="71"/>
      <c r="O54" s="40">
        <f t="shared" si="9"/>
        <v>1947055815.7866821</v>
      </c>
    </row>
    <row r="55" spans="1:15">
      <c r="A55" s="34">
        <f t="shared" si="1"/>
        <v>44</v>
      </c>
      <c r="C55" s="35" t="s">
        <v>16</v>
      </c>
      <c r="D55" s="35"/>
      <c r="E55" s="138">
        <f t="shared" si="4"/>
        <v>1260325810.8400006</v>
      </c>
      <c r="F55" s="70"/>
      <c r="G55" s="138">
        <f t="shared" si="5"/>
        <v>500789898.66227597</v>
      </c>
      <c r="H55" s="69"/>
      <c r="I55" s="138">
        <f t="shared" si="6"/>
        <v>0</v>
      </c>
      <c r="J55" s="69"/>
      <c r="K55" s="138">
        <f t="shared" si="7"/>
        <v>193545130.90000007</v>
      </c>
      <c r="L55" s="69"/>
      <c r="M55" s="138">
        <f t="shared" si="8"/>
        <v>0</v>
      </c>
      <c r="N55" s="71"/>
      <c r="O55" s="40">
        <f t="shared" si="9"/>
        <v>1954660840.402277</v>
      </c>
    </row>
    <row r="56" spans="1:15">
      <c r="A56" s="34">
        <f t="shared" si="1"/>
        <v>45</v>
      </c>
      <c r="C56" s="35" t="s">
        <v>31</v>
      </c>
      <c r="D56" s="35"/>
      <c r="E56" s="138">
        <f t="shared" si="4"/>
        <v>1262314026.8400006</v>
      </c>
      <c r="F56" s="70"/>
      <c r="G56" s="138">
        <f t="shared" si="5"/>
        <v>518505546.82832468</v>
      </c>
      <c r="H56" s="69"/>
      <c r="I56" s="138">
        <f t="shared" si="6"/>
        <v>0</v>
      </c>
      <c r="J56" s="69"/>
      <c r="K56" s="138">
        <f t="shared" si="7"/>
        <v>193780696.90000007</v>
      </c>
      <c r="L56" s="69"/>
      <c r="M56" s="138">
        <f t="shared" si="8"/>
        <v>0</v>
      </c>
      <c r="N56" s="71"/>
      <c r="O56" s="40">
        <f t="shared" si="9"/>
        <v>1974600270.5683258</v>
      </c>
    </row>
    <row r="57" spans="1:15">
      <c r="A57" s="34">
        <f t="shared" si="1"/>
        <v>46</v>
      </c>
      <c r="C57" s="35" t="s">
        <v>32</v>
      </c>
      <c r="D57" s="35"/>
      <c r="E57" s="138">
        <f t="shared" si="4"/>
        <v>1264302242.8400006</v>
      </c>
      <c r="F57" s="70"/>
      <c r="G57" s="138">
        <f t="shared" si="5"/>
        <v>518862662.3258481</v>
      </c>
      <c r="H57" s="69"/>
      <c r="I57" s="138">
        <f t="shared" si="6"/>
        <v>0</v>
      </c>
      <c r="J57" s="69"/>
      <c r="K57" s="138">
        <f t="shared" si="7"/>
        <v>194016262.90000007</v>
      </c>
      <c r="L57" s="69"/>
      <c r="M57" s="138">
        <f t="shared" si="8"/>
        <v>0</v>
      </c>
      <c r="N57" s="71"/>
      <c r="O57" s="40">
        <f t="shared" si="9"/>
        <v>1977181168.0658491</v>
      </c>
    </row>
    <row r="58" spans="1:15">
      <c r="A58" s="34">
        <f t="shared" si="1"/>
        <v>47</v>
      </c>
      <c r="C58" s="35" t="s">
        <v>33</v>
      </c>
      <c r="D58" s="35"/>
      <c r="E58" s="138">
        <f t="shared" si="4"/>
        <v>1266290458.8400006</v>
      </c>
      <c r="F58" s="70"/>
      <c r="G58" s="138">
        <f t="shared" si="5"/>
        <v>535934231.88433301</v>
      </c>
      <c r="H58" s="69"/>
      <c r="I58" s="138">
        <f t="shared" si="6"/>
        <v>0</v>
      </c>
      <c r="J58" s="69"/>
      <c r="K58" s="138">
        <f t="shared" si="7"/>
        <v>194251828.90000007</v>
      </c>
      <c r="L58" s="69"/>
      <c r="M58" s="138">
        <f t="shared" si="8"/>
        <v>0</v>
      </c>
      <c r="N58" s="71"/>
      <c r="O58" s="40">
        <f t="shared" si="9"/>
        <v>1996476519.6243341</v>
      </c>
    </row>
    <row r="59" spans="1:15">
      <c r="A59" s="34">
        <f t="shared" si="1"/>
        <v>48</v>
      </c>
      <c r="C59" s="35" t="s">
        <v>34</v>
      </c>
      <c r="D59" s="35"/>
      <c r="E59" s="138">
        <f t="shared" si="4"/>
        <v>1268278674.8400006</v>
      </c>
      <c r="F59" s="70"/>
      <c r="G59" s="138">
        <f t="shared" si="5"/>
        <v>539007651.747787</v>
      </c>
      <c r="H59" s="69"/>
      <c r="I59" s="138">
        <f t="shared" si="6"/>
        <v>0</v>
      </c>
      <c r="J59" s="69"/>
      <c r="K59" s="138">
        <f t="shared" si="7"/>
        <v>194487394.90000007</v>
      </c>
      <c r="L59" s="69"/>
      <c r="M59" s="138">
        <f t="shared" si="8"/>
        <v>0</v>
      </c>
      <c r="N59" s="71"/>
      <c r="O59" s="40">
        <f t="shared" si="9"/>
        <v>2001773721.487788</v>
      </c>
    </row>
    <row r="60" spans="1:15">
      <c r="A60" s="34">
        <f t="shared" si="1"/>
        <v>49</v>
      </c>
      <c r="C60" s="35" t="s">
        <v>35</v>
      </c>
      <c r="D60" s="35"/>
      <c r="E60" s="138">
        <f t="shared" si="4"/>
        <v>1270266890.8400006</v>
      </c>
      <c r="F60" s="70"/>
      <c r="G60" s="138">
        <f t="shared" si="5"/>
        <v>543995195.57256234</v>
      </c>
      <c r="H60" s="69"/>
      <c r="I60" s="138">
        <f t="shared" si="6"/>
        <v>0</v>
      </c>
      <c r="J60" s="69"/>
      <c r="K60" s="138">
        <f t="shared" si="7"/>
        <v>194722960.90000007</v>
      </c>
      <c r="L60" s="69"/>
      <c r="M60" s="138">
        <f t="shared" si="8"/>
        <v>0</v>
      </c>
      <c r="N60" s="71"/>
      <c r="O60" s="40">
        <f t="shared" si="9"/>
        <v>2008985047.3125632</v>
      </c>
    </row>
    <row r="61" spans="1:15">
      <c r="A61" s="34">
        <f t="shared" si="1"/>
        <v>50</v>
      </c>
      <c r="C61" s="35" t="s">
        <v>36</v>
      </c>
      <c r="D61" s="35"/>
      <c r="E61" s="138">
        <f t="shared" si="4"/>
        <v>1272255106.8400006</v>
      </c>
      <c r="F61" s="70"/>
      <c r="G61" s="138">
        <f t="shared" si="5"/>
        <v>558271184.05972552</v>
      </c>
      <c r="H61" s="69"/>
      <c r="I61" s="138">
        <f t="shared" si="6"/>
        <v>0</v>
      </c>
      <c r="J61" s="69"/>
      <c r="K61" s="138">
        <f t="shared" si="7"/>
        <v>194958526.90000007</v>
      </c>
      <c r="L61" s="69"/>
      <c r="M61" s="138">
        <f t="shared" si="8"/>
        <v>0</v>
      </c>
      <c r="N61" s="71"/>
      <c r="O61" s="40">
        <f t="shared" si="9"/>
        <v>2025484817.7997265</v>
      </c>
    </row>
    <row r="62" spans="1:15">
      <c r="A62" s="34">
        <f t="shared" si="1"/>
        <v>51</v>
      </c>
      <c r="C62" s="74" t="s">
        <v>165</v>
      </c>
      <c r="D62" s="35"/>
      <c r="E62" s="138">
        <f t="shared" si="4"/>
        <v>1274243322.8400006</v>
      </c>
      <c r="F62" s="70"/>
      <c r="G62" s="138">
        <f t="shared" si="5"/>
        <v>616404470.65999997</v>
      </c>
      <c r="H62" s="69"/>
      <c r="I62" s="138">
        <f t="shared" si="6"/>
        <v>0</v>
      </c>
      <c r="J62" s="69"/>
      <c r="K62" s="138">
        <f t="shared" si="7"/>
        <v>195194092.90000007</v>
      </c>
      <c r="L62" s="69"/>
      <c r="M62" s="138">
        <f t="shared" si="8"/>
        <v>0</v>
      </c>
      <c r="N62" s="71"/>
      <c r="O62" s="40">
        <f t="shared" si="9"/>
        <v>2085841886.4000008</v>
      </c>
    </row>
    <row r="63" spans="1:15">
      <c r="A63" s="34">
        <f t="shared" si="1"/>
        <v>52</v>
      </c>
      <c r="C63" s="35"/>
      <c r="D63" s="35"/>
      <c r="E63" s="41"/>
      <c r="G63" s="41"/>
      <c r="I63" s="41"/>
      <c r="J63" s="42"/>
      <c r="K63" s="41"/>
      <c r="L63" s="42"/>
      <c r="M63" s="43"/>
      <c r="N63" s="44"/>
      <c r="O63" s="45"/>
    </row>
    <row r="64" spans="1:15" ht="12.75" thickBot="1">
      <c r="A64" s="34">
        <f t="shared" si="1"/>
        <v>53</v>
      </c>
      <c r="C64" s="46" t="s">
        <v>22</v>
      </c>
      <c r="D64" s="46"/>
      <c r="E64" s="148">
        <f>AVERAGE(E50:E62)</f>
        <v>1262314026.8400004</v>
      </c>
      <c r="G64" s="148">
        <f>AVERAGE(G50:G62)</f>
        <v>522968961.77881521</v>
      </c>
      <c r="H64" s="21"/>
      <c r="I64" s="148">
        <f>AVERAGE(I50:I62)</f>
        <v>0</v>
      </c>
      <c r="J64" s="47"/>
      <c r="K64" s="148">
        <f>AVERAGE(K50:K62)</f>
        <v>193780696.90000007</v>
      </c>
      <c r="L64" s="48"/>
      <c r="M64" s="148">
        <f>AVERAGE(M50:M62)</f>
        <v>0</v>
      </c>
      <c r="N64" s="49"/>
      <c r="O64" s="148">
        <f>AVERAGE(O50:O62)</f>
        <v>1979063685.5188165</v>
      </c>
    </row>
    <row r="65" spans="1:7" ht="12.75" thickTop="1">
      <c r="A65" s="23"/>
      <c r="E65" s="50"/>
      <c r="G65" s="51"/>
    </row>
    <row r="66" spans="1:7">
      <c r="A66" s="23"/>
      <c r="E66" s="50"/>
      <c r="G66" s="51"/>
    </row>
    <row r="67" spans="1:7">
      <c r="A67" s="23"/>
      <c r="E67" s="50"/>
    </row>
    <row r="68" spans="1:7">
      <c r="A68" s="23"/>
      <c r="E68" s="50"/>
    </row>
    <row r="69" spans="1:7">
      <c r="A69" s="23"/>
      <c r="E69" s="50"/>
    </row>
    <row r="70" spans="1:7">
      <c r="A70" s="23"/>
      <c r="E70" s="50"/>
    </row>
    <row r="71" spans="1:7">
      <c r="A71" s="23"/>
      <c r="E71" s="50"/>
    </row>
    <row r="72" spans="1:7">
      <c r="A72" s="23"/>
      <c r="E72" s="50"/>
    </row>
    <row r="73" spans="1:7">
      <c r="A73" s="23"/>
      <c r="E73" s="50"/>
    </row>
    <row r="74" spans="1:7">
      <c r="A74" s="23"/>
      <c r="E74" s="50"/>
    </row>
    <row r="75" spans="1:7">
      <c r="A75" s="23"/>
      <c r="E75" s="50"/>
    </row>
    <row r="76" spans="1:7">
      <c r="A76" s="23"/>
      <c r="E76" s="50"/>
    </row>
    <row r="77" spans="1:7">
      <c r="A77" s="23"/>
      <c r="E77" s="50"/>
    </row>
    <row r="78" spans="1:7">
      <c r="A78" s="23"/>
      <c r="E78" s="50"/>
    </row>
    <row r="79" spans="1:7">
      <c r="A79" s="23"/>
      <c r="E79" s="50"/>
    </row>
    <row r="80" spans="1:7">
      <c r="A80" s="23"/>
      <c r="E80" s="50"/>
    </row>
    <row r="81" spans="1:5">
      <c r="A81" s="23"/>
      <c r="E81" s="50"/>
    </row>
    <row r="82" spans="1:5">
      <c r="A82" s="23"/>
      <c r="E82" s="50"/>
    </row>
    <row r="83" spans="1:5">
      <c r="A83" s="23"/>
      <c r="E83" s="50"/>
    </row>
    <row r="84" spans="1:5">
      <c r="A84" s="23"/>
      <c r="E84" s="50"/>
    </row>
    <row r="85" spans="1:5">
      <c r="A85" s="23"/>
      <c r="E85" s="50"/>
    </row>
  </sheetData>
  <phoneticPr fontId="13" type="noConversion"/>
  <pageMargins left="0.5" right="0.5" top="0.5" bottom="0.5" header="0.25" footer="0.25"/>
  <pageSetup scale="68" orientation="landscape" r:id="rId1"/>
  <headerFooter alignWithMargins="0">
    <oddHeader>&amp;R&amp;G</oddHeader>
    <oddFooter>&amp;C&amp;9Page 4 of 13</oddFooter>
  </headerFooter>
  <drawing r:id="rId2"/>
  <legacyDrawingHF r:id="rId3"/>
</worksheet>
</file>

<file path=xl/worksheets/sheet5.xml><?xml version="1.0" encoding="utf-8"?>
<worksheet xmlns="http://schemas.openxmlformats.org/spreadsheetml/2006/main" xmlns:r="http://schemas.openxmlformats.org/officeDocument/2006/relationships">
  <dimension ref="A1:K26"/>
  <sheetViews>
    <sheetView zoomScale="90" zoomScaleNormal="90" workbookViewId="0">
      <selection activeCell="G32" sqref="G32"/>
    </sheetView>
  </sheetViews>
  <sheetFormatPr defaultRowHeight="15"/>
  <cols>
    <col min="1" max="1" width="4.5546875" customWidth="1"/>
    <col min="2" max="2" width="1.77734375" customWidth="1"/>
    <col min="3" max="3" width="14.77734375" bestFit="1" customWidth="1"/>
    <col min="4" max="4" width="1.77734375" customWidth="1"/>
    <col min="5" max="5" width="12.109375" customWidth="1"/>
    <col min="6" max="6" width="1.5546875" customWidth="1"/>
    <col min="7" max="7" width="12.109375" customWidth="1"/>
    <col min="8" max="8" width="1.44140625" customWidth="1"/>
    <col min="9" max="9" width="12.109375" customWidth="1"/>
    <col min="10" max="10" width="1.6640625" customWidth="1"/>
    <col min="11" max="11" width="11.21875" bestFit="1" customWidth="1"/>
    <col min="12" max="12" width="9" bestFit="1" customWidth="1"/>
    <col min="14" max="14" width="9" bestFit="1" customWidth="1"/>
  </cols>
  <sheetData>
    <row r="1" spans="1:11">
      <c r="A1" s="5" t="s">
        <v>39</v>
      </c>
      <c r="B1" s="5"/>
    </row>
    <row r="2" spans="1:11">
      <c r="A2" s="5" t="s">
        <v>166</v>
      </c>
      <c r="B2" s="5"/>
    </row>
    <row r="3" spans="1:11">
      <c r="A3" s="76" t="s">
        <v>161</v>
      </c>
      <c r="B3" s="76"/>
    </row>
    <row r="7" spans="1:11">
      <c r="A7" s="24" t="s">
        <v>27</v>
      </c>
      <c r="B7" s="24"/>
    </row>
    <row r="8" spans="1:11">
      <c r="A8" s="31" t="s">
        <v>17</v>
      </c>
      <c r="B8" s="206"/>
      <c r="C8" s="33" t="s">
        <v>122</v>
      </c>
      <c r="D8" s="63"/>
      <c r="E8" s="64" t="s">
        <v>123</v>
      </c>
      <c r="F8" s="51"/>
      <c r="G8" s="134" t="s">
        <v>124</v>
      </c>
      <c r="H8" s="51"/>
      <c r="I8" s="134" t="s">
        <v>125</v>
      </c>
      <c r="K8" s="134" t="s">
        <v>18</v>
      </c>
    </row>
    <row r="9" spans="1:11">
      <c r="A9" s="34">
        <v>1</v>
      </c>
      <c r="B9" s="34"/>
      <c r="C9" s="35" t="s">
        <v>144</v>
      </c>
      <c r="D9" s="35"/>
      <c r="E9" s="207">
        <v>0</v>
      </c>
      <c r="F9" s="208"/>
      <c r="G9" s="207">
        <v>35095000</v>
      </c>
      <c r="H9" s="207"/>
      <c r="I9" s="207">
        <v>50037000</v>
      </c>
      <c r="J9" s="209"/>
      <c r="K9" s="207">
        <f t="shared" ref="K9:K21" si="0">E9+G9+I9</f>
        <v>85132000</v>
      </c>
    </row>
    <row r="10" spans="1:11">
      <c r="A10" s="34">
        <f t="shared" ref="A10:A23" si="1">+A9+1</f>
        <v>2</v>
      </c>
      <c r="B10" s="34"/>
      <c r="C10" s="35" t="s">
        <v>164</v>
      </c>
      <c r="D10" s="35"/>
      <c r="E10" s="186">
        <v>0</v>
      </c>
      <c r="F10" s="192"/>
      <c r="G10" s="157">
        <v>42267000</v>
      </c>
      <c r="H10" s="158"/>
      <c r="I10" s="186">
        <v>54254000</v>
      </c>
      <c r="K10" s="186">
        <f t="shared" si="0"/>
        <v>96521000</v>
      </c>
    </row>
    <row r="11" spans="1:11">
      <c r="A11" s="34">
        <f t="shared" si="1"/>
        <v>3</v>
      </c>
      <c r="B11" s="34"/>
      <c r="C11" s="35" t="s">
        <v>28</v>
      </c>
      <c r="D11" s="35"/>
      <c r="E11" s="186">
        <v>0</v>
      </c>
      <c r="F11" s="192"/>
      <c r="G11" s="157">
        <v>46881000</v>
      </c>
      <c r="H11" s="158"/>
      <c r="I11" s="186">
        <v>59507000</v>
      </c>
      <c r="K11" s="186">
        <f t="shared" si="0"/>
        <v>106388000</v>
      </c>
    </row>
    <row r="12" spans="1:11">
      <c r="A12" s="34">
        <f t="shared" si="1"/>
        <v>4</v>
      </c>
      <c r="B12" s="34"/>
      <c r="C12" s="35" t="s">
        <v>29</v>
      </c>
      <c r="D12" s="35"/>
      <c r="E12" s="186">
        <v>0</v>
      </c>
      <c r="F12" s="192"/>
      <c r="G12" s="157">
        <v>50732000</v>
      </c>
      <c r="H12" s="158"/>
      <c r="I12" s="157">
        <v>63839000</v>
      </c>
      <c r="K12" s="186">
        <f t="shared" si="0"/>
        <v>114571000</v>
      </c>
    </row>
    <row r="13" spans="1:11">
      <c r="A13" s="34">
        <f t="shared" si="1"/>
        <v>5</v>
      </c>
      <c r="B13" s="34"/>
      <c r="C13" s="35" t="s">
        <v>30</v>
      </c>
      <c r="D13" s="35"/>
      <c r="E13" s="186">
        <v>0</v>
      </c>
      <c r="F13" s="192"/>
      <c r="G13" s="157">
        <v>54287000</v>
      </c>
      <c r="H13" s="158"/>
      <c r="I13" s="186">
        <v>67306000</v>
      </c>
      <c r="K13" s="186">
        <f t="shared" si="0"/>
        <v>121593000</v>
      </c>
    </row>
    <row r="14" spans="1:11">
      <c r="A14" s="34">
        <f t="shared" si="1"/>
        <v>6</v>
      </c>
      <c r="B14" s="34"/>
      <c r="C14" s="35" t="s">
        <v>16</v>
      </c>
      <c r="D14" s="35"/>
      <c r="E14" s="186">
        <v>0</v>
      </c>
      <c r="F14" s="192"/>
      <c r="G14" s="157">
        <v>57386000</v>
      </c>
      <c r="H14" s="158"/>
      <c r="I14" s="186">
        <v>70902000</v>
      </c>
      <c r="K14" s="186">
        <f t="shared" si="0"/>
        <v>128288000</v>
      </c>
    </row>
    <row r="15" spans="1:11">
      <c r="A15" s="34">
        <f t="shared" si="1"/>
        <v>7</v>
      </c>
      <c r="B15" s="34"/>
      <c r="C15" s="35" t="s">
        <v>31</v>
      </c>
      <c r="D15" s="35"/>
      <c r="E15" s="186">
        <v>0</v>
      </c>
      <c r="F15" s="192"/>
      <c r="G15" s="157">
        <v>42661000</v>
      </c>
      <c r="H15" s="158"/>
      <c r="I15" s="157">
        <v>73342000</v>
      </c>
      <c r="K15" s="186">
        <f t="shared" si="0"/>
        <v>116003000</v>
      </c>
    </row>
    <row r="16" spans="1:11">
      <c r="A16" s="34">
        <f t="shared" si="1"/>
        <v>8</v>
      </c>
      <c r="B16" s="34"/>
      <c r="C16" s="35" t="s">
        <v>32</v>
      </c>
      <c r="D16" s="35"/>
      <c r="E16" s="186">
        <v>0</v>
      </c>
      <c r="F16" s="192"/>
      <c r="G16" s="157">
        <v>47932000</v>
      </c>
      <c r="H16" s="158"/>
      <c r="I16" s="186">
        <v>76530000</v>
      </c>
      <c r="K16" s="186">
        <f>E16+G15+I16</f>
        <v>119191000</v>
      </c>
    </row>
    <row r="17" spans="1:11">
      <c r="A17" s="34">
        <f t="shared" si="1"/>
        <v>9</v>
      </c>
      <c r="B17" s="34"/>
      <c r="C17" s="35" t="s">
        <v>33</v>
      </c>
      <c r="D17" s="35"/>
      <c r="E17" s="186">
        <v>0</v>
      </c>
      <c r="F17" s="192"/>
      <c r="G17" s="157">
        <v>38516000</v>
      </c>
      <c r="H17" s="158"/>
      <c r="I17" s="186">
        <v>79817000</v>
      </c>
      <c r="K17" s="186">
        <f>E17+G16+I17</f>
        <v>127749000</v>
      </c>
    </row>
    <row r="18" spans="1:11">
      <c r="A18" s="34">
        <f t="shared" si="1"/>
        <v>10</v>
      </c>
      <c r="B18" s="34"/>
      <c r="C18" s="35" t="s">
        <v>34</v>
      </c>
      <c r="D18" s="35"/>
      <c r="E18" s="186">
        <v>0</v>
      </c>
      <c r="F18" s="192"/>
      <c r="G18" s="157">
        <v>43541000</v>
      </c>
      <c r="H18" s="158"/>
      <c r="I18" s="186">
        <v>83261000</v>
      </c>
      <c r="K18" s="186">
        <f>E18+G17+I18</f>
        <v>121777000</v>
      </c>
    </row>
    <row r="19" spans="1:11">
      <c r="A19" s="34">
        <f t="shared" si="1"/>
        <v>11</v>
      </c>
      <c r="B19" s="34"/>
      <c r="C19" s="35" t="s">
        <v>35</v>
      </c>
      <c r="D19" s="35"/>
      <c r="E19" s="186">
        <v>0</v>
      </c>
      <c r="F19" s="192"/>
      <c r="G19" s="157">
        <v>48830000</v>
      </c>
      <c r="H19" s="158"/>
      <c r="I19" s="186">
        <v>87156000</v>
      </c>
      <c r="K19" s="186">
        <f>E19+G18+I19</f>
        <v>130697000</v>
      </c>
    </row>
    <row r="20" spans="1:11">
      <c r="A20" s="34">
        <f t="shared" si="1"/>
        <v>12</v>
      </c>
      <c r="B20" s="34"/>
      <c r="C20" s="35" t="s">
        <v>36</v>
      </c>
      <c r="D20" s="35"/>
      <c r="E20" s="186">
        <v>0</v>
      </c>
      <c r="F20" s="192"/>
      <c r="G20" s="157">
        <v>53785000</v>
      </c>
      <c r="H20" s="158"/>
      <c r="I20" s="186">
        <v>90371000</v>
      </c>
      <c r="K20" s="186">
        <f>E20+G19+I20</f>
        <v>139201000</v>
      </c>
    </row>
    <row r="21" spans="1:11">
      <c r="A21" s="34">
        <f t="shared" si="1"/>
        <v>13</v>
      </c>
      <c r="B21" s="34"/>
      <c r="C21" s="74" t="s">
        <v>165</v>
      </c>
      <c r="D21" s="35"/>
      <c r="E21" s="186">
        <v>0</v>
      </c>
      <c r="F21" s="192"/>
      <c r="G21" s="157">
        <v>44130000</v>
      </c>
      <c r="H21" s="158"/>
      <c r="I21" s="159">
        <v>42807000</v>
      </c>
      <c r="K21" s="186">
        <f t="shared" si="0"/>
        <v>86937000</v>
      </c>
    </row>
    <row r="22" spans="1:11">
      <c r="A22" s="34">
        <f t="shared" si="1"/>
        <v>14</v>
      </c>
      <c r="B22" s="34"/>
      <c r="C22" s="35"/>
      <c r="D22" s="35"/>
      <c r="E22" s="41"/>
      <c r="F22" s="23"/>
      <c r="G22" s="41"/>
      <c r="H22" s="23"/>
      <c r="I22" s="41"/>
      <c r="K22" s="41"/>
    </row>
    <row r="23" spans="1:11" ht="15.75" thickBot="1">
      <c r="A23" s="34">
        <f t="shared" si="1"/>
        <v>15</v>
      </c>
      <c r="B23" s="34"/>
      <c r="C23" s="46" t="s">
        <v>22</v>
      </c>
      <c r="D23" s="46"/>
      <c r="E23" s="210">
        <f>AVERAGE(E9:E21)</f>
        <v>0</v>
      </c>
      <c r="F23" s="211"/>
      <c r="G23" s="210">
        <f>AVERAGE(G9:G21)</f>
        <v>46618692.307692304</v>
      </c>
      <c r="H23" s="212"/>
      <c r="I23" s="210">
        <f>AVERAGE(I9:I21)</f>
        <v>69163769.230769232</v>
      </c>
      <c r="J23" s="209"/>
      <c r="K23" s="213">
        <f>(AVERAGE(K9:K21))</f>
        <v>114926769.23076923</v>
      </c>
    </row>
    <row r="24" spans="1:11" ht="15.75" thickTop="1">
      <c r="A24" s="34"/>
      <c r="B24" s="34"/>
    </row>
    <row r="25" spans="1:11">
      <c r="A25" s="34"/>
      <c r="B25" s="34"/>
      <c r="C25" s="187"/>
      <c r="D25" s="187"/>
      <c r="E25" s="202" t="s">
        <v>15</v>
      </c>
      <c r="F25" s="202"/>
      <c r="G25" s="202" t="s">
        <v>15</v>
      </c>
      <c r="H25" s="202"/>
      <c r="I25" s="202"/>
    </row>
    <row r="26" spans="1:11">
      <c r="A26" s="34"/>
      <c r="B26" s="34"/>
    </row>
  </sheetData>
  <pageMargins left="0.5" right="0.5" top="0.5" bottom="0.5" header="0.25" footer="0.25"/>
  <pageSetup scale="115" orientation="landscape" r:id="rId1"/>
  <headerFooter alignWithMargins="0">
    <oddHeader>&amp;R&amp;G</oddHeader>
    <oddFooter>&amp;C&amp;9Page 5 of 13</oddFooter>
  </headerFooter>
  <legacyDrawingHF r:id="rId2"/>
</worksheet>
</file>

<file path=xl/worksheets/sheet6.xml><?xml version="1.0" encoding="utf-8"?>
<worksheet xmlns="http://schemas.openxmlformats.org/spreadsheetml/2006/main" xmlns:r="http://schemas.openxmlformats.org/officeDocument/2006/relationships">
  <sheetPr>
    <pageSetUpPr fitToPage="1"/>
  </sheetPr>
  <dimension ref="A1:K52"/>
  <sheetViews>
    <sheetView zoomScaleNormal="100" workbookViewId="0">
      <selection activeCell="N5" sqref="N5"/>
    </sheetView>
  </sheetViews>
  <sheetFormatPr defaultRowHeight="15"/>
  <cols>
    <col min="2" max="2" width="0.88671875" customWidth="1"/>
    <col min="3" max="3" width="13.6640625" customWidth="1"/>
    <col min="4" max="4" width="1.33203125" customWidth="1"/>
    <col min="6" max="6" width="1.33203125" customWidth="1"/>
    <col min="8" max="8" width="1.33203125" customWidth="1"/>
    <col min="10" max="10" width="1.33203125" customWidth="1"/>
    <col min="11" max="11" width="8.77734375" bestFit="1" customWidth="1"/>
  </cols>
  <sheetData>
    <row r="1" spans="1:11">
      <c r="A1" s="5" t="s">
        <v>39</v>
      </c>
    </row>
    <row r="2" spans="1:11">
      <c r="A2" s="5" t="s">
        <v>168</v>
      </c>
    </row>
    <row r="3" spans="1:11">
      <c r="A3" s="76" t="s">
        <v>161</v>
      </c>
    </row>
    <row r="5" spans="1:11">
      <c r="A5" s="24" t="s">
        <v>27</v>
      </c>
    </row>
    <row r="6" spans="1:11">
      <c r="A6" s="31" t="s">
        <v>17</v>
      </c>
      <c r="C6" s="215" t="s">
        <v>126</v>
      </c>
      <c r="D6" s="216"/>
      <c r="E6" s="215" t="s">
        <v>127</v>
      </c>
    </row>
    <row r="7" spans="1:11">
      <c r="A7" s="34">
        <v>1</v>
      </c>
      <c r="C7" s="217">
        <v>281</v>
      </c>
      <c r="D7" s="216"/>
      <c r="E7" s="219">
        <v>0</v>
      </c>
    </row>
    <row r="8" spans="1:11">
      <c r="A8" s="34">
        <f t="shared" ref="A8:A52" si="0">A7+1</f>
        <v>2</v>
      </c>
      <c r="B8" s="24"/>
      <c r="C8" s="217">
        <v>282</v>
      </c>
      <c r="D8" s="216"/>
      <c r="E8" s="219">
        <v>0</v>
      </c>
    </row>
    <row r="9" spans="1:11">
      <c r="A9" s="34">
        <f t="shared" si="0"/>
        <v>3</v>
      </c>
      <c r="B9" s="24"/>
      <c r="C9" s="217">
        <v>283</v>
      </c>
      <c r="D9" s="216"/>
      <c r="E9" s="219">
        <v>0</v>
      </c>
    </row>
    <row r="10" spans="1:11">
      <c r="A10" s="34">
        <f t="shared" si="0"/>
        <v>4</v>
      </c>
      <c r="B10" s="24"/>
      <c r="C10" s="217">
        <v>190</v>
      </c>
      <c r="D10" s="216"/>
      <c r="E10" s="219">
        <v>0</v>
      </c>
    </row>
    <row r="11" spans="1:11">
      <c r="A11" s="34">
        <f t="shared" si="0"/>
        <v>5</v>
      </c>
      <c r="B11" s="24"/>
      <c r="C11" s="215">
        <v>255</v>
      </c>
      <c r="D11" s="216"/>
      <c r="E11" s="220">
        <v>0</v>
      </c>
    </row>
    <row r="12" spans="1:11">
      <c r="A12" s="34">
        <f t="shared" si="0"/>
        <v>6</v>
      </c>
      <c r="B12" s="24"/>
      <c r="C12" s="217" t="s">
        <v>128</v>
      </c>
      <c r="D12" s="216"/>
      <c r="E12" s="216">
        <f>SUM(E7:E11)</f>
        <v>0</v>
      </c>
    </row>
    <row r="13" spans="1:11">
      <c r="A13" s="34">
        <f t="shared" si="0"/>
        <v>7</v>
      </c>
      <c r="B13" s="24"/>
    </row>
    <row r="14" spans="1:11">
      <c r="A14" s="34">
        <f t="shared" si="0"/>
        <v>8</v>
      </c>
      <c r="B14" s="24"/>
    </row>
    <row r="15" spans="1:11">
      <c r="A15" s="34">
        <f t="shared" si="0"/>
        <v>9</v>
      </c>
      <c r="B15" s="24"/>
      <c r="C15" s="216" t="s">
        <v>130</v>
      </c>
    </row>
    <row r="16" spans="1:11">
      <c r="A16" s="34">
        <f t="shared" si="0"/>
        <v>10</v>
      </c>
      <c r="B16" s="206"/>
      <c r="C16" s="33" t="s">
        <v>122</v>
      </c>
      <c r="D16" s="63"/>
      <c r="E16" s="64" t="s">
        <v>123</v>
      </c>
      <c r="F16" s="51"/>
      <c r="G16" s="134" t="s">
        <v>124</v>
      </c>
      <c r="H16" s="51"/>
      <c r="I16" s="134" t="s">
        <v>125</v>
      </c>
      <c r="K16" s="134" t="s">
        <v>18</v>
      </c>
    </row>
    <row r="17" spans="1:11">
      <c r="A17" s="34">
        <f t="shared" si="0"/>
        <v>11</v>
      </c>
      <c r="B17" s="34"/>
      <c r="C17" s="35" t="s">
        <v>144</v>
      </c>
      <c r="D17" s="35"/>
      <c r="E17" s="207">
        <v>759000</v>
      </c>
      <c r="F17" s="208"/>
      <c r="G17" s="207">
        <v>1758000</v>
      </c>
      <c r="H17" s="207"/>
      <c r="I17" s="207">
        <v>740000</v>
      </c>
      <c r="J17" s="209"/>
      <c r="K17" s="207">
        <f t="shared" ref="K17:K29" si="1">E17+G17+I17</f>
        <v>3257000</v>
      </c>
    </row>
    <row r="18" spans="1:11">
      <c r="A18" s="34">
        <f t="shared" si="0"/>
        <v>12</v>
      </c>
      <c r="B18" s="34"/>
      <c r="C18" s="35" t="s">
        <v>164</v>
      </c>
      <c r="D18" s="35"/>
      <c r="E18" s="207">
        <v>759000</v>
      </c>
      <c r="F18" s="192"/>
      <c r="G18" s="207">
        <v>2045000</v>
      </c>
      <c r="H18" s="192"/>
      <c r="I18" s="207">
        <v>936000</v>
      </c>
      <c r="K18" s="186">
        <f t="shared" si="1"/>
        <v>3740000</v>
      </c>
    </row>
    <row r="19" spans="1:11">
      <c r="A19" s="34">
        <f t="shared" si="0"/>
        <v>13</v>
      </c>
      <c r="B19" s="34"/>
      <c r="C19" s="35" t="s">
        <v>28</v>
      </c>
      <c r="D19" s="35"/>
      <c r="E19" s="207">
        <v>759000</v>
      </c>
      <c r="F19" s="192"/>
      <c r="G19" s="207">
        <v>2336000</v>
      </c>
      <c r="H19" s="192"/>
      <c r="I19" s="207">
        <v>1151000</v>
      </c>
      <c r="K19" s="186">
        <f t="shared" si="1"/>
        <v>4246000</v>
      </c>
    </row>
    <row r="20" spans="1:11">
      <c r="A20" s="34">
        <f t="shared" si="0"/>
        <v>14</v>
      </c>
      <c r="B20" s="34"/>
      <c r="C20" s="35" t="s">
        <v>29</v>
      </c>
      <c r="D20" s="35"/>
      <c r="E20" s="207">
        <v>759000</v>
      </c>
      <c r="F20" s="192"/>
      <c r="G20" s="207">
        <v>2638000</v>
      </c>
      <c r="H20" s="192"/>
      <c r="I20" s="207">
        <v>1392000</v>
      </c>
      <c r="K20" s="186">
        <f t="shared" si="1"/>
        <v>4789000</v>
      </c>
    </row>
    <row r="21" spans="1:11">
      <c r="A21" s="34">
        <f t="shared" si="0"/>
        <v>15</v>
      </c>
      <c r="B21" s="34"/>
      <c r="C21" s="35" t="s">
        <v>30</v>
      </c>
      <c r="D21" s="35"/>
      <c r="E21" s="207">
        <v>759000</v>
      </c>
      <c r="F21" s="192"/>
      <c r="G21" s="207">
        <v>2953000</v>
      </c>
      <c r="H21" s="192"/>
      <c r="I21" s="207">
        <v>1653000</v>
      </c>
      <c r="K21" s="186">
        <f t="shared" si="1"/>
        <v>5365000</v>
      </c>
    </row>
    <row r="22" spans="1:11">
      <c r="A22" s="34">
        <f t="shared" si="0"/>
        <v>16</v>
      </c>
      <c r="B22" s="34"/>
      <c r="C22" s="35" t="s">
        <v>16</v>
      </c>
      <c r="D22" s="35"/>
      <c r="E22" s="207">
        <v>759000</v>
      </c>
      <c r="F22" s="192"/>
      <c r="G22" s="207">
        <v>3280000</v>
      </c>
      <c r="H22" s="192"/>
      <c r="I22" s="207">
        <v>1931000</v>
      </c>
      <c r="K22" s="186">
        <f t="shared" si="1"/>
        <v>5970000</v>
      </c>
    </row>
    <row r="23" spans="1:11">
      <c r="A23" s="34">
        <f t="shared" si="0"/>
        <v>17</v>
      </c>
      <c r="B23" s="34"/>
      <c r="C23" s="35" t="s">
        <v>31</v>
      </c>
      <c r="D23" s="35"/>
      <c r="E23" s="207">
        <v>759000</v>
      </c>
      <c r="F23" s="192"/>
      <c r="G23" s="207">
        <v>3620000</v>
      </c>
      <c r="H23" s="192"/>
      <c r="I23" s="207">
        <v>2226000</v>
      </c>
      <c r="K23" s="186">
        <f t="shared" si="1"/>
        <v>6605000</v>
      </c>
    </row>
    <row r="24" spans="1:11">
      <c r="A24" s="34">
        <f t="shared" si="0"/>
        <v>18</v>
      </c>
      <c r="B24" s="34"/>
      <c r="C24" s="35" t="s">
        <v>32</v>
      </c>
      <c r="D24" s="35"/>
      <c r="E24" s="207">
        <v>759000</v>
      </c>
      <c r="F24" s="192"/>
      <c r="G24" s="207">
        <v>3889000</v>
      </c>
      <c r="H24" s="192"/>
      <c r="I24" s="207">
        <v>2533000</v>
      </c>
      <c r="K24" s="186">
        <f t="shared" si="1"/>
        <v>7181000</v>
      </c>
    </row>
    <row r="25" spans="1:11">
      <c r="A25" s="34">
        <f t="shared" si="0"/>
        <v>19</v>
      </c>
      <c r="B25" s="34"/>
      <c r="C25" s="35" t="s">
        <v>33</v>
      </c>
      <c r="D25" s="35"/>
      <c r="E25" s="207">
        <v>759000</v>
      </c>
      <c r="F25" s="192"/>
      <c r="G25" s="207">
        <v>4101000</v>
      </c>
      <c r="H25" s="192"/>
      <c r="I25" s="207">
        <v>2856000</v>
      </c>
      <c r="K25" s="186">
        <f t="shared" si="1"/>
        <v>7716000</v>
      </c>
    </row>
    <row r="26" spans="1:11">
      <c r="A26" s="34">
        <f t="shared" si="0"/>
        <v>20</v>
      </c>
      <c r="B26" s="34"/>
      <c r="C26" s="35" t="s">
        <v>34</v>
      </c>
      <c r="D26" s="35"/>
      <c r="E26" s="207">
        <v>759000</v>
      </c>
      <c r="F26" s="192"/>
      <c r="G26" s="207">
        <v>4324000</v>
      </c>
      <c r="H26" s="192"/>
      <c r="I26" s="207">
        <v>3195000</v>
      </c>
      <c r="K26" s="186">
        <f t="shared" si="1"/>
        <v>8278000</v>
      </c>
    </row>
    <row r="27" spans="1:11">
      <c r="A27" s="34">
        <f t="shared" si="0"/>
        <v>21</v>
      </c>
      <c r="B27" s="34"/>
      <c r="C27" s="35" t="s">
        <v>35</v>
      </c>
      <c r="D27" s="35"/>
      <c r="E27" s="207">
        <v>759000</v>
      </c>
      <c r="F27" s="192"/>
      <c r="G27" s="207">
        <v>4553000</v>
      </c>
      <c r="H27" s="192"/>
      <c r="I27" s="207">
        <v>3551000</v>
      </c>
      <c r="K27" s="186">
        <f t="shared" si="1"/>
        <v>8863000</v>
      </c>
    </row>
    <row r="28" spans="1:11">
      <c r="A28" s="34">
        <f t="shared" si="0"/>
        <v>22</v>
      </c>
      <c r="B28" s="34"/>
      <c r="C28" s="35" t="s">
        <v>36</v>
      </c>
      <c r="D28" s="35"/>
      <c r="E28" s="207">
        <v>759000</v>
      </c>
      <c r="F28" s="192"/>
      <c r="G28" s="207">
        <v>4794000</v>
      </c>
      <c r="H28" s="192"/>
      <c r="I28" s="207">
        <v>3932000</v>
      </c>
      <c r="K28" s="186">
        <f t="shared" si="1"/>
        <v>9485000</v>
      </c>
    </row>
    <row r="29" spans="1:11">
      <c r="A29" s="34">
        <f t="shared" si="0"/>
        <v>23</v>
      </c>
      <c r="B29" s="34"/>
      <c r="C29" s="74" t="s">
        <v>165</v>
      </c>
      <c r="D29" s="35"/>
      <c r="E29" s="207">
        <v>759000</v>
      </c>
      <c r="F29" s="192"/>
      <c r="G29" s="207">
        <v>4989000</v>
      </c>
      <c r="H29" s="192"/>
      <c r="I29" s="207">
        <v>4087000</v>
      </c>
      <c r="K29" s="186">
        <f t="shared" si="1"/>
        <v>9835000</v>
      </c>
    </row>
    <row r="30" spans="1:11">
      <c r="A30" s="34">
        <f t="shared" si="0"/>
        <v>24</v>
      </c>
      <c r="B30" s="34"/>
      <c r="C30" s="35"/>
      <c r="D30" s="35"/>
      <c r="E30" s="41"/>
      <c r="F30" s="23"/>
      <c r="G30" s="41"/>
      <c r="H30" s="23"/>
      <c r="I30" s="41"/>
      <c r="K30" s="41"/>
    </row>
    <row r="31" spans="1:11" ht="15.75" thickBot="1">
      <c r="A31" s="34">
        <f t="shared" si="0"/>
        <v>25</v>
      </c>
      <c r="B31" s="34"/>
      <c r="C31" s="46" t="s">
        <v>22</v>
      </c>
      <c r="D31" s="46"/>
      <c r="E31" s="210">
        <f>ROUND((AVERAGE(E17:E29)),-3)</f>
        <v>759000</v>
      </c>
      <c r="F31" s="211"/>
      <c r="G31" s="210">
        <f>ROUND((AVERAGE(G17:G29)),-3)</f>
        <v>3483000</v>
      </c>
      <c r="H31" s="212"/>
      <c r="I31" s="210">
        <f>ROUND((AVERAGE(I17:I29)),-3)</f>
        <v>2322000</v>
      </c>
      <c r="J31" s="209"/>
      <c r="K31" s="213">
        <f>ROUND((AVERAGE(K17:K29)),-3)</f>
        <v>6564000</v>
      </c>
    </row>
    <row r="32" spans="1:11" ht="15.75" thickTop="1">
      <c r="A32" s="34">
        <f t="shared" si="0"/>
        <v>26</v>
      </c>
    </row>
    <row r="33" spans="1:5">
      <c r="A33" s="34">
        <f t="shared" si="0"/>
        <v>27</v>
      </c>
    </row>
    <row r="34" spans="1:5">
      <c r="A34" s="34">
        <f t="shared" si="0"/>
        <v>28</v>
      </c>
      <c r="C34" s="216" t="s">
        <v>131</v>
      </c>
    </row>
    <row r="35" spans="1:5">
      <c r="A35" s="34">
        <f t="shared" si="0"/>
        <v>29</v>
      </c>
      <c r="C35" s="33" t="s">
        <v>122</v>
      </c>
      <c r="D35" s="63"/>
      <c r="E35" s="64"/>
    </row>
    <row r="36" spans="1:5">
      <c r="A36" s="34">
        <f t="shared" si="0"/>
        <v>30</v>
      </c>
      <c r="C36" s="35" t="s">
        <v>144</v>
      </c>
      <c r="D36" s="35"/>
      <c r="E36" s="207" t="s">
        <v>15</v>
      </c>
    </row>
    <row r="37" spans="1:5">
      <c r="A37" s="34">
        <f t="shared" si="0"/>
        <v>31</v>
      </c>
      <c r="C37" s="35" t="s">
        <v>164</v>
      </c>
      <c r="D37" s="35"/>
      <c r="E37" s="186" t="s">
        <v>15</v>
      </c>
    </row>
    <row r="38" spans="1:5">
      <c r="A38" s="34">
        <f t="shared" si="0"/>
        <v>32</v>
      </c>
      <c r="C38" s="35" t="s">
        <v>28</v>
      </c>
      <c r="D38" s="35"/>
      <c r="E38" s="186" t="s">
        <v>15</v>
      </c>
    </row>
    <row r="39" spans="1:5">
      <c r="A39" s="34">
        <f t="shared" si="0"/>
        <v>33</v>
      </c>
      <c r="C39" s="35" t="s">
        <v>29</v>
      </c>
      <c r="D39" s="35"/>
      <c r="E39" s="186" t="s">
        <v>15</v>
      </c>
    </row>
    <row r="40" spans="1:5">
      <c r="A40" s="34">
        <f t="shared" si="0"/>
        <v>34</v>
      </c>
      <c r="C40" s="35" t="s">
        <v>30</v>
      </c>
      <c r="D40" s="35"/>
      <c r="E40" s="186" t="s">
        <v>15</v>
      </c>
    </row>
    <row r="41" spans="1:5">
      <c r="A41" s="34">
        <f t="shared" si="0"/>
        <v>35</v>
      </c>
      <c r="C41" s="35" t="s">
        <v>16</v>
      </c>
      <c r="D41" s="35"/>
      <c r="E41" s="186" t="s">
        <v>15</v>
      </c>
    </row>
    <row r="42" spans="1:5">
      <c r="A42" s="34">
        <f t="shared" si="0"/>
        <v>36</v>
      </c>
      <c r="C42" s="35" t="s">
        <v>31</v>
      </c>
      <c r="D42" s="35"/>
      <c r="E42" s="186" t="s">
        <v>15</v>
      </c>
    </row>
    <row r="43" spans="1:5">
      <c r="A43" s="34">
        <f t="shared" si="0"/>
        <v>37</v>
      </c>
      <c r="C43" s="35" t="s">
        <v>32</v>
      </c>
      <c r="D43" s="35"/>
      <c r="E43" s="186" t="s">
        <v>15</v>
      </c>
    </row>
    <row r="44" spans="1:5">
      <c r="A44" s="34">
        <f t="shared" si="0"/>
        <v>38</v>
      </c>
      <c r="C44" s="35" t="s">
        <v>33</v>
      </c>
      <c r="D44" s="35"/>
      <c r="E44" s="186" t="s">
        <v>15</v>
      </c>
    </row>
    <row r="45" spans="1:5">
      <c r="A45" s="34">
        <f t="shared" si="0"/>
        <v>39</v>
      </c>
      <c r="C45" s="35" t="s">
        <v>34</v>
      </c>
      <c r="D45" s="35"/>
      <c r="E45" s="186" t="s">
        <v>15</v>
      </c>
    </row>
    <row r="46" spans="1:5">
      <c r="A46" s="34">
        <f t="shared" si="0"/>
        <v>40</v>
      </c>
      <c r="C46" s="35" t="s">
        <v>35</v>
      </c>
      <c r="D46" s="35"/>
      <c r="E46" s="186" t="s">
        <v>15</v>
      </c>
    </row>
    <row r="47" spans="1:5">
      <c r="A47" s="34">
        <f t="shared" si="0"/>
        <v>41</v>
      </c>
      <c r="C47" s="35" t="s">
        <v>36</v>
      </c>
      <c r="D47" s="35"/>
      <c r="E47" s="186" t="s">
        <v>15</v>
      </c>
    </row>
    <row r="48" spans="1:5">
      <c r="A48" s="34">
        <f t="shared" si="0"/>
        <v>42</v>
      </c>
      <c r="C48" s="74" t="s">
        <v>165</v>
      </c>
      <c r="D48" s="35"/>
      <c r="E48" s="186" t="s">
        <v>15</v>
      </c>
    </row>
    <row r="49" spans="1:11">
      <c r="A49" s="34">
        <f t="shared" si="0"/>
        <v>43</v>
      </c>
      <c r="C49" s="35"/>
      <c r="D49" s="35"/>
      <c r="E49" s="41"/>
    </row>
    <row r="50" spans="1:11" ht="15.75" thickBot="1">
      <c r="A50" s="34">
        <f t="shared" si="0"/>
        <v>44</v>
      </c>
      <c r="C50" s="46" t="s">
        <v>22</v>
      </c>
      <c r="D50" s="46"/>
      <c r="E50" s="213">
        <f>ROUND((SUM(E36:E48)/13),-3)</f>
        <v>0</v>
      </c>
    </row>
    <row r="51" spans="1:11" ht="15.75" thickTop="1">
      <c r="A51" s="34">
        <f t="shared" si="0"/>
        <v>45</v>
      </c>
    </row>
    <row r="52" spans="1:11">
      <c r="A52" s="34">
        <f t="shared" si="0"/>
        <v>46</v>
      </c>
      <c r="C52" s="214" t="s">
        <v>129</v>
      </c>
      <c r="K52" s="218">
        <f>E12+K31+E50</f>
        <v>6564000</v>
      </c>
    </row>
  </sheetData>
  <pageMargins left="0.5" right="0.5" top="0.5" bottom="0.5" header="0.25" footer="0.25"/>
  <pageSetup scale="70" orientation="landscape" r:id="rId1"/>
  <headerFooter alignWithMargins="0">
    <oddHeader>&amp;R&amp;G</oddHeader>
    <oddFooter>&amp;C&amp;9Page 6 of 13</oddFooter>
  </headerFooter>
  <legacyDrawingHF r:id="rId2"/>
</worksheet>
</file>

<file path=xl/worksheets/sheet7.xml><?xml version="1.0" encoding="utf-8"?>
<worksheet xmlns="http://schemas.openxmlformats.org/spreadsheetml/2006/main" xmlns:r="http://schemas.openxmlformats.org/officeDocument/2006/relationships">
  <sheetPr>
    <pageSetUpPr autoPageBreaks="0"/>
  </sheetPr>
  <dimension ref="A1:Q31"/>
  <sheetViews>
    <sheetView view="pageLayout" zoomScaleNormal="100" workbookViewId="0">
      <selection activeCell="G3" sqref="G3"/>
    </sheetView>
  </sheetViews>
  <sheetFormatPr defaultColWidth="14.44140625" defaultRowHeight="12"/>
  <cols>
    <col min="1" max="1" width="4.77734375" style="24" customWidth="1"/>
    <col min="2" max="2" width="2.77734375" style="23" customWidth="1"/>
    <col min="3" max="3" width="22.5546875" style="23" customWidth="1"/>
    <col min="4" max="4" width="1.77734375" style="23" customWidth="1"/>
    <col min="5" max="5" width="14.77734375" style="23" customWidth="1"/>
    <col min="6" max="6" width="1.77734375" style="23" customWidth="1"/>
    <col min="7" max="7" width="14.77734375" style="23" customWidth="1"/>
    <col min="8" max="8" width="1.77734375" style="23" customWidth="1"/>
    <col min="9" max="9" width="12.88671875" style="23" bestFit="1" customWidth="1"/>
    <col min="10" max="10" width="0.88671875" style="23" customWidth="1"/>
    <col min="11" max="11" width="12.88671875" style="23" bestFit="1" customWidth="1"/>
    <col min="12" max="12" width="0.88671875" style="23" customWidth="1"/>
    <col min="13" max="13" width="12.88671875" style="23" customWidth="1"/>
    <col min="14" max="14" width="0.88671875" style="23" customWidth="1"/>
    <col min="15" max="15" width="18.109375" style="23" bestFit="1" customWidth="1"/>
    <col min="16" max="16" width="0.6640625" style="23" customWidth="1"/>
    <col min="17" max="17" width="14.44140625" style="23" bestFit="1" customWidth="1"/>
    <col min="18" max="16384" width="14.44140625" style="23"/>
  </cols>
  <sheetData>
    <row r="1" spans="1:17">
      <c r="A1" s="5" t="s">
        <v>39</v>
      </c>
      <c r="B1" s="21"/>
      <c r="C1" s="21"/>
      <c r="D1" s="21"/>
      <c r="E1" s="21"/>
      <c r="F1" s="21"/>
      <c r="G1" s="22"/>
      <c r="H1" s="21"/>
      <c r="I1" s="21"/>
      <c r="J1" s="21"/>
      <c r="K1" s="21"/>
      <c r="L1" s="21"/>
      <c r="M1" s="21"/>
      <c r="N1" s="21"/>
      <c r="O1" s="21"/>
      <c r="P1" s="21"/>
    </row>
    <row r="2" spans="1:17">
      <c r="A2" s="5" t="s">
        <v>167</v>
      </c>
      <c r="B2" s="21"/>
      <c r="C2" s="21"/>
      <c r="D2" s="21"/>
      <c r="E2" s="21"/>
      <c r="F2" s="21"/>
      <c r="G2" s="22"/>
      <c r="H2" s="21"/>
      <c r="I2" s="21"/>
      <c r="J2" s="21"/>
      <c r="K2" s="21"/>
      <c r="L2" s="21"/>
      <c r="M2" s="21"/>
      <c r="N2" s="21"/>
      <c r="O2" s="21"/>
      <c r="P2" s="21"/>
    </row>
    <row r="3" spans="1:17">
      <c r="A3" s="5" t="s">
        <v>161</v>
      </c>
      <c r="B3" s="21"/>
      <c r="C3" s="21"/>
      <c r="D3" s="21"/>
      <c r="E3" s="21" t="s">
        <v>15</v>
      </c>
      <c r="F3" s="21"/>
      <c r="G3" s="21"/>
      <c r="H3" s="21"/>
      <c r="I3" s="21"/>
      <c r="J3" s="21"/>
      <c r="K3" s="21"/>
      <c r="L3" s="21"/>
      <c r="M3" s="21"/>
      <c r="N3" s="21"/>
      <c r="O3" s="21"/>
      <c r="P3" s="21"/>
    </row>
    <row r="5" spans="1:17">
      <c r="B5" s="25"/>
    </row>
    <row r="6" spans="1:17">
      <c r="B6" s="25"/>
    </row>
    <row r="7" spans="1:17">
      <c r="A7" s="14"/>
      <c r="B7" s="14"/>
      <c r="C7" s="14"/>
      <c r="D7" s="14"/>
      <c r="E7" s="14"/>
      <c r="F7" s="14"/>
      <c r="G7" s="14"/>
      <c r="H7" s="14"/>
      <c r="L7" s="27"/>
      <c r="N7" s="27"/>
      <c r="O7" s="27"/>
      <c r="P7" s="27"/>
      <c r="Q7" s="28"/>
    </row>
    <row r="8" spans="1:17">
      <c r="A8" s="14"/>
      <c r="B8" s="14"/>
      <c r="C8" s="14"/>
      <c r="D8" s="14"/>
      <c r="E8" s="14"/>
      <c r="F8" s="14"/>
      <c r="G8" s="14"/>
      <c r="H8" s="14"/>
      <c r="L8" s="27"/>
      <c r="N8" s="27"/>
      <c r="O8" s="27"/>
      <c r="P8" s="27"/>
      <c r="Q8" s="28"/>
    </row>
    <row r="9" spans="1:17">
      <c r="E9" s="14"/>
      <c r="F9" s="14"/>
      <c r="G9" s="14"/>
      <c r="H9" s="14"/>
      <c r="I9" s="14"/>
      <c r="J9" s="14"/>
      <c r="K9" s="14"/>
      <c r="L9" s="14"/>
      <c r="M9" s="14"/>
      <c r="N9" s="14"/>
      <c r="O9" s="14"/>
      <c r="P9" s="14"/>
      <c r="Q9" s="14"/>
    </row>
    <row r="10" spans="1:17">
      <c r="A10" s="24" t="s">
        <v>27</v>
      </c>
      <c r="E10" s="27" t="s">
        <v>2</v>
      </c>
      <c r="F10" s="30"/>
      <c r="G10" s="19" t="s">
        <v>26</v>
      </c>
      <c r="H10" s="14"/>
      <c r="I10" s="14"/>
      <c r="J10" s="14"/>
      <c r="K10" s="14"/>
      <c r="L10" s="14"/>
      <c r="M10" s="243"/>
      <c r="N10" s="14"/>
      <c r="O10" s="14"/>
      <c r="P10" s="14"/>
      <c r="Q10" s="14"/>
    </row>
    <row r="11" spans="1:17">
      <c r="A11" s="31" t="s">
        <v>17</v>
      </c>
      <c r="C11" s="33" t="s">
        <v>0</v>
      </c>
      <c r="E11" s="64" t="s">
        <v>3</v>
      </c>
      <c r="F11" s="30"/>
      <c r="G11" s="18" t="s">
        <v>4</v>
      </c>
      <c r="H11" s="14"/>
      <c r="I11" s="14"/>
      <c r="J11" s="14"/>
      <c r="K11" s="14"/>
      <c r="L11" s="14"/>
      <c r="M11" s="14"/>
      <c r="N11" s="14"/>
      <c r="O11" s="14"/>
      <c r="P11" s="14"/>
      <c r="Q11" s="14"/>
    </row>
    <row r="12" spans="1:17">
      <c r="A12" s="34">
        <v>1</v>
      </c>
      <c r="C12" s="35" t="s">
        <v>144</v>
      </c>
      <c r="D12" s="35"/>
      <c r="E12" s="223">
        <v>13761675</v>
      </c>
      <c r="F12" s="37"/>
      <c r="G12" s="223">
        <v>20172877.219999999</v>
      </c>
      <c r="H12" s="14"/>
      <c r="I12" s="14"/>
      <c r="J12" s="14"/>
      <c r="K12" s="14"/>
      <c r="L12" s="14"/>
      <c r="M12" s="14"/>
      <c r="N12" s="14"/>
      <c r="O12" s="244"/>
      <c r="P12" s="14"/>
      <c r="Q12" s="14"/>
    </row>
    <row r="13" spans="1:17">
      <c r="A13" s="34">
        <f t="shared" ref="A13:A26" si="0">+A12+1</f>
        <v>2</v>
      </c>
      <c r="C13" s="35" t="s">
        <v>164</v>
      </c>
      <c r="D13" s="35"/>
      <c r="E13" s="137">
        <v>0</v>
      </c>
      <c r="F13" s="37"/>
      <c r="G13" s="137">
        <v>0</v>
      </c>
      <c r="H13" s="14"/>
      <c r="I13" s="14"/>
      <c r="J13" s="14"/>
      <c r="K13" s="14"/>
      <c r="L13" s="14"/>
      <c r="M13" s="14"/>
      <c r="N13" s="14"/>
      <c r="O13" s="14"/>
      <c r="P13" s="14"/>
      <c r="Q13" s="14"/>
    </row>
    <row r="14" spans="1:17">
      <c r="A14" s="34">
        <f t="shared" si="0"/>
        <v>3</v>
      </c>
      <c r="C14" s="35" t="s">
        <v>28</v>
      </c>
      <c r="D14" s="35"/>
      <c r="E14" s="137">
        <v>0</v>
      </c>
      <c r="F14" s="37"/>
      <c r="G14" s="137">
        <v>0</v>
      </c>
      <c r="H14" s="14"/>
      <c r="I14" s="14"/>
      <c r="J14" s="14"/>
      <c r="K14" s="14"/>
      <c r="L14" s="14"/>
      <c r="M14" s="14"/>
      <c r="N14" s="14"/>
      <c r="O14" s="14"/>
      <c r="P14" s="14"/>
      <c r="Q14" s="14"/>
    </row>
    <row r="15" spans="1:17">
      <c r="A15" s="34">
        <f t="shared" si="0"/>
        <v>4</v>
      </c>
      <c r="C15" s="35" t="s">
        <v>29</v>
      </c>
      <c r="D15" s="35"/>
      <c r="E15" s="137">
        <v>0</v>
      </c>
      <c r="F15" s="37"/>
      <c r="G15" s="137">
        <v>0</v>
      </c>
      <c r="H15" s="14"/>
      <c r="I15" s="14"/>
      <c r="J15" s="14"/>
      <c r="K15" s="14"/>
      <c r="L15" s="14"/>
      <c r="M15" s="14"/>
      <c r="N15" s="14"/>
      <c r="O15" s="14"/>
      <c r="P15" s="14"/>
      <c r="Q15" s="14"/>
    </row>
    <row r="16" spans="1:17">
      <c r="A16" s="34">
        <f t="shared" si="0"/>
        <v>5</v>
      </c>
      <c r="C16" s="35" t="s">
        <v>30</v>
      </c>
      <c r="D16" s="35"/>
      <c r="E16" s="137">
        <v>0</v>
      </c>
      <c r="F16" s="37"/>
      <c r="G16" s="137">
        <v>0</v>
      </c>
      <c r="H16" s="14"/>
      <c r="I16" s="14"/>
      <c r="J16" s="14"/>
      <c r="K16" s="14"/>
      <c r="L16" s="14"/>
      <c r="M16" s="14"/>
      <c r="N16" s="14"/>
      <c r="O16" s="14"/>
      <c r="P16" s="14"/>
      <c r="Q16" s="14"/>
    </row>
    <row r="17" spans="1:17">
      <c r="A17" s="34">
        <f t="shared" si="0"/>
        <v>6</v>
      </c>
      <c r="C17" s="35" t="s">
        <v>44</v>
      </c>
      <c r="D17" s="35"/>
      <c r="E17" s="137">
        <v>0</v>
      </c>
      <c r="F17" s="37"/>
      <c r="G17" s="137">
        <v>0</v>
      </c>
      <c r="H17" s="14"/>
      <c r="I17" s="14"/>
      <c r="J17" s="14"/>
      <c r="K17" s="14"/>
      <c r="L17" s="14"/>
      <c r="M17" s="14"/>
      <c r="N17" s="14"/>
      <c r="O17" s="14"/>
      <c r="P17" s="14"/>
      <c r="Q17" s="14"/>
    </row>
    <row r="18" spans="1:17">
      <c r="A18" s="34">
        <f t="shared" si="0"/>
        <v>7</v>
      </c>
      <c r="C18" s="35" t="s">
        <v>31</v>
      </c>
      <c r="D18" s="35"/>
      <c r="E18" s="137">
        <v>0</v>
      </c>
      <c r="F18" s="37"/>
      <c r="G18" s="137">
        <v>0</v>
      </c>
      <c r="H18" s="14"/>
      <c r="I18" s="14"/>
      <c r="J18" s="14"/>
      <c r="K18" s="14"/>
      <c r="L18" s="14"/>
      <c r="M18" s="14"/>
      <c r="N18" s="14"/>
      <c r="O18" s="14"/>
      <c r="P18" s="14"/>
      <c r="Q18" s="14"/>
    </row>
    <row r="19" spans="1:17">
      <c r="A19" s="34">
        <f t="shared" si="0"/>
        <v>8</v>
      </c>
      <c r="C19" s="35" t="s">
        <v>32</v>
      </c>
      <c r="D19" s="35"/>
      <c r="E19" s="137">
        <v>0</v>
      </c>
      <c r="F19" s="37"/>
      <c r="G19" s="137">
        <v>0</v>
      </c>
      <c r="H19" s="14"/>
      <c r="I19" s="14"/>
      <c r="J19" s="14"/>
      <c r="K19" s="14"/>
      <c r="L19" s="14"/>
      <c r="M19" s="14"/>
      <c r="N19" s="14"/>
      <c r="O19" s="14"/>
      <c r="P19" s="14"/>
      <c r="Q19" s="14"/>
    </row>
    <row r="20" spans="1:17">
      <c r="A20" s="34">
        <f t="shared" si="0"/>
        <v>9</v>
      </c>
      <c r="C20" s="35" t="s">
        <v>45</v>
      </c>
      <c r="D20" s="35"/>
      <c r="E20" s="137">
        <v>0</v>
      </c>
      <c r="F20" s="37"/>
      <c r="G20" s="137">
        <v>0</v>
      </c>
      <c r="H20" s="14"/>
      <c r="I20" s="14"/>
      <c r="J20" s="14"/>
      <c r="K20" s="14"/>
      <c r="L20" s="14"/>
      <c r="M20" s="14"/>
      <c r="N20" s="14"/>
      <c r="O20" s="14"/>
      <c r="P20" s="14"/>
      <c r="Q20" s="14"/>
    </row>
    <row r="21" spans="1:17">
      <c r="A21" s="34">
        <f t="shared" si="0"/>
        <v>10</v>
      </c>
      <c r="C21" s="35" t="s">
        <v>34</v>
      </c>
      <c r="D21" s="35"/>
      <c r="E21" s="137">
        <v>0</v>
      </c>
      <c r="F21" s="37"/>
      <c r="G21" s="137">
        <v>0</v>
      </c>
      <c r="H21" s="14"/>
      <c r="I21" s="14"/>
      <c r="J21" s="14"/>
      <c r="K21" s="14"/>
      <c r="L21" s="14"/>
      <c r="M21" s="14"/>
      <c r="N21" s="14"/>
      <c r="O21" s="14"/>
      <c r="P21" s="14"/>
      <c r="Q21" s="14"/>
    </row>
    <row r="22" spans="1:17">
      <c r="A22" s="34">
        <f t="shared" si="0"/>
        <v>11</v>
      </c>
      <c r="C22" s="35" t="s">
        <v>35</v>
      </c>
      <c r="D22" s="35"/>
      <c r="E22" s="137">
        <v>0</v>
      </c>
      <c r="F22" s="37"/>
      <c r="G22" s="137">
        <v>0</v>
      </c>
      <c r="H22" s="14"/>
      <c r="I22" s="14"/>
      <c r="J22" s="14"/>
      <c r="K22" s="14"/>
      <c r="L22" s="14"/>
      <c r="M22" s="14"/>
      <c r="N22" s="14"/>
      <c r="O22" s="14"/>
      <c r="P22" s="14"/>
      <c r="Q22" s="14"/>
    </row>
    <row r="23" spans="1:17">
      <c r="A23" s="34">
        <f t="shared" si="0"/>
        <v>12</v>
      </c>
      <c r="C23" s="35" t="s">
        <v>46</v>
      </c>
      <c r="D23" s="35"/>
      <c r="E23" s="137">
        <v>0</v>
      </c>
      <c r="F23" s="37"/>
      <c r="G23" s="137">
        <v>0</v>
      </c>
      <c r="H23" s="14"/>
      <c r="I23" s="14"/>
      <c r="J23" s="14"/>
      <c r="K23" s="14"/>
      <c r="L23" s="14"/>
      <c r="M23" s="14"/>
      <c r="N23" s="14"/>
      <c r="O23" s="14"/>
      <c r="P23" s="14"/>
      <c r="Q23" s="14"/>
    </row>
    <row r="24" spans="1:17">
      <c r="A24" s="34">
        <f t="shared" si="0"/>
        <v>13</v>
      </c>
      <c r="C24" s="78" t="s">
        <v>165</v>
      </c>
      <c r="D24" s="35"/>
      <c r="E24" s="224">
        <v>14004536</v>
      </c>
      <c r="F24" s="37"/>
      <c r="G24" s="224">
        <v>21367889.219999999</v>
      </c>
      <c r="H24" s="14"/>
      <c r="I24" s="14"/>
      <c r="J24" s="14"/>
      <c r="K24" s="14"/>
      <c r="L24" s="14"/>
      <c r="M24" s="14"/>
      <c r="N24" s="14"/>
      <c r="O24" s="14"/>
      <c r="P24" s="14"/>
      <c r="Q24" s="14"/>
    </row>
    <row r="25" spans="1:17">
      <c r="A25" s="34">
        <f t="shared" si="0"/>
        <v>14</v>
      </c>
      <c r="C25" s="35"/>
      <c r="D25" s="35"/>
      <c r="E25" s="41"/>
      <c r="F25" s="42"/>
      <c r="G25" s="41"/>
      <c r="H25" s="14"/>
      <c r="I25" s="14"/>
      <c r="J25" s="14"/>
      <c r="K25" s="14"/>
      <c r="L25" s="14"/>
      <c r="M25" s="14"/>
      <c r="N25" s="14"/>
      <c r="O25" s="14"/>
      <c r="P25" s="14"/>
      <c r="Q25" s="14"/>
    </row>
    <row r="26" spans="1:17" ht="12.75" thickBot="1">
      <c r="A26" s="34">
        <f t="shared" si="0"/>
        <v>15</v>
      </c>
      <c r="C26" s="62" t="s">
        <v>50</v>
      </c>
      <c r="D26" s="61"/>
      <c r="E26" s="149">
        <f>(E24+E12)/2</f>
        <v>13883105.5</v>
      </c>
      <c r="F26" s="60"/>
      <c r="G26" s="149">
        <f>(G24+G12)/2</f>
        <v>20770383.219999999</v>
      </c>
      <c r="H26" s="14"/>
      <c r="I26" s="14"/>
      <c r="J26" s="14"/>
      <c r="K26" s="14"/>
      <c r="L26" s="14"/>
      <c r="M26" s="14"/>
      <c r="N26" s="14"/>
      <c r="O26" s="14"/>
      <c r="P26" s="14"/>
      <c r="Q26" s="14"/>
    </row>
    <row r="27" spans="1:17" ht="15.75" thickTop="1">
      <c r="A27"/>
      <c r="B27"/>
      <c r="C27"/>
      <c r="D27"/>
      <c r="E27"/>
      <c r="F27"/>
      <c r="G27"/>
      <c r="H27"/>
      <c r="I27"/>
      <c r="J27"/>
      <c r="K27"/>
      <c r="L27" s="14"/>
      <c r="M27" s="14"/>
      <c r="N27" s="14"/>
      <c r="O27" s="14"/>
      <c r="P27" s="14"/>
      <c r="Q27" s="14"/>
    </row>
    <row r="28" spans="1:17" ht="15">
      <c r="A28"/>
      <c r="B28"/>
      <c r="C28"/>
      <c r="D28"/>
      <c r="E28"/>
      <c r="F28"/>
      <c r="G28"/>
      <c r="H28"/>
      <c r="I28"/>
      <c r="J28"/>
      <c r="K28"/>
      <c r="L28" s="14"/>
      <c r="M28" s="14"/>
      <c r="N28" s="14"/>
      <c r="O28" s="14"/>
      <c r="P28" s="14"/>
      <c r="Q28" s="14"/>
    </row>
    <row r="29" spans="1:17" ht="15">
      <c r="A29"/>
      <c r="B29"/>
      <c r="C29"/>
      <c r="D29"/>
      <c r="E29"/>
      <c r="F29"/>
      <c r="G29"/>
      <c r="H29"/>
      <c r="I29"/>
      <c r="J29"/>
      <c r="K29"/>
      <c r="L29" s="42"/>
      <c r="M29" s="42"/>
      <c r="N29" s="42"/>
      <c r="O29" s="42"/>
      <c r="P29" s="42"/>
      <c r="Q29" s="40"/>
    </row>
    <row r="30" spans="1:17" ht="15">
      <c r="A30"/>
      <c r="B30"/>
      <c r="C30"/>
      <c r="D30"/>
      <c r="E30"/>
      <c r="F30"/>
      <c r="G30"/>
      <c r="H30"/>
      <c r="I30"/>
      <c r="J30"/>
      <c r="K30"/>
      <c r="L30" s="42"/>
      <c r="M30" s="42"/>
      <c r="N30" s="42"/>
      <c r="O30" s="42"/>
      <c r="P30" s="42"/>
      <c r="Q30" s="40"/>
    </row>
    <row r="31" spans="1:17" ht="15">
      <c r="A31"/>
      <c r="B31"/>
      <c r="C31"/>
      <c r="D31"/>
      <c r="E31"/>
      <c r="F31"/>
      <c r="G31"/>
      <c r="H31"/>
      <c r="I31"/>
      <c r="J31"/>
      <c r="K31"/>
      <c r="L31" s="42"/>
      <c r="M31" s="42"/>
      <c r="N31" s="42"/>
      <c r="O31" s="42"/>
      <c r="P31" s="42"/>
      <c r="Q31" s="40"/>
    </row>
  </sheetData>
  <phoneticPr fontId="10" type="noConversion"/>
  <pageMargins left="0.5" right="0.5" top="0.5" bottom="0.5" header="0.25" footer="0.25"/>
  <pageSetup orientation="landscape" r:id="rId1"/>
  <headerFooter alignWithMargins="0">
    <oddHeader>&amp;R&amp;G</oddHeader>
    <oddFooter>&amp;C&amp;9Page 7 of 13</oddFooter>
  </headerFooter>
  <legacyDrawing r:id="rId2"/>
  <legacyDrawingHF r:id="rId3"/>
</worksheet>
</file>

<file path=xl/worksheets/sheet8.xml><?xml version="1.0" encoding="utf-8"?>
<worksheet xmlns="http://schemas.openxmlformats.org/spreadsheetml/2006/main" xmlns:r="http://schemas.openxmlformats.org/officeDocument/2006/relationships">
  <sheetPr>
    <pageSetUpPr fitToPage="1"/>
  </sheetPr>
  <dimension ref="A1:T105"/>
  <sheetViews>
    <sheetView zoomScaleNormal="100" zoomScalePageLayoutView="90" workbookViewId="0">
      <selection sqref="A1:G1048576"/>
    </sheetView>
  </sheetViews>
  <sheetFormatPr defaultColWidth="8" defaultRowHeight="12"/>
  <cols>
    <col min="1" max="1" width="4.77734375" style="88" customWidth="1"/>
    <col min="2" max="2" width="2.77734375" style="85" customWidth="1"/>
    <col min="3" max="3" width="8.77734375" style="85" customWidth="1"/>
    <col min="4" max="4" width="1.77734375" style="86" customWidth="1"/>
    <col min="5" max="5" width="35.77734375" style="85" customWidth="1"/>
    <col min="6" max="6" width="1.77734375" style="86" customWidth="1"/>
    <col min="7" max="7" width="14.77734375" style="85" customWidth="1"/>
    <col min="8" max="8" width="20.6640625" style="85" customWidth="1"/>
    <col min="9" max="9" width="22.5546875" style="85" customWidth="1"/>
    <col min="10" max="10" width="19.44140625" style="85" customWidth="1"/>
    <col min="11" max="16384" width="8" style="85"/>
  </cols>
  <sheetData>
    <row r="1" spans="1:20">
      <c r="A1" s="84" t="s">
        <v>39</v>
      </c>
      <c r="B1" s="84"/>
      <c r="C1" s="84"/>
      <c r="D1" s="85"/>
      <c r="H1" s="86"/>
    </row>
    <row r="2" spans="1:20">
      <c r="A2" s="84" t="s">
        <v>134</v>
      </c>
      <c r="B2" s="84"/>
      <c r="C2" s="84"/>
      <c r="D2" s="85"/>
      <c r="H2" s="86"/>
    </row>
    <row r="3" spans="1:20">
      <c r="A3" s="87" t="s">
        <v>161</v>
      </c>
      <c r="B3" s="87"/>
      <c r="C3" s="87"/>
      <c r="D3" s="85"/>
      <c r="H3" s="86"/>
    </row>
    <row r="4" spans="1:20">
      <c r="A4" s="87"/>
      <c r="B4" s="87"/>
      <c r="C4" s="87"/>
      <c r="D4" s="85"/>
      <c r="H4" s="86"/>
    </row>
    <row r="5" spans="1:20">
      <c r="B5" s="88"/>
      <c r="C5" s="88"/>
      <c r="D5" s="85"/>
      <c r="H5" s="86"/>
    </row>
    <row r="6" spans="1:20">
      <c r="B6" s="88"/>
      <c r="C6" s="88"/>
      <c r="D6" s="85"/>
      <c r="G6" s="89"/>
      <c r="H6" s="90"/>
      <c r="I6" s="89"/>
      <c r="J6" s="89"/>
    </row>
    <row r="7" spans="1:20">
      <c r="A7" s="88" t="s">
        <v>27</v>
      </c>
      <c r="B7" s="88"/>
      <c r="C7" s="88"/>
      <c r="D7" s="91"/>
      <c r="E7" s="91"/>
      <c r="F7" s="92"/>
      <c r="G7" s="93"/>
      <c r="H7" s="94"/>
      <c r="I7" s="89"/>
      <c r="J7" s="89"/>
    </row>
    <row r="8" spans="1:20">
      <c r="A8" s="95" t="s">
        <v>17</v>
      </c>
      <c r="B8" s="96"/>
      <c r="C8" s="97" t="s">
        <v>64</v>
      </c>
      <c r="D8" s="98" t="s">
        <v>24</v>
      </c>
      <c r="E8" s="99" t="s">
        <v>23</v>
      </c>
      <c r="F8" s="92"/>
      <c r="G8" s="100" t="s">
        <v>50</v>
      </c>
      <c r="H8" s="94"/>
      <c r="I8" s="89"/>
      <c r="J8" s="89"/>
    </row>
    <row r="9" spans="1:20">
      <c r="B9" s="88"/>
      <c r="C9" s="88"/>
      <c r="D9" s="85"/>
      <c r="H9" s="86"/>
      <c r="I9" s="89"/>
      <c r="J9" s="89"/>
    </row>
    <row r="10" spans="1:20">
      <c r="A10" s="88">
        <v>1</v>
      </c>
      <c r="B10" s="88"/>
      <c r="C10" s="115"/>
      <c r="D10" s="85"/>
      <c r="E10" s="97" t="s">
        <v>65</v>
      </c>
      <c r="G10" s="116"/>
      <c r="H10" s="86"/>
      <c r="I10" s="245"/>
      <c r="J10" s="246"/>
    </row>
    <row r="11" spans="1:20">
      <c r="A11" s="88">
        <f>A10+1</f>
        <v>2</v>
      </c>
      <c r="B11" s="88"/>
      <c r="C11" s="89">
        <v>560</v>
      </c>
      <c r="D11" s="85"/>
      <c r="E11" s="88" t="s">
        <v>66</v>
      </c>
      <c r="G11" s="101">
        <f>SUMIF('[38]REPORTLD1B (IS info)'!J$1:J$65536,[38]OM!C11,'[38]REPORTLD1B (IS info)'!F$1:F$65536)</f>
        <v>8822945</v>
      </c>
      <c r="H11" s="247"/>
      <c r="I11" s="89"/>
      <c r="J11" s="89"/>
    </row>
    <row r="12" spans="1:20">
      <c r="A12" s="88">
        <f t="shared" ref="A12:A62" si="0">A11+1</f>
        <v>3</v>
      </c>
      <c r="B12" s="88"/>
      <c r="C12" s="89">
        <v>561</v>
      </c>
      <c r="D12" s="85"/>
      <c r="E12" s="88" t="s">
        <v>67</v>
      </c>
      <c r="G12" s="101">
        <f>SUMIF('[38]REPORTLD1B (IS info)'!J$1:J$65536,[38]OM!C12,'[38]REPORTLD1B (IS info)'!F$1:F$65536)</f>
        <v>3846422</v>
      </c>
      <c r="H12" s="247"/>
      <c r="I12" s="89"/>
      <c r="J12" s="89"/>
    </row>
    <row r="13" spans="1:20">
      <c r="A13" s="88">
        <f t="shared" si="0"/>
        <v>4</v>
      </c>
      <c r="B13" s="88"/>
      <c r="C13" s="89">
        <v>562</v>
      </c>
      <c r="D13" s="85"/>
      <c r="E13" s="88" t="s">
        <v>68</v>
      </c>
      <c r="G13" s="101">
        <f>SUMIF('[38]REPORTLD1B (IS info)'!J$1:J$65536,[38]OM!C13,'[38]REPORTLD1B (IS info)'!F$1:F$65536)</f>
        <v>6686496</v>
      </c>
      <c r="H13" s="83"/>
      <c r="I13" s="89"/>
      <c r="J13" s="89"/>
    </row>
    <row r="14" spans="1:20">
      <c r="A14" s="88">
        <f t="shared" si="0"/>
        <v>5</v>
      </c>
      <c r="B14" s="88"/>
      <c r="C14" s="89">
        <v>563</v>
      </c>
      <c r="D14" s="85"/>
      <c r="E14" s="88" t="s">
        <v>69</v>
      </c>
      <c r="G14" s="101">
        <f>SUMIF('[38]REPORTLD1B (IS info)'!J$1:J$65536,[38]OM!C14,'[38]REPORTLD1B (IS info)'!F$1:F$65536)</f>
        <v>3005040</v>
      </c>
      <c r="H14" s="83"/>
      <c r="I14" s="89"/>
      <c r="J14" s="228"/>
      <c r="K14" s="249"/>
      <c r="L14" s="249"/>
      <c r="M14" s="249"/>
      <c r="N14" s="249"/>
      <c r="O14" s="249"/>
      <c r="P14" s="249"/>
      <c r="Q14" s="249"/>
      <c r="R14" s="249"/>
      <c r="S14" s="249"/>
      <c r="T14" s="249"/>
    </row>
    <row r="15" spans="1:20">
      <c r="A15" s="88">
        <f t="shared" si="0"/>
        <v>6</v>
      </c>
      <c r="B15" s="88"/>
      <c r="C15" s="89">
        <v>565</v>
      </c>
      <c r="D15" s="85"/>
      <c r="E15" s="88" t="s">
        <v>70</v>
      </c>
      <c r="G15" s="225">
        <f>SUMIF('[38]REPORTLD1B (IS info)'!J$1:J$65536,[38]OM!C15,'[38]REPORTLD1B (IS info)'!F$1:F$65536)-825000</f>
        <v>42519000</v>
      </c>
      <c r="H15" s="83"/>
      <c r="I15" s="89"/>
      <c r="J15" s="228"/>
      <c r="K15" s="249"/>
      <c r="L15" s="249"/>
      <c r="M15" s="249"/>
      <c r="N15" s="249"/>
      <c r="O15" s="249"/>
      <c r="P15" s="250"/>
      <c r="Q15" s="250"/>
      <c r="R15" s="250"/>
      <c r="S15" s="250"/>
      <c r="T15" s="250"/>
    </row>
    <row r="16" spans="1:20">
      <c r="A16" s="88">
        <f>A15+1</f>
        <v>7</v>
      </c>
      <c r="B16" s="88"/>
      <c r="C16" s="89">
        <v>566</v>
      </c>
      <c r="D16" s="85"/>
      <c r="E16" s="88" t="s">
        <v>71</v>
      </c>
      <c r="G16" s="101">
        <f>SUMIF('[38]REPORTLD1B (IS info)'!J$1:J$65536,[38]OM!C16,'[38]REPORTLD1B (IS info)'!F$1:F$65536)</f>
        <v>1168532</v>
      </c>
      <c r="H16" s="83"/>
      <c r="I16" s="89"/>
      <c r="J16" s="228"/>
      <c r="K16" s="249"/>
      <c r="L16" s="249"/>
      <c r="M16" s="249"/>
      <c r="N16" s="249"/>
      <c r="O16" s="249"/>
      <c r="P16" s="249"/>
      <c r="Q16" s="249"/>
      <c r="R16" s="249"/>
      <c r="S16" s="249"/>
      <c r="T16" s="249"/>
    </row>
    <row r="17" spans="1:10">
      <c r="A17" s="88">
        <f>A16+1</f>
        <v>8</v>
      </c>
      <c r="B17" s="88"/>
      <c r="C17" s="90">
        <v>567</v>
      </c>
      <c r="E17" s="96" t="s">
        <v>72</v>
      </c>
      <c r="G17" s="101">
        <f>SUMIF('[38]REPORTLD1B (IS info)'!J$1:J$65536,[38]OM!C17,'[38]REPORTLD1B (IS info)'!F$1:F$65536)</f>
        <v>23000</v>
      </c>
      <c r="H17" s="83"/>
      <c r="I17" s="89"/>
      <c r="J17" s="89"/>
    </row>
    <row r="18" spans="1:10">
      <c r="A18" s="88">
        <f t="shared" si="0"/>
        <v>9</v>
      </c>
      <c r="B18" s="88"/>
      <c r="C18" s="90">
        <v>408</v>
      </c>
      <c r="D18" s="85"/>
      <c r="E18" s="96" t="s">
        <v>137</v>
      </c>
      <c r="G18" s="267">
        <f>'[38]REPORTLD1B (IS info)'!F734+'[38]REPORTLD1B (IS info)'!F735+'[38]REPORTLD1B (IS info)'!F736</f>
        <v>18274654</v>
      </c>
      <c r="H18" s="83"/>
      <c r="I18" s="89"/>
      <c r="J18" s="89"/>
    </row>
    <row r="19" spans="1:10">
      <c r="A19" s="88">
        <f t="shared" si="0"/>
        <v>10</v>
      </c>
      <c r="B19" s="88"/>
      <c r="C19" s="90">
        <v>924</v>
      </c>
      <c r="D19" s="85"/>
      <c r="E19" s="96" t="s">
        <v>138</v>
      </c>
      <c r="G19" s="101">
        <f>'[38]REPORTLD1B (IS info)'!F468</f>
        <v>2272280</v>
      </c>
      <c r="H19" s="83"/>
      <c r="I19" s="89"/>
      <c r="J19" s="89"/>
    </row>
    <row r="20" spans="1:10">
      <c r="A20" s="88">
        <f t="shared" si="0"/>
        <v>11</v>
      </c>
      <c r="B20" s="88"/>
      <c r="C20" s="89"/>
      <c r="D20" s="85"/>
      <c r="E20" s="98" t="s">
        <v>73</v>
      </c>
      <c r="G20" s="146">
        <f>SUM(G11:G19)</f>
        <v>86618369</v>
      </c>
      <c r="H20" s="83"/>
      <c r="I20" s="89"/>
      <c r="J20" s="89"/>
    </row>
    <row r="21" spans="1:10">
      <c r="A21" s="88">
        <f t="shared" si="0"/>
        <v>12</v>
      </c>
      <c r="B21" s="88"/>
      <c r="C21" s="89"/>
      <c r="D21" s="85"/>
      <c r="E21" s="88"/>
      <c r="G21" s="101"/>
      <c r="H21" s="83"/>
      <c r="I21" s="89"/>
      <c r="J21" s="89"/>
    </row>
    <row r="22" spans="1:10">
      <c r="A22" s="88">
        <f t="shared" si="0"/>
        <v>13</v>
      </c>
      <c r="B22" s="88"/>
      <c r="C22" s="117"/>
      <c r="D22" s="85"/>
      <c r="E22" s="97" t="s">
        <v>74</v>
      </c>
      <c r="G22" s="102"/>
      <c r="H22" s="83"/>
      <c r="I22" s="89"/>
      <c r="J22" s="89"/>
    </row>
    <row r="23" spans="1:10">
      <c r="A23" s="88">
        <f t="shared" si="0"/>
        <v>14</v>
      </c>
      <c r="B23" s="88"/>
      <c r="C23" s="89">
        <v>570</v>
      </c>
      <c r="D23" s="85"/>
      <c r="E23" s="88" t="s">
        <v>75</v>
      </c>
      <c r="G23" s="101">
        <f>SUMIF('[38]REPORTLD1B (IS info)'!J$1:J$65536,[38]OM!C23,'[38]REPORTLD1B (IS info)'!F$1:F$65536)</f>
        <v>731854</v>
      </c>
      <c r="H23" s="83"/>
      <c r="I23" s="89"/>
      <c r="J23" s="89"/>
    </row>
    <row r="24" spans="1:10">
      <c r="A24" s="88">
        <f t="shared" si="0"/>
        <v>15</v>
      </c>
      <c r="B24" s="88"/>
      <c r="C24" s="90">
        <v>571</v>
      </c>
      <c r="E24" s="96" t="s">
        <v>76</v>
      </c>
      <c r="G24" s="227">
        <f>SUMIF('[38]REPORTLD1B (IS info)'!J$1:J$65536,[38]OM!C24,'[38]REPORTLD1B (IS info)'!F$1:F$65536)</f>
        <v>5642236</v>
      </c>
      <c r="H24" s="83"/>
      <c r="I24" s="89"/>
      <c r="J24" s="89"/>
    </row>
    <row r="25" spans="1:10">
      <c r="A25" s="88">
        <f t="shared" si="0"/>
        <v>16</v>
      </c>
      <c r="B25" s="88"/>
      <c r="C25" s="89"/>
      <c r="D25" s="85"/>
      <c r="E25" s="106" t="s">
        <v>77</v>
      </c>
      <c r="G25" s="146">
        <f>SUM(G23:G24)</f>
        <v>6374090</v>
      </c>
      <c r="H25" s="83"/>
      <c r="I25" s="89"/>
      <c r="J25" s="89"/>
    </row>
    <row r="26" spans="1:10">
      <c r="A26" s="88">
        <f t="shared" si="0"/>
        <v>17</v>
      </c>
      <c r="B26" s="88"/>
      <c r="C26" s="89"/>
      <c r="D26" s="85"/>
      <c r="E26" s="88"/>
      <c r="G26" s="101"/>
      <c r="H26" s="103"/>
      <c r="I26" s="89"/>
      <c r="J26" s="89"/>
    </row>
    <row r="27" spans="1:10">
      <c r="A27" s="88">
        <f t="shared" si="0"/>
        <v>18</v>
      </c>
      <c r="B27" s="88"/>
      <c r="C27" s="117"/>
      <c r="D27" s="85"/>
      <c r="E27" s="97" t="s">
        <v>139</v>
      </c>
      <c r="G27" s="56"/>
      <c r="H27" s="103"/>
      <c r="I27" s="89"/>
      <c r="J27" s="89"/>
    </row>
    <row r="28" spans="1:10">
      <c r="A28" s="88">
        <f t="shared" si="0"/>
        <v>19</v>
      </c>
      <c r="B28" s="88"/>
      <c r="C28" s="90" t="s">
        <v>78</v>
      </c>
      <c r="E28" s="104" t="s">
        <v>140</v>
      </c>
      <c r="G28" s="248">
        <f>'[38]REPORT017b (for DC info)'!D27</f>
        <v>3168347</v>
      </c>
      <c r="H28" s="103"/>
      <c r="I28" s="89"/>
      <c r="J28" s="89"/>
    </row>
    <row r="29" spans="1:10">
      <c r="A29" s="88">
        <f t="shared" si="0"/>
        <v>20</v>
      </c>
      <c r="B29" s="88"/>
      <c r="C29" s="90">
        <v>408</v>
      </c>
      <c r="E29" s="104" t="s">
        <v>141</v>
      </c>
      <c r="G29" s="135">
        <f>'[38]REPORT017b (for DC info)'!D33</f>
        <v>2647186</v>
      </c>
      <c r="H29" s="103"/>
      <c r="I29" s="89"/>
      <c r="J29" s="89"/>
    </row>
    <row r="30" spans="1:10">
      <c r="A30" s="88">
        <f t="shared" si="0"/>
        <v>21</v>
      </c>
      <c r="B30" s="88"/>
      <c r="C30" s="90">
        <v>924</v>
      </c>
      <c r="E30" s="104" t="s">
        <v>142</v>
      </c>
      <c r="G30" s="135">
        <f>'[38]REPORT017b (for DC info)'!D35</f>
        <v>1742208</v>
      </c>
      <c r="H30" s="103"/>
      <c r="I30" s="89"/>
      <c r="J30" s="89"/>
    </row>
    <row r="31" spans="1:10">
      <c r="A31" s="88">
        <f t="shared" si="0"/>
        <v>22</v>
      </c>
      <c r="B31" s="88"/>
      <c r="C31" s="90"/>
      <c r="E31" s="96" t="s">
        <v>169</v>
      </c>
      <c r="G31" s="146">
        <f>SUM(G28:G30)</f>
        <v>7557741</v>
      </c>
      <c r="H31" s="103"/>
      <c r="I31" s="89"/>
      <c r="J31" s="89"/>
    </row>
    <row r="32" spans="1:10">
      <c r="A32" s="88">
        <f t="shared" si="0"/>
        <v>23</v>
      </c>
      <c r="B32" s="88"/>
      <c r="C32" s="90"/>
      <c r="E32" s="106"/>
      <c r="G32" s="56"/>
      <c r="H32" s="103"/>
      <c r="I32" s="105"/>
      <c r="J32" s="105"/>
    </row>
    <row r="33" spans="1:10" ht="12.75" thickBot="1">
      <c r="A33" s="88">
        <f t="shared" si="0"/>
        <v>24</v>
      </c>
      <c r="B33" s="88"/>
      <c r="C33" s="90"/>
      <c r="E33" s="106" t="s">
        <v>143</v>
      </c>
      <c r="G33" s="150">
        <f>G20+G25-G31</f>
        <v>85434718</v>
      </c>
      <c r="H33" s="103"/>
      <c r="I33" s="105"/>
      <c r="J33" s="105"/>
    </row>
    <row r="34" spans="1:10" ht="12.75" thickTop="1">
      <c r="A34" s="88">
        <f t="shared" si="0"/>
        <v>25</v>
      </c>
      <c r="B34" s="88"/>
      <c r="C34" s="90"/>
      <c r="E34" s="106"/>
      <c r="G34" s="144"/>
      <c r="H34" s="103"/>
      <c r="I34" s="105"/>
      <c r="J34" s="105"/>
    </row>
    <row r="35" spans="1:10">
      <c r="A35" s="88">
        <f t="shared" si="0"/>
        <v>26</v>
      </c>
      <c r="B35" s="88"/>
      <c r="C35" s="90">
        <v>565</v>
      </c>
      <c r="D35" s="85"/>
      <c r="E35" s="92" t="s">
        <v>79</v>
      </c>
      <c r="F35" s="85"/>
      <c r="G35" s="226">
        <f>G15</f>
        <v>42519000</v>
      </c>
      <c r="H35" s="103"/>
      <c r="I35" s="105"/>
      <c r="J35" s="105"/>
    </row>
    <row r="36" spans="1:10">
      <c r="A36" s="88">
        <f t="shared" si="0"/>
        <v>27</v>
      </c>
      <c r="B36" s="88"/>
      <c r="C36" s="90"/>
      <c r="E36" s="96"/>
      <c r="G36" s="56"/>
      <c r="H36" s="103"/>
      <c r="I36" s="105"/>
      <c r="J36" s="105"/>
    </row>
    <row r="37" spans="1:10">
      <c r="A37" s="88">
        <f t="shared" si="0"/>
        <v>28</v>
      </c>
      <c r="B37" s="88"/>
      <c r="C37" s="117"/>
      <c r="E37" s="97" t="s">
        <v>80</v>
      </c>
      <c r="G37" s="102"/>
      <c r="H37" s="103"/>
      <c r="I37" s="105"/>
      <c r="J37" s="105"/>
    </row>
    <row r="38" spans="1:10">
      <c r="A38" s="88">
        <f t="shared" si="0"/>
        <v>29</v>
      </c>
      <c r="B38" s="88"/>
      <c r="C38" s="89">
        <v>920</v>
      </c>
      <c r="D38" s="85"/>
      <c r="E38" s="88" t="s">
        <v>81</v>
      </c>
      <c r="G38" s="227">
        <f>SUMIF('[38]REPORTLD1B (IS info)'!J$1:J$65536,[38]OM!C38,'[38]REPORTLD1B (IS info)'!F$1:F$65536)</f>
        <v>15936118</v>
      </c>
      <c r="H38" s="83"/>
      <c r="I38" s="105"/>
      <c r="J38" s="105"/>
    </row>
    <row r="39" spans="1:10">
      <c r="A39" s="88">
        <f t="shared" si="0"/>
        <v>30</v>
      </c>
      <c r="B39" s="88"/>
      <c r="C39" s="89">
        <v>921</v>
      </c>
      <c r="D39" s="85"/>
      <c r="E39" s="88" t="s">
        <v>82</v>
      </c>
      <c r="G39" s="227">
        <f>SUMIF('[38]REPORTLD1B (IS info)'!J$1:J$65536,[38]OM!C39,'[38]REPORTLD1B (IS info)'!F$1:F$65536)</f>
        <v>11156252</v>
      </c>
      <c r="H39" s="103"/>
      <c r="I39" s="105"/>
      <c r="J39" s="105"/>
    </row>
    <row r="40" spans="1:10">
      <c r="A40" s="88">
        <f t="shared" si="0"/>
        <v>31</v>
      </c>
      <c r="B40" s="88"/>
      <c r="C40" s="89">
        <v>922</v>
      </c>
      <c r="D40" s="85"/>
      <c r="E40" s="85" t="s">
        <v>83</v>
      </c>
      <c r="G40" s="227">
        <f>SUMIF('[38]REPORTLD1B (IS info)'!J$1:J$65536,[38]OM!C40,'[38]REPORTLD1B (IS info)'!F$1:F$65536)</f>
        <v>-5081126</v>
      </c>
      <c r="H40" s="103"/>
      <c r="I40" s="105"/>
      <c r="J40" s="105"/>
    </row>
    <row r="41" spans="1:10">
      <c r="A41" s="88">
        <f t="shared" si="0"/>
        <v>32</v>
      </c>
      <c r="B41" s="88"/>
      <c r="C41" s="89">
        <v>923</v>
      </c>
      <c r="D41" s="85"/>
      <c r="E41" s="88" t="s">
        <v>84</v>
      </c>
      <c r="G41" s="101">
        <f>SUMIF('[38]REPORTLD1B (IS info)'!J$1:J$65536,[38]OM!C41,'[38]REPORTLD1B (IS info)'!F$1:F$65536)</f>
        <v>1703700</v>
      </c>
      <c r="H41" s="83"/>
      <c r="I41" s="105"/>
      <c r="J41" s="105"/>
    </row>
    <row r="42" spans="1:10">
      <c r="A42" s="88">
        <f t="shared" si="0"/>
        <v>33</v>
      </c>
      <c r="B42" s="88"/>
      <c r="C42" s="89">
        <v>924</v>
      </c>
      <c r="D42" s="85"/>
      <c r="E42" s="88" t="s">
        <v>85</v>
      </c>
      <c r="G42" s="227">
        <f>SUMIF('[38]REPORTLD1B (IS info)'!J$1:J$65536,[38]OM!C42,'[38]REPORTLD1B (IS info)'!F$1:F$65536)-G19</f>
        <v>4367553</v>
      </c>
      <c r="H42" s="103"/>
      <c r="I42" s="105"/>
      <c r="J42" s="105"/>
    </row>
    <row r="43" spans="1:10">
      <c r="A43" s="88">
        <f>A42+1</f>
        <v>34</v>
      </c>
      <c r="B43" s="88"/>
      <c r="C43" s="89">
        <v>925</v>
      </c>
      <c r="D43" s="85"/>
      <c r="E43" s="88" t="s">
        <v>86</v>
      </c>
      <c r="G43" s="101">
        <f>SUMIF('[38]REPORTLD1B (IS info)'!J$1:J$65536,[38]OM!C43,'[38]REPORTLD1B (IS info)'!F$1:F$65536)</f>
        <v>1609361</v>
      </c>
      <c r="H43" s="103"/>
      <c r="I43" s="105"/>
      <c r="J43" s="105"/>
    </row>
    <row r="44" spans="1:10">
      <c r="A44" s="88">
        <f t="shared" si="0"/>
        <v>35</v>
      </c>
      <c r="B44" s="88"/>
      <c r="C44" s="89">
        <v>926</v>
      </c>
      <c r="D44" s="85"/>
      <c r="E44" s="88" t="s">
        <v>87</v>
      </c>
      <c r="G44" s="227">
        <f>SUMIF('[38]REPORTLD1B (IS info)'!J$1:J$65536,[38]OM!C44,'[38]REPORTLD1B (IS info)'!F$1:F$65536)</f>
        <v>-6961815</v>
      </c>
      <c r="H44" s="103"/>
      <c r="I44" s="105"/>
      <c r="J44" s="105"/>
    </row>
    <row r="45" spans="1:10">
      <c r="A45" s="88">
        <f t="shared" si="0"/>
        <v>36</v>
      </c>
      <c r="B45" s="88"/>
      <c r="C45" s="89">
        <v>928</v>
      </c>
      <c r="D45" s="85"/>
      <c r="E45" s="88" t="s">
        <v>135</v>
      </c>
      <c r="G45" s="101">
        <f>SUMIF('[38]REPORTLD1B (IS info)'!J$1:J$65536,[38]OM!C45,'[38]REPORTLD1B (IS info)'!F$1:F$65536)</f>
        <v>207829</v>
      </c>
      <c r="H45" s="103"/>
      <c r="I45" s="105"/>
      <c r="J45" s="105"/>
    </row>
    <row r="46" spans="1:10">
      <c r="A46" s="88">
        <f t="shared" si="0"/>
        <v>37</v>
      </c>
      <c r="B46" s="88"/>
      <c r="C46" s="89">
        <v>929</v>
      </c>
      <c r="D46" s="85"/>
      <c r="E46" s="88" t="s">
        <v>88</v>
      </c>
      <c r="G46" s="227">
        <f>SUMIF('[38]REPORTLD1B (IS info)'!J$1:J$65536,[38]OM!C46,'[38]REPORTLD1B (IS info)'!F$1:F$65536)</f>
        <v>-336000</v>
      </c>
      <c r="H46" s="103"/>
      <c r="I46" s="105"/>
      <c r="J46" s="105"/>
    </row>
    <row r="47" spans="1:10">
      <c r="A47" s="88">
        <f t="shared" si="0"/>
        <v>38</v>
      </c>
      <c r="B47" s="88"/>
      <c r="C47" s="89">
        <v>930</v>
      </c>
      <c r="D47" s="85"/>
      <c r="E47" s="88" t="s">
        <v>89</v>
      </c>
      <c r="G47" s="227">
        <f>SUMIF('[38]REPORTLD1B (IS info)'!J$1:J$65536,[38]OM!C47,'[38]REPORTLD1B (IS info)'!F$1:F$65536)</f>
        <v>13832026</v>
      </c>
      <c r="I47" s="105"/>
      <c r="J47" s="105"/>
    </row>
    <row r="48" spans="1:10">
      <c r="A48" s="88">
        <f t="shared" si="0"/>
        <v>39</v>
      </c>
      <c r="B48" s="88"/>
      <c r="C48" s="117">
        <v>931</v>
      </c>
      <c r="D48" s="85"/>
      <c r="E48" s="115" t="s">
        <v>72</v>
      </c>
      <c r="G48" s="101">
        <f>SUMIF('[38]REPORTLD1B (IS info)'!J$1:J$65536,[38]OM!C48,'[38]REPORTLD1B (IS info)'!F$1:F$65536)</f>
        <v>5128386</v>
      </c>
      <c r="H48" s="103"/>
      <c r="I48" s="105"/>
      <c r="J48" s="105"/>
    </row>
    <row r="49" spans="1:10">
      <c r="A49" s="88">
        <f t="shared" si="0"/>
        <v>40</v>
      </c>
      <c r="B49" s="88"/>
      <c r="C49" s="89"/>
      <c r="D49" s="85"/>
      <c r="E49" s="98" t="s">
        <v>90</v>
      </c>
      <c r="G49" s="147">
        <f>SUM(G38:G48)</f>
        <v>41562284</v>
      </c>
      <c r="H49" s="103"/>
      <c r="I49" s="105"/>
      <c r="J49" s="105"/>
    </row>
    <row r="50" spans="1:10">
      <c r="A50" s="88">
        <f t="shared" si="0"/>
        <v>41</v>
      </c>
      <c r="B50" s="88"/>
      <c r="C50" s="88"/>
      <c r="D50" s="85"/>
      <c r="H50" s="103"/>
      <c r="I50" s="105"/>
      <c r="J50" s="105"/>
    </row>
    <row r="51" spans="1:10">
      <c r="A51" s="88">
        <f t="shared" si="0"/>
        <v>42</v>
      </c>
      <c r="B51" s="88"/>
      <c r="C51" s="119"/>
      <c r="D51" s="85"/>
      <c r="E51" s="97" t="s">
        <v>91</v>
      </c>
      <c r="G51" s="118"/>
      <c r="H51" s="103"/>
      <c r="I51" s="105"/>
      <c r="J51" s="105"/>
    </row>
    <row r="52" spans="1:10">
      <c r="A52" s="88">
        <f t="shared" si="0"/>
        <v>43</v>
      </c>
      <c r="B52" s="88"/>
      <c r="C52" s="89">
        <v>935</v>
      </c>
      <c r="D52" s="85"/>
      <c r="E52" s="88" t="s">
        <v>92</v>
      </c>
      <c r="G52" s="101">
        <f>SUMIF('[38]REPORTLD1B (IS info)'!J$1:J$65536,[38]OM!C52,'[38]REPORTLD1B (IS info)'!F$1:F$65536)</f>
        <v>5794724</v>
      </c>
      <c r="H52" s="103"/>
      <c r="I52" s="105"/>
      <c r="J52" s="105"/>
    </row>
    <row r="53" spans="1:10">
      <c r="A53" s="88">
        <f t="shared" si="0"/>
        <v>44</v>
      </c>
      <c r="B53" s="88"/>
      <c r="C53" s="89"/>
      <c r="D53" s="85"/>
      <c r="E53" s="88"/>
      <c r="G53" s="107"/>
      <c r="H53" s="103"/>
      <c r="I53" s="105"/>
      <c r="J53" s="105"/>
    </row>
    <row r="54" spans="1:10" ht="12.75" thickBot="1">
      <c r="A54" s="88">
        <f t="shared" si="0"/>
        <v>45</v>
      </c>
      <c r="B54" s="88"/>
      <c r="D54" s="85"/>
      <c r="E54" s="98" t="s">
        <v>93</v>
      </c>
      <c r="F54" s="85"/>
      <c r="G54" s="237">
        <f>G49+G52</f>
        <v>47357008</v>
      </c>
      <c r="H54" s="103"/>
      <c r="I54" s="105"/>
      <c r="J54" s="105"/>
    </row>
    <row r="55" spans="1:10" ht="12.75" thickTop="1">
      <c r="A55" s="88">
        <f t="shared" si="0"/>
        <v>46</v>
      </c>
      <c r="B55" s="88"/>
      <c r="C55" s="89"/>
      <c r="D55" s="85"/>
      <c r="E55" s="83"/>
      <c r="F55" s="105"/>
      <c r="G55" s="108"/>
    </row>
    <row r="56" spans="1:10">
      <c r="A56" s="88">
        <f t="shared" si="0"/>
        <v>47</v>
      </c>
      <c r="B56" s="88"/>
      <c r="C56" s="89">
        <v>930</v>
      </c>
      <c r="D56" s="85"/>
      <c r="E56" s="145" t="s">
        <v>148</v>
      </c>
      <c r="F56" s="105"/>
      <c r="G56" s="227">
        <f>[38]REPORT2190B!D26</f>
        <v>2029000</v>
      </c>
    </row>
    <row r="57" spans="1:10">
      <c r="A57" s="88">
        <f t="shared" si="0"/>
        <v>48</v>
      </c>
      <c r="B57" s="88"/>
      <c r="C57" s="228">
        <v>928</v>
      </c>
      <c r="D57" s="85"/>
      <c r="E57" s="145" t="s">
        <v>149</v>
      </c>
      <c r="F57" s="105"/>
      <c r="G57" s="56">
        <f>G45</f>
        <v>207829</v>
      </c>
    </row>
    <row r="58" spans="1:10">
      <c r="A58" s="88">
        <f t="shared" si="0"/>
        <v>49</v>
      </c>
      <c r="B58" s="88"/>
      <c r="C58" s="228"/>
      <c r="D58" s="85"/>
      <c r="E58" s="145"/>
      <c r="F58" s="105"/>
      <c r="G58" s="238">
        <f>SUM(G56:G57)</f>
        <v>2236829</v>
      </c>
    </row>
    <row r="59" spans="1:10">
      <c r="A59" s="88">
        <f t="shared" si="0"/>
        <v>50</v>
      </c>
      <c r="B59" s="88"/>
      <c r="C59" s="228"/>
      <c r="D59" s="85"/>
      <c r="E59" s="145"/>
      <c r="F59" s="105"/>
      <c r="G59" s="101"/>
    </row>
    <row r="60" spans="1:10">
      <c r="A60" s="88">
        <f t="shared" si="0"/>
        <v>51</v>
      </c>
      <c r="B60" s="88"/>
      <c r="C60" s="228">
        <v>928</v>
      </c>
      <c r="D60" s="85"/>
      <c r="E60" s="145" t="s">
        <v>136</v>
      </c>
      <c r="F60" s="105"/>
      <c r="G60" s="236">
        <f>G57</f>
        <v>207829</v>
      </c>
    </row>
    <row r="61" spans="1:10">
      <c r="A61" s="88">
        <f t="shared" si="0"/>
        <v>52</v>
      </c>
      <c r="B61" s="88"/>
      <c r="C61" s="89"/>
      <c r="D61" s="85"/>
      <c r="E61" s="83"/>
      <c r="F61" s="105"/>
      <c r="G61" s="108"/>
    </row>
    <row r="62" spans="1:10" ht="12.75" thickBot="1">
      <c r="A62" s="88">
        <f t="shared" si="0"/>
        <v>53</v>
      </c>
      <c r="B62" s="88"/>
      <c r="C62" s="89"/>
      <c r="D62" s="85"/>
      <c r="E62" s="120" t="s">
        <v>94</v>
      </c>
      <c r="F62" s="105"/>
      <c r="G62" s="136">
        <f>G33-G35+G54-G58+G60</f>
        <v>88243726</v>
      </c>
    </row>
    <row r="63" spans="1:10" ht="12.75" thickTop="1">
      <c r="B63" s="88"/>
      <c r="C63" s="89"/>
      <c r="D63" s="85"/>
      <c r="E63" s="103"/>
      <c r="F63" s="105"/>
      <c r="G63" s="105"/>
    </row>
    <row r="64" spans="1:10">
      <c r="B64" s="88"/>
      <c r="C64" s="88"/>
      <c r="D64" s="85"/>
      <c r="E64" s="103" t="s">
        <v>150</v>
      </c>
      <c r="F64" s="105"/>
      <c r="G64" s="105" t="s">
        <v>15</v>
      </c>
    </row>
    <row r="65" spans="2:15">
      <c r="B65" s="88"/>
      <c r="C65" s="88"/>
      <c r="D65" s="85"/>
      <c r="E65" s="103"/>
      <c r="F65" s="105"/>
      <c r="G65" s="105" t="s">
        <v>15</v>
      </c>
      <c r="O65" s="105"/>
    </row>
    <row r="66" spans="2:15">
      <c r="B66" s="88"/>
      <c r="C66" s="88"/>
      <c r="D66" s="85"/>
      <c r="E66" s="83"/>
      <c r="F66" s="105"/>
      <c r="G66" s="105" t="s">
        <v>15</v>
      </c>
    </row>
    <row r="67" spans="2:15">
      <c r="B67" s="88"/>
      <c r="C67" s="88"/>
      <c r="D67" s="85"/>
      <c r="E67" s="83"/>
      <c r="F67" s="105"/>
      <c r="G67" s="105" t="s">
        <v>15</v>
      </c>
    </row>
    <row r="68" spans="2:15">
      <c r="B68" s="88"/>
      <c r="C68" s="88"/>
      <c r="D68" s="85"/>
      <c r="E68" s="83"/>
      <c r="F68" s="105"/>
      <c r="G68" s="105"/>
    </row>
    <row r="69" spans="2:15">
      <c r="C69" s="86"/>
      <c r="D69" s="89"/>
      <c r="E69" s="89"/>
      <c r="F69" s="85"/>
    </row>
    <row r="70" spans="2:15">
      <c r="C70" s="86"/>
      <c r="D70" s="89"/>
      <c r="E70" s="89"/>
      <c r="F70" s="85"/>
    </row>
    <row r="71" spans="2:15" ht="16.5">
      <c r="C71" s="83"/>
      <c r="D71" s="65"/>
      <c r="E71" s="109"/>
      <c r="F71" s="110"/>
    </row>
    <row r="72" spans="2:15" ht="16.5">
      <c r="C72" s="103"/>
      <c r="D72" s="65"/>
      <c r="E72" s="109"/>
      <c r="F72" s="110"/>
    </row>
    <row r="73" spans="2:15" ht="16.5">
      <c r="C73" s="103"/>
      <c r="D73" s="65"/>
      <c r="E73" s="109"/>
      <c r="F73" s="110"/>
    </row>
    <row r="74" spans="2:15" ht="16.5">
      <c r="C74" s="103"/>
      <c r="D74" s="111"/>
      <c r="E74" s="109"/>
      <c r="F74" s="110"/>
    </row>
    <row r="75" spans="2:15" ht="16.5">
      <c r="C75" s="103"/>
      <c r="D75" s="65"/>
      <c r="E75" s="109"/>
      <c r="F75" s="110"/>
    </row>
    <row r="76" spans="2:15" ht="16.5">
      <c r="C76" s="103"/>
      <c r="D76" s="65"/>
      <c r="E76" s="109"/>
      <c r="F76" s="110"/>
    </row>
    <row r="77" spans="2:15" ht="16.5">
      <c r="C77" s="103"/>
      <c r="D77" s="65"/>
      <c r="E77" s="109"/>
      <c r="F77" s="110"/>
    </row>
    <row r="78" spans="2:15" ht="16.5">
      <c r="C78" s="103"/>
      <c r="D78" s="65"/>
      <c r="E78" s="109"/>
      <c r="F78" s="110"/>
    </row>
    <row r="79" spans="2:15" ht="16.5">
      <c r="C79" s="103"/>
      <c r="D79" s="65"/>
      <c r="E79" s="109"/>
      <c r="F79" s="110"/>
    </row>
    <row r="80" spans="2:15" ht="16.5">
      <c r="C80" s="103"/>
      <c r="D80" s="65"/>
      <c r="E80" s="109"/>
      <c r="F80" s="110"/>
    </row>
    <row r="81" spans="2:6" ht="16.5">
      <c r="C81" s="103"/>
      <c r="D81" s="65"/>
      <c r="E81" s="109"/>
      <c r="F81" s="110"/>
    </row>
    <row r="82" spans="2:6" ht="16.5">
      <c r="C82" s="103"/>
      <c r="D82" s="65"/>
      <c r="E82" s="109"/>
      <c r="F82" s="110"/>
    </row>
    <row r="83" spans="2:6" ht="16.5">
      <c r="C83" s="103"/>
      <c r="D83" s="65"/>
      <c r="E83" s="109"/>
      <c r="F83" s="110"/>
    </row>
    <row r="84" spans="2:6" ht="16.5">
      <c r="C84" s="103"/>
      <c r="D84" s="65"/>
      <c r="F84" s="110"/>
    </row>
    <row r="85" spans="2:6" ht="16.5">
      <c r="C85" s="103"/>
      <c r="D85" s="65"/>
      <c r="E85" s="109"/>
      <c r="F85" s="110"/>
    </row>
    <row r="86" spans="2:6" ht="16.5">
      <c r="C86" s="103"/>
      <c r="D86" s="65"/>
      <c r="E86" s="109"/>
      <c r="F86" s="110"/>
    </row>
    <row r="87" spans="2:6" ht="16.5">
      <c r="C87" s="103"/>
      <c r="D87" s="65"/>
      <c r="E87" s="109"/>
      <c r="F87" s="110"/>
    </row>
    <row r="88" spans="2:6">
      <c r="C88" s="103"/>
      <c r="D88" s="112"/>
      <c r="E88" s="112"/>
      <c r="F88" s="110"/>
    </row>
    <row r="89" spans="2:6">
      <c r="C89" s="83"/>
      <c r="D89" s="105"/>
      <c r="E89" s="105"/>
      <c r="F89" s="85"/>
    </row>
    <row r="90" spans="2:6">
      <c r="C90" s="103"/>
      <c r="D90" s="105"/>
      <c r="E90" s="105"/>
      <c r="F90" s="85"/>
    </row>
    <row r="91" spans="2:6">
      <c r="C91" s="83"/>
      <c r="D91" s="105"/>
      <c r="E91" s="105"/>
      <c r="F91" s="85"/>
    </row>
    <row r="92" spans="2:6">
      <c r="C92" s="103"/>
      <c r="D92" s="105"/>
      <c r="E92" s="105"/>
      <c r="F92" s="85"/>
    </row>
    <row r="93" spans="2:6">
      <c r="B93" s="113"/>
      <c r="C93" s="103"/>
      <c r="D93" s="105"/>
      <c r="E93" s="105"/>
      <c r="F93" s="85"/>
    </row>
    <row r="94" spans="2:6">
      <c r="C94" s="103"/>
      <c r="D94" s="105"/>
      <c r="E94" s="105"/>
      <c r="F94" s="85"/>
    </row>
    <row r="95" spans="2:6">
      <c r="B95" s="14"/>
      <c r="C95" s="14"/>
      <c r="D95" s="105"/>
      <c r="E95" s="105"/>
      <c r="F95" s="85"/>
    </row>
    <row r="96" spans="2:6">
      <c r="B96" s="14"/>
      <c r="C96" s="14"/>
      <c r="D96" s="85"/>
      <c r="F96" s="85"/>
    </row>
    <row r="97" spans="3:6">
      <c r="C97" s="86"/>
      <c r="D97" s="85"/>
      <c r="F97" s="85"/>
    </row>
    <row r="98" spans="3:6">
      <c r="C98" s="86"/>
      <c r="D98" s="85"/>
      <c r="F98" s="85"/>
    </row>
    <row r="99" spans="3:6">
      <c r="C99" s="86"/>
      <c r="D99" s="85"/>
      <c r="F99" s="85"/>
    </row>
    <row r="100" spans="3:6">
      <c r="C100" s="86"/>
      <c r="D100" s="85"/>
      <c r="F100" s="85"/>
    </row>
    <row r="101" spans="3:6">
      <c r="C101" s="86"/>
      <c r="D101" s="114"/>
      <c r="E101" s="114"/>
      <c r="F101" s="85"/>
    </row>
    <row r="102" spans="3:6">
      <c r="C102" s="86"/>
      <c r="D102" s="85"/>
      <c r="F102" s="85"/>
    </row>
    <row r="103" spans="3:6">
      <c r="C103" s="86"/>
      <c r="D103" s="85"/>
      <c r="F103" s="85"/>
    </row>
    <row r="104" spans="3:6">
      <c r="C104" s="86"/>
      <c r="D104" s="85"/>
      <c r="F104" s="85"/>
    </row>
    <row r="105" spans="3:6">
      <c r="E105" s="114"/>
    </row>
  </sheetData>
  <phoneticPr fontId="13" type="noConversion"/>
  <pageMargins left="0.75" right="0.75" top="0.73" bottom="0.44" header="0.5" footer="0.17"/>
  <pageSetup scale="69" orientation="landscape" r:id="rId1"/>
  <headerFooter alignWithMargins="0">
    <oddHeader>&amp;R&amp;G</oddHeader>
    <oddFooter>&amp;CPage 8 of 13</oddFooter>
  </headerFooter>
  <legacyDrawingHF r:id="rId2"/>
</worksheet>
</file>

<file path=xl/worksheets/sheet9.xml><?xml version="1.0" encoding="utf-8"?>
<worksheet xmlns="http://schemas.openxmlformats.org/spreadsheetml/2006/main" xmlns:r="http://schemas.openxmlformats.org/officeDocument/2006/relationships">
  <sheetPr>
    <pageSetUpPr fitToPage="1"/>
  </sheetPr>
  <dimension ref="A1:O30"/>
  <sheetViews>
    <sheetView zoomScaleNormal="100" workbookViewId="0">
      <selection activeCell="E31" sqref="E31"/>
    </sheetView>
  </sheetViews>
  <sheetFormatPr defaultColWidth="8" defaultRowHeight="12"/>
  <cols>
    <col min="1" max="1" width="4.77734375" style="7" customWidth="1"/>
    <col min="2" max="2" width="2.77734375" style="2" customWidth="1"/>
    <col min="3" max="3" width="20.77734375" style="2" customWidth="1"/>
    <col min="4" max="4" width="1.77734375" style="2" customWidth="1"/>
    <col min="5" max="5" width="14.77734375" style="2" customWidth="1"/>
    <col min="6" max="6" width="2" style="2" customWidth="1"/>
    <col min="7" max="7" width="14.77734375" style="2" customWidth="1"/>
    <col min="8" max="8" width="1.77734375" style="2" customWidth="1"/>
    <col min="9" max="9" width="14.77734375" style="2" customWidth="1"/>
    <col min="10" max="10" width="1.77734375" style="2" customWidth="1"/>
    <col min="11" max="11" width="14.77734375" style="2" customWidth="1"/>
    <col min="12" max="12" width="1.77734375" style="2" customWidth="1"/>
    <col min="13" max="13" width="14.77734375" style="2" customWidth="1"/>
    <col min="14" max="14" width="1.77734375" style="2" customWidth="1"/>
    <col min="15" max="15" width="14.77734375" style="3" customWidth="1"/>
    <col min="16" max="23" width="9.44140625" style="2" customWidth="1"/>
    <col min="24" max="16384" width="8" style="2"/>
  </cols>
  <sheetData>
    <row r="1" spans="1:15">
      <c r="A1" s="251" t="s">
        <v>39</v>
      </c>
      <c r="O1" s="22"/>
    </row>
    <row r="2" spans="1:15">
      <c r="A2" s="52" t="s">
        <v>170</v>
      </c>
      <c r="O2" s="6"/>
    </row>
    <row r="3" spans="1:15">
      <c r="A3" s="5" t="s">
        <v>161</v>
      </c>
      <c r="O3" s="6"/>
    </row>
    <row r="4" spans="1:15">
      <c r="A4" s="5"/>
      <c r="O4" s="6"/>
    </row>
    <row r="5" spans="1:15">
      <c r="A5" s="5"/>
      <c r="O5" s="6"/>
    </row>
    <row r="6" spans="1:15">
      <c r="A6" s="5"/>
      <c r="O6" s="6"/>
    </row>
    <row r="8" spans="1:15">
      <c r="B8" s="25"/>
    </row>
    <row r="9" spans="1:15">
      <c r="C9" s="52"/>
      <c r="D9" s="52"/>
    </row>
    <row r="10" spans="1:15">
      <c r="A10" s="79" t="s">
        <v>27</v>
      </c>
      <c r="E10" s="53"/>
      <c r="F10" s="53"/>
      <c r="G10" s="53"/>
      <c r="H10" s="9"/>
      <c r="I10" s="53"/>
      <c r="J10" s="9"/>
      <c r="K10" s="53"/>
      <c r="L10" s="9"/>
      <c r="M10" s="10"/>
      <c r="N10" s="9"/>
      <c r="O10" s="9" t="s">
        <v>18</v>
      </c>
    </row>
    <row r="11" spans="1:15">
      <c r="A11" s="178" t="s">
        <v>17</v>
      </c>
      <c r="C11" s="20" t="s">
        <v>151</v>
      </c>
      <c r="D11" s="20"/>
      <c r="E11" s="12" t="s">
        <v>19</v>
      </c>
      <c r="F11" s="10"/>
      <c r="G11" s="12" t="s">
        <v>152</v>
      </c>
      <c r="H11" s="54"/>
      <c r="I11" s="12" t="s">
        <v>153</v>
      </c>
      <c r="J11" s="54"/>
      <c r="K11" s="12" t="s">
        <v>21</v>
      </c>
      <c r="L11" s="54"/>
      <c r="M11" s="12" t="s">
        <v>1</v>
      </c>
      <c r="N11" s="54"/>
      <c r="O11" s="12" t="s">
        <v>151</v>
      </c>
    </row>
    <row r="12" spans="1:15">
      <c r="A12" s="7">
        <v>1</v>
      </c>
      <c r="C12" s="55" t="s">
        <v>164</v>
      </c>
      <c r="D12" s="55"/>
      <c r="E12" s="56">
        <v>0</v>
      </c>
      <c r="F12" s="56"/>
      <c r="G12" s="56">
        <v>0</v>
      </c>
      <c r="H12" s="57"/>
      <c r="I12" s="56">
        <v>0</v>
      </c>
      <c r="J12" s="57"/>
      <c r="K12" s="56">
        <v>0</v>
      </c>
      <c r="L12" s="57"/>
      <c r="M12" s="56">
        <v>0</v>
      </c>
      <c r="N12" s="57"/>
      <c r="O12" s="252">
        <v>0</v>
      </c>
    </row>
    <row r="13" spans="1:15">
      <c r="A13" s="7">
        <f t="shared" ref="A13:A25" si="0">A12+1</f>
        <v>2</v>
      </c>
      <c r="C13" s="55" t="s">
        <v>28</v>
      </c>
      <c r="D13" s="55"/>
      <c r="E13" s="59">
        <v>0</v>
      </c>
      <c r="F13" s="59"/>
      <c r="G13" s="59">
        <v>0</v>
      </c>
      <c r="H13" s="59"/>
      <c r="I13" s="59">
        <v>0</v>
      </c>
      <c r="J13" s="59"/>
      <c r="K13" s="59">
        <v>0</v>
      </c>
      <c r="L13" s="59"/>
      <c r="M13" s="59">
        <v>0</v>
      </c>
      <c r="N13" s="59"/>
      <c r="O13" s="58">
        <f t="shared" ref="O13:O23" si="1">SUM(E13:M13)</f>
        <v>0</v>
      </c>
    </row>
    <row r="14" spans="1:15">
      <c r="A14" s="7">
        <f t="shared" si="0"/>
        <v>3</v>
      </c>
      <c r="C14" s="55" t="s">
        <v>29</v>
      </c>
      <c r="D14" s="55"/>
      <c r="E14" s="59">
        <v>0</v>
      </c>
      <c r="F14" s="59"/>
      <c r="G14" s="59">
        <v>0</v>
      </c>
      <c r="H14" s="59"/>
      <c r="I14" s="59">
        <v>0</v>
      </c>
      <c r="J14" s="59"/>
      <c r="K14" s="59">
        <v>0</v>
      </c>
      <c r="L14" s="59"/>
      <c r="M14" s="59">
        <v>0</v>
      </c>
      <c r="N14" s="59"/>
      <c r="O14" s="58">
        <f t="shared" si="1"/>
        <v>0</v>
      </c>
    </row>
    <row r="15" spans="1:15">
      <c r="A15" s="7">
        <f t="shared" si="0"/>
        <v>4</v>
      </c>
      <c r="C15" s="55" t="s">
        <v>30</v>
      </c>
      <c r="D15" s="55"/>
      <c r="E15" s="59">
        <v>0</v>
      </c>
      <c r="F15" s="59"/>
      <c r="G15" s="59">
        <v>0</v>
      </c>
      <c r="H15" s="59"/>
      <c r="I15" s="59">
        <v>0</v>
      </c>
      <c r="J15" s="59"/>
      <c r="K15" s="59">
        <v>0</v>
      </c>
      <c r="L15" s="59"/>
      <c r="M15" s="59">
        <v>0</v>
      </c>
      <c r="N15" s="59"/>
      <c r="O15" s="58">
        <f t="shared" si="1"/>
        <v>0</v>
      </c>
    </row>
    <row r="16" spans="1:15">
      <c r="A16" s="7">
        <f t="shared" si="0"/>
        <v>5</v>
      </c>
      <c r="C16" s="55" t="s">
        <v>16</v>
      </c>
      <c r="D16" s="55"/>
      <c r="E16" s="59">
        <v>0</v>
      </c>
      <c r="F16" s="59"/>
      <c r="G16" s="59">
        <v>0</v>
      </c>
      <c r="H16" s="59"/>
      <c r="I16" s="59">
        <v>0</v>
      </c>
      <c r="J16" s="59"/>
      <c r="K16" s="59">
        <v>0</v>
      </c>
      <c r="L16" s="59"/>
      <c r="M16" s="59">
        <v>0</v>
      </c>
      <c r="N16" s="59"/>
      <c r="O16" s="58">
        <f t="shared" si="1"/>
        <v>0</v>
      </c>
    </row>
    <row r="17" spans="1:15">
      <c r="A17" s="7">
        <f t="shared" si="0"/>
        <v>6</v>
      </c>
      <c r="C17" s="55" t="s">
        <v>31</v>
      </c>
      <c r="D17" s="55"/>
      <c r="E17" s="59">
        <v>0</v>
      </c>
      <c r="F17" s="59"/>
      <c r="G17" s="59">
        <v>0</v>
      </c>
      <c r="H17" s="59"/>
      <c r="I17" s="59">
        <v>0</v>
      </c>
      <c r="J17" s="59"/>
      <c r="K17" s="59">
        <v>0</v>
      </c>
      <c r="L17" s="59"/>
      <c r="M17" s="59">
        <v>0</v>
      </c>
      <c r="N17" s="59"/>
      <c r="O17" s="58">
        <f t="shared" si="1"/>
        <v>0</v>
      </c>
    </row>
    <row r="18" spans="1:15">
      <c r="A18" s="7">
        <f t="shared" si="0"/>
        <v>7</v>
      </c>
      <c r="C18" s="55" t="s">
        <v>32</v>
      </c>
      <c r="D18" s="55"/>
      <c r="E18" s="59">
        <v>0</v>
      </c>
      <c r="F18" s="59"/>
      <c r="G18" s="59">
        <v>0</v>
      </c>
      <c r="H18" s="59"/>
      <c r="I18" s="59">
        <v>0</v>
      </c>
      <c r="J18" s="59"/>
      <c r="K18" s="59">
        <v>0</v>
      </c>
      <c r="L18" s="59"/>
      <c r="M18" s="59">
        <v>0</v>
      </c>
      <c r="N18" s="59"/>
      <c r="O18" s="58">
        <f t="shared" si="1"/>
        <v>0</v>
      </c>
    </row>
    <row r="19" spans="1:15">
      <c r="A19" s="7">
        <f t="shared" si="0"/>
        <v>8</v>
      </c>
      <c r="C19" s="55" t="s">
        <v>33</v>
      </c>
      <c r="D19" s="55"/>
      <c r="E19" s="59">
        <v>0</v>
      </c>
      <c r="F19" s="59"/>
      <c r="G19" s="59">
        <v>0</v>
      </c>
      <c r="H19" s="59"/>
      <c r="I19" s="59">
        <v>0</v>
      </c>
      <c r="J19" s="59"/>
      <c r="K19" s="59">
        <v>0</v>
      </c>
      <c r="L19" s="59"/>
      <c r="M19" s="59">
        <v>0</v>
      </c>
      <c r="N19" s="59"/>
      <c r="O19" s="58">
        <f t="shared" si="1"/>
        <v>0</v>
      </c>
    </row>
    <row r="20" spans="1:15">
      <c r="A20" s="7">
        <f t="shared" si="0"/>
        <v>9</v>
      </c>
      <c r="C20" s="55" t="s">
        <v>34</v>
      </c>
      <c r="D20" s="55"/>
      <c r="E20" s="59">
        <v>0</v>
      </c>
      <c r="F20" s="59"/>
      <c r="G20" s="59">
        <v>0</v>
      </c>
      <c r="H20" s="59"/>
      <c r="I20" s="59">
        <v>0</v>
      </c>
      <c r="J20" s="59"/>
      <c r="K20" s="59">
        <v>0</v>
      </c>
      <c r="L20" s="59"/>
      <c r="M20" s="59">
        <v>0</v>
      </c>
      <c r="N20" s="59"/>
      <c r="O20" s="58">
        <f t="shared" si="1"/>
        <v>0</v>
      </c>
    </row>
    <row r="21" spans="1:15">
      <c r="A21" s="7">
        <f t="shared" si="0"/>
        <v>10</v>
      </c>
      <c r="C21" s="55" t="s">
        <v>35</v>
      </c>
      <c r="D21" s="55"/>
      <c r="E21" s="59">
        <v>0</v>
      </c>
      <c r="F21" s="59"/>
      <c r="G21" s="59">
        <v>0</v>
      </c>
      <c r="H21" s="59"/>
      <c r="I21" s="59">
        <v>0</v>
      </c>
      <c r="J21" s="59"/>
      <c r="K21" s="59">
        <v>0</v>
      </c>
      <c r="L21" s="59"/>
      <c r="M21" s="59">
        <v>0</v>
      </c>
      <c r="N21" s="59"/>
      <c r="O21" s="58">
        <f t="shared" si="1"/>
        <v>0</v>
      </c>
    </row>
    <row r="22" spans="1:15">
      <c r="A22" s="7">
        <f t="shared" si="0"/>
        <v>11</v>
      </c>
      <c r="C22" s="55" t="s">
        <v>36</v>
      </c>
      <c r="D22" s="55"/>
      <c r="E22" s="59">
        <v>0</v>
      </c>
      <c r="F22" s="59"/>
      <c r="G22" s="59">
        <v>0</v>
      </c>
      <c r="H22" s="59"/>
      <c r="I22" s="59">
        <v>0</v>
      </c>
      <c r="J22" s="59"/>
      <c r="K22" s="59">
        <v>0</v>
      </c>
      <c r="L22" s="59"/>
      <c r="M22" s="59">
        <v>0</v>
      </c>
      <c r="N22" s="59"/>
      <c r="O22" s="58">
        <f t="shared" si="1"/>
        <v>0</v>
      </c>
    </row>
    <row r="23" spans="1:15">
      <c r="A23" s="7">
        <f>A22+1</f>
        <v>12</v>
      </c>
      <c r="C23" s="81" t="s">
        <v>165</v>
      </c>
      <c r="D23" s="55"/>
      <c r="E23" s="253">
        <f>290165700-269294688</f>
        <v>20871012</v>
      </c>
      <c r="F23" s="253"/>
      <c r="G23" s="254">
        <f>-6564000/36</f>
        <v>-182333.33333333334</v>
      </c>
      <c r="H23" s="59"/>
      <c r="I23" s="255">
        <v>0</v>
      </c>
      <c r="J23" s="59"/>
      <c r="K23" s="254">
        <f>178912129-162164449</f>
        <v>16747680</v>
      </c>
      <c r="L23" s="59"/>
      <c r="M23" s="140">
        <v>0</v>
      </c>
      <c r="N23" s="59"/>
      <c r="O23" s="252">
        <f t="shared" si="1"/>
        <v>37436358.666666672</v>
      </c>
    </row>
    <row r="24" spans="1:15">
      <c r="A24" s="7">
        <f t="shared" si="0"/>
        <v>13</v>
      </c>
      <c r="C24" s="55"/>
      <c r="D24" s="55"/>
      <c r="E24" s="179"/>
      <c r="F24" s="57"/>
      <c r="G24" s="179"/>
      <c r="H24" s="59"/>
      <c r="I24" s="179"/>
      <c r="J24" s="59"/>
      <c r="K24" s="179"/>
      <c r="L24" s="59"/>
      <c r="M24" s="179"/>
      <c r="N24" s="59"/>
      <c r="O24" s="180"/>
    </row>
    <row r="25" spans="1:15" ht="12.75" thickBot="1">
      <c r="A25" s="7">
        <f t="shared" si="0"/>
        <v>14</v>
      </c>
      <c r="C25" s="4" t="s">
        <v>154</v>
      </c>
      <c r="D25" s="4"/>
      <c r="E25" s="181">
        <f>SUM(E12:E23)</f>
        <v>20871012</v>
      </c>
      <c r="F25" s="256"/>
      <c r="G25" s="181">
        <f>SUM(G12:G23)</f>
        <v>-182333.33333333334</v>
      </c>
      <c r="H25" s="59"/>
      <c r="I25" s="181">
        <f>SUM(I12:I23)</f>
        <v>0</v>
      </c>
      <c r="J25" s="59"/>
      <c r="K25" s="181">
        <f>SUM(K12:K23)</f>
        <v>16747680</v>
      </c>
      <c r="L25" s="59"/>
      <c r="M25" s="181">
        <f>SUM(M12:M23)</f>
        <v>0</v>
      </c>
      <c r="N25" s="59"/>
      <c r="O25" s="182">
        <f>SUM(E25:M25)</f>
        <v>37436358.666666672</v>
      </c>
    </row>
    <row r="26" spans="1:15" ht="12.75" thickTop="1"/>
    <row r="27" spans="1:15">
      <c r="G27" s="2" t="s">
        <v>15</v>
      </c>
    </row>
    <row r="28" spans="1:15">
      <c r="F28" s="183"/>
      <c r="G28" s="268"/>
      <c r="I28" s="184"/>
    </row>
    <row r="29" spans="1:15">
      <c r="F29" s="183"/>
      <c r="G29" s="268"/>
    </row>
    <row r="30" spans="1:15">
      <c r="F30" s="183"/>
    </row>
  </sheetData>
  <phoneticPr fontId="13" type="noConversion"/>
  <pageMargins left="0.25" right="0.25" top="1" bottom="1" header="0.5" footer="0.5"/>
  <pageSetup scale="87" orientation="landscape" r:id="rId1"/>
  <headerFooter alignWithMargins="0">
    <oddHeader>&amp;R&amp;G</oddHeader>
    <oddFooter>&amp;CPage 9 of 13</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9</vt:i4>
      </vt:variant>
    </vt:vector>
  </HeadingPairs>
  <TitlesOfParts>
    <vt:vector size="24" baseType="lpstr">
      <vt:lpstr> 1 Cover</vt:lpstr>
      <vt:lpstr> 2 Rate Development Explanation</vt:lpstr>
      <vt:lpstr> 3 Divisor</vt:lpstr>
      <vt:lpstr> 4 Plant</vt:lpstr>
      <vt:lpstr>5 CWIP</vt:lpstr>
      <vt:lpstr>6  ADJ to Rate Base</vt:lpstr>
      <vt:lpstr>7 Working Capital</vt:lpstr>
      <vt:lpstr>8 OM</vt:lpstr>
      <vt:lpstr>9 Depreciation Exp</vt:lpstr>
      <vt:lpstr>10 Taxes Other than Income</vt:lpstr>
      <vt:lpstr>11 Supporting Calculations</vt:lpstr>
      <vt:lpstr>12 Capital Structure</vt:lpstr>
      <vt:lpstr>13 Revenue Credits</vt:lpstr>
      <vt:lpstr>Sheet1</vt:lpstr>
      <vt:lpstr>Sheet2</vt:lpstr>
      <vt:lpstr>'7 Working Capital'!Plant</vt:lpstr>
      <vt:lpstr>' 3 Divisor'!Print_Area</vt:lpstr>
      <vt:lpstr>' 4 Plant'!Print_Area</vt:lpstr>
      <vt:lpstr>'11 Supporting Calculations'!Print_Area</vt:lpstr>
      <vt:lpstr>'12 Capital Structure'!Print_Area</vt:lpstr>
      <vt:lpstr>'13 Revenue Credits'!Print_Area</vt:lpstr>
      <vt:lpstr>'7 Working Capital'!Print_Area</vt:lpstr>
      <vt:lpstr>'8 OM'!Print_Area</vt:lpstr>
      <vt:lpstr>'9 Depreciation Exp'!Print_Area</vt:lpstr>
    </vt:vector>
  </TitlesOfParts>
  <Company>Xcel Energy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u4083</cp:lastModifiedBy>
  <cp:lastPrinted>2012-08-31T12:36:39Z</cp:lastPrinted>
  <dcterms:created xsi:type="dcterms:W3CDTF">2005-09-09T21:44:27Z</dcterms:created>
  <dcterms:modified xsi:type="dcterms:W3CDTF">2012-08-31T18:04:53Z</dcterms:modified>
</cp:coreProperties>
</file>