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070" activeTab="0"/>
  </bookViews>
  <sheets>
    <sheet name="Attach GG" sheetId="1" r:id="rId1"/>
    <sheet name="cross ref table" sheetId="2" r:id="rId2"/>
  </sheets>
  <externalReferences>
    <externalReference r:id="rId5"/>
    <externalReference r:id="rId6"/>
  </externalReferences>
  <definedNames>
    <definedName name="CH_COS">#REF!</definedName>
    <definedName name="NSP_COS">#REF!</definedName>
    <definedName name="_xlnm.Print_Area" localSheetId="0">'Attach GG'!$A$1:$L$127</definedName>
    <definedName name="_xlnm.Print_Area" localSheetId="1">'cross ref table'!$A$1:$E$46</definedName>
    <definedName name="Print1">#REF!</definedName>
    <definedName name="Print3">#REF!</definedName>
    <definedName name="Print4">#REF!</definedName>
    <definedName name="Print5">#REF!</definedName>
    <definedName name="PSCo_COS">#REF!</definedName>
    <definedName name="revreq">#REF!</definedName>
    <definedName name="SPS_COS">#REF!</definedName>
    <definedName name="Xcel">'[2]Data Entry and Forecaster'!#REF!</definedName>
    <definedName name="Xcel_COS">#REF!</definedName>
  </definedNames>
  <calcPr fullCalcOnLoad="1"/>
</workbook>
</file>

<file path=xl/sharedStrings.xml><?xml version="1.0" encoding="utf-8"?>
<sst xmlns="http://schemas.openxmlformats.org/spreadsheetml/2006/main" count="286" uniqueCount="204">
  <si>
    <t>Attachment GG</t>
  </si>
  <si>
    <t xml:space="preserve">     Rate Formula Template</t>
  </si>
  <si>
    <t xml:space="preserve"> </t>
  </si>
  <si>
    <t xml:space="preserve"> Utilizing Attachment O Data</t>
  </si>
  <si>
    <t>Page 1 of 2</t>
  </si>
  <si>
    <t>Complete Attachment O as a prerequisite, with the exception of Revenue Credits, Divisor, Adjustments to Rate Base, Land Held for Future</t>
  </si>
  <si>
    <t xml:space="preserve">  Use, and Working Capital.</t>
  </si>
  <si>
    <t>(1)</t>
  </si>
  <si>
    <t>(2)</t>
  </si>
  <si>
    <t>(3)</t>
  </si>
  <si>
    <t>(4)</t>
  </si>
  <si>
    <t>(5)</t>
  </si>
  <si>
    <t>Attachment O</t>
  </si>
  <si>
    <t>Transmission</t>
  </si>
  <si>
    <t>Line</t>
  </si>
  <si>
    <t>Page, Line, Col.</t>
  </si>
  <si>
    <t>Company Total</t>
  </si>
  <si>
    <t xml:space="preserve">                  Allocator</t>
  </si>
  <si>
    <t>(Col 3 times Col 4)</t>
  </si>
  <si>
    <t>No.</t>
  </si>
  <si>
    <t xml:space="preserve">  Gross Transmission Plant</t>
  </si>
  <si>
    <t>Attach O col 3 &amp; col 5</t>
  </si>
  <si>
    <t xml:space="preserve">  Transmission</t>
  </si>
  <si>
    <t>included in line 1 col 3</t>
  </si>
  <si>
    <t>(line 2 times TP)</t>
  </si>
  <si>
    <t>TP</t>
  </si>
  <si>
    <t>O&amp;M EXPENSE</t>
  </si>
  <si>
    <t>Trans. O&amp;M  (Total minus Common)</t>
  </si>
  <si>
    <t>Attach O col 5</t>
  </si>
  <si>
    <t>Fixed Carrying Charge for O&amp;M</t>
  </si>
  <si>
    <t>(line 4 divided by line 1 col 5)</t>
  </si>
  <si>
    <t>Calculated Share of O&amp;M</t>
  </si>
  <si>
    <t>(line 3 times line 5)</t>
  </si>
  <si>
    <t>DEPRECIATION EXPENSE</t>
  </si>
  <si>
    <t xml:space="preserve">     STRAIGHT LINE DEPRECIATION</t>
  </si>
  <si>
    <t>Transmission Plant Life N years</t>
  </si>
  <si>
    <t>(line 1 col 5 divided by line 7)</t>
  </si>
  <si>
    <t>9</t>
  </si>
  <si>
    <t>Fixed Carrying Charge for Depreciation</t>
  </si>
  <si>
    <t>(1.0 divided by line 8)</t>
  </si>
  <si>
    <t>10</t>
  </si>
  <si>
    <t>Depreciation</t>
  </si>
  <si>
    <t>(line 3 times line 9)</t>
  </si>
  <si>
    <t>TAXES OTHER THAN INCOME TAXES</t>
  </si>
  <si>
    <t>11</t>
  </si>
  <si>
    <t>Total Other Taxes</t>
  </si>
  <si>
    <t>12</t>
  </si>
  <si>
    <t>Fixed Carrying Charge for Other Taxes</t>
  </si>
  <si>
    <t>(line 11 divided by line 1 col 5)</t>
  </si>
  <si>
    <t>13</t>
  </si>
  <si>
    <t>Calculated Share of Other Taxes</t>
  </si>
  <si>
    <t>(line 3 times line 12)</t>
  </si>
  <si>
    <t>INCOME TAXES</t>
  </si>
  <si>
    <t>14</t>
  </si>
  <si>
    <t>Total Income Taxes</t>
  </si>
  <si>
    <t>15</t>
  </si>
  <si>
    <t>Return for Transmission Plant</t>
  </si>
  <si>
    <t>16</t>
  </si>
  <si>
    <t>Income Tax as percent of Return</t>
  </si>
  <si>
    <t>(line 14 divided by line 15)</t>
  </si>
  <si>
    <t>17</t>
  </si>
  <si>
    <t>Fixed Carrying Charge for Income Taxes</t>
  </si>
  <si>
    <t>(line 16 times line 19)</t>
  </si>
  <si>
    <t>18</t>
  </si>
  <si>
    <t>Calculated Share of Income Taxes</t>
  </si>
  <si>
    <t>(line 3 times line 17)</t>
  </si>
  <si>
    <t xml:space="preserve">RETURN </t>
  </si>
  <si>
    <t>19</t>
  </si>
  <si>
    <t xml:space="preserve">   Return</t>
  </si>
  <si>
    <t>20</t>
  </si>
  <si>
    <t>Return on Rate Base</t>
  </si>
  <si>
    <t>(line 3 times line 19)</t>
  </si>
  <si>
    <t>21</t>
  </si>
  <si>
    <t>Incentive Return on Rate Base</t>
  </si>
  <si>
    <t>(line 3 times p 2 line 14)</t>
  </si>
  <si>
    <t>22</t>
  </si>
  <si>
    <t>Income Tax Rate (T)</t>
  </si>
  <si>
    <t>Attach O</t>
  </si>
  <si>
    <t>23</t>
  </si>
  <si>
    <t>Tax Gross Up for Incentive</t>
  </si>
  <si>
    <t>(line 3) (T/(1-T) times p 2 line 14)</t>
  </si>
  <si>
    <t>24</t>
  </si>
  <si>
    <t>REV. REQUIREMENT</t>
  </si>
  <si>
    <t>(sum lines 6, 10, 13, 18, 20, 21, 23)</t>
  </si>
  <si>
    <t>25</t>
  </si>
  <si>
    <t>FIXED CHARGE RATE</t>
  </si>
  <si>
    <t>26</t>
  </si>
  <si>
    <t>Rev. Req. Adj. For Attachment O</t>
  </si>
  <si>
    <t>(line 24 - line 21 - line 23)</t>
  </si>
  <si>
    <t>Page 2 of 2</t>
  </si>
  <si>
    <t xml:space="preserve">                           SUPPORTING CALCULATIONS AND NOTES</t>
  </si>
  <si>
    <t>TRANSMISSION PLANT INCLUDED IN ISO RATES</t>
  </si>
  <si>
    <t>Total transmission plant    (page 1, line 2, column 3)</t>
  </si>
  <si>
    <t>Less transmission plant excluded from ISO rates       (Note B)</t>
  </si>
  <si>
    <t>Less transmission plant included in OATT Ancillary Services    (Note C )</t>
  </si>
  <si>
    <t>Transmission plant included in ISO rates  (line 1 less lines 2 &amp; 3)</t>
  </si>
  <si>
    <t>Percentage of transmission plant included in ISO Rates (line 4 divided by line 1)</t>
  </si>
  <si>
    <t>TP=</t>
  </si>
  <si>
    <t>RETURN (R)</t>
  </si>
  <si>
    <t>(Note F)</t>
  </si>
  <si>
    <t>Total Return on Rate Base</t>
  </si>
  <si>
    <t>OR</t>
  </si>
  <si>
    <t>Long Term Interest</t>
  </si>
  <si>
    <t>Cost</t>
  </si>
  <si>
    <t>$</t>
  </si>
  <si>
    <t>%</t>
  </si>
  <si>
    <t>(Note D)</t>
  </si>
  <si>
    <t>Weighted</t>
  </si>
  <si>
    <t xml:space="preserve">  Long Term Debt</t>
  </si>
  <si>
    <t>=WCLTD</t>
  </si>
  <si>
    <t xml:space="preserve">  Proprietary Capital</t>
  </si>
  <si>
    <t>Total</t>
  </si>
  <si>
    <t>(sum lines 8-9)</t>
  </si>
  <si>
    <t>=R</t>
  </si>
  <si>
    <t>INCENTIVE RETURN</t>
  </si>
  <si>
    <t>Equity incentive</t>
  </si>
  <si>
    <t>(Note G)</t>
  </si>
  <si>
    <t>Equity Percent of Capital</t>
  </si>
  <si>
    <t>Attach O or line 9</t>
  </si>
  <si>
    <t>Incentive return</t>
  </si>
  <si>
    <t>(lines 12 times 13)</t>
  </si>
  <si>
    <t>General Note:  References to pages in this formulary rate are indicated as:  (page#, line#, col.#)</t>
  </si>
  <si>
    <t xml:space="preserve">                        References to data from RUS Form 12 and EIA Form 412 are indicated as:   #.y.x  (page, line, column)</t>
  </si>
  <si>
    <t>Note</t>
  </si>
  <si>
    <t>Letter</t>
  </si>
  <si>
    <t>A</t>
  </si>
  <si>
    <t>Complete Attachment O as a prerequisite, with the exception of Revenue Credits, Divisor, Adjustments to Rate Base,</t>
  </si>
  <si>
    <t xml:space="preserve">  Land Held for Future Use, and Working Capital.</t>
  </si>
  <si>
    <t>B</t>
  </si>
  <si>
    <t>Removes transmission plant determined by Commission order to be state-jurisdictional according to the seven-factor test.  The same</t>
  </si>
  <si>
    <t xml:space="preserve">  standard shall be applied as was applied in Attachment O.</t>
  </si>
  <si>
    <t>C</t>
  </si>
  <si>
    <t>Removes dollar amount of transmission plant included in the development of OATT ancillary services rates and generation</t>
  </si>
  <si>
    <t xml:space="preserve">  step-up facilities, which are deemed to included in OATT ancillary services.  For these purposes, generation step-up</t>
  </si>
  <si>
    <t xml:space="preserve">  facilities are those facilities at a generator substation on which there is no through-flow when the generator is shut down.</t>
  </si>
  <si>
    <t xml:space="preserve">  The same standard shall be applied as was applied in Attachment O.</t>
  </si>
  <si>
    <t>D</t>
  </si>
  <si>
    <t>Debt cost rate = long-term interest (line 7) / long term debt (line 8).  ROE will be supported in the original filing and no change in ROE</t>
  </si>
  <si>
    <t xml:space="preserve"> may be made absent a filing with FERC.</t>
  </si>
  <si>
    <t>E</t>
  </si>
  <si>
    <t xml:space="preserve">Attachment O Cash-Flow versions do not include Depreciation Expense.  Company to provide entry as if completing the </t>
  </si>
  <si>
    <t xml:space="preserve"> non-levelized version of Attachment O.  Should accelerated depreciation be accepted by the Commission entry shall be adjusted</t>
  </si>
  <si>
    <t xml:space="preserve"> sufficient to drive line 8 to the accepted asset life.</t>
  </si>
  <si>
    <t>F</t>
  </si>
  <si>
    <t>Cash Flow versions of Attachment O do not calculate Return on Rate Base.  Use the alternative calculation provided.</t>
  </si>
  <si>
    <t xml:space="preserve">  Entries for Line 9  Proprietary Capital are RUS12, 12.a.B.38 or EIA412, I.40.b.</t>
  </si>
  <si>
    <t>G</t>
  </si>
  <si>
    <t>Equity incentive is a Commission accepted incremental return added to Return on Equity and Proprietary Capital Cost Rate.</t>
  </si>
  <si>
    <t>Cross Reference to Attachment O for Competion of Attachment GG</t>
  </si>
  <si>
    <t>FERC Form 1</t>
  </si>
  <si>
    <t>EIA Form 412 Non-Levelized</t>
  </si>
  <si>
    <t>EIA Form 412 Cash Flow</t>
  </si>
  <si>
    <t>Gross Transmission Plant</t>
  </si>
  <si>
    <t>page 2, line 2, col 3 &amp; 5</t>
  </si>
  <si>
    <t>page 3, line 2, col 3 &amp; 5</t>
  </si>
  <si>
    <t>Total O&amp;M</t>
  </si>
  <si>
    <t>page 3, line 8, col 5</t>
  </si>
  <si>
    <t>page 2, line 8</t>
  </si>
  <si>
    <t>Depreciation Expense Transmission</t>
  </si>
  <si>
    <t>page 3, line 9, col 5</t>
  </si>
  <si>
    <t>see Non-Levelized formula</t>
  </si>
  <si>
    <t>page 3, line  20, col 5</t>
  </si>
  <si>
    <t>page 2, line 20</t>
  </si>
  <si>
    <t>page 3, line 27, col 5</t>
  </si>
  <si>
    <t>N/A</t>
  </si>
  <si>
    <t>page 4, line 30</t>
  </si>
  <si>
    <t>page 4, line 24</t>
  </si>
  <si>
    <t>see Note F Attachment GG</t>
  </si>
  <si>
    <t>page 3, line 29</t>
  </si>
  <si>
    <t>Long Term Debt</t>
  </si>
  <si>
    <t>page 3, line 27</t>
  </si>
  <si>
    <t>Proprietary Capital</t>
  </si>
  <si>
    <t>Proprietary Capital Cost Rate</t>
  </si>
  <si>
    <t>FERC approved rate</t>
  </si>
  <si>
    <t>RUS Form 12 Non-Levelized</t>
  </si>
  <si>
    <t>RUS Form 12 Cash Flow</t>
  </si>
  <si>
    <t>ATCLLC FERC Form 1</t>
  </si>
  <si>
    <t>ITC FERC Form 1</t>
  </si>
  <si>
    <t>ATSI FERC Form 1</t>
  </si>
  <si>
    <t>page 2, lines 2a &amp; 2b, col 3 &amp; 5</t>
  </si>
  <si>
    <t>page 2, line 2, col 3 &amp; 7</t>
  </si>
  <si>
    <t>page 3, line 8, col 7</t>
  </si>
  <si>
    <t>page 3, line 9, col 7</t>
  </si>
  <si>
    <t>page 3, line  20, col 7</t>
  </si>
  <si>
    <t>page 3, line 27, col 7</t>
  </si>
  <si>
    <t>Formula Rate - Fixed formula calculation</t>
  </si>
  <si>
    <t>Attach O col 5 [T/(1-T)](WCOE) x RB</t>
  </si>
  <si>
    <t>Attach O col 5 (ROR) x RB</t>
  </si>
  <si>
    <t>H</t>
  </si>
  <si>
    <t>For purposes of fixing the rate calculation, rate base is equal to gross plant in service with no accumulated depreciation.</t>
  </si>
  <si>
    <t>RATE BASE (Note H)</t>
  </si>
  <si>
    <t>Attach O  col 5 (Note E)</t>
  </si>
  <si>
    <t>Midwest ISO</t>
  </si>
  <si>
    <t>FERC Electric Tariff, Third Revised Volume No. 1</t>
  </si>
  <si>
    <t>Original Sheet No. 1883</t>
  </si>
  <si>
    <t>Original Sheet No. 1884</t>
  </si>
  <si>
    <t>Table 1</t>
  </si>
  <si>
    <t>Original Sheet No. 1885</t>
  </si>
  <si>
    <t xml:space="preserve">                                      Proprietary Capital Cost Rate =  </t>
  </si>
  <si>
    <t>Issued by: Ronald R. McNamara, Issuing Officer</t>
  </si>
  <si>
    <t>Effective:  February 4, 2006</t>
  </si>
  <si>
    <t>Issued on:  October 7, 2005</t>
  </si>
  <si>
    <t>Great River Energy</t>
  </si>
  <si>
    <t>For the 12 months ended 12/31/2009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</si>
</sst>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0.000"/>
    <numFmt numFmtId="172" formatCode="0.0%"/>
    <numFmt numFmtId="173" formatCode="0.00000000"/>
    <numFmt numFmtId="174" formatCode="0.0000000"/>
    <numFmt numFmtId="175" formatCode="0.000000"/>
    <numFmt numFmtId="176" formatCode="#,##0.0"/>
    <numFmt numFmtId="177" formatCode="0.0"/>
    <numFmt numFmtId="178" formatCode="&quot;$&quot;#,##0.000"/>
    <numFmt numFmtId="179" formatCode="&quot;$&quot;#,##0.00"/>
    <numFmt numFmtId="180" formatCode="General_)"/>
    <numFmt numFmtId="181" formatCode="&quot;$&quot;#,##0.0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#,##0.0_);\(#,##0.0\)"/>
    <numFmt numFmtId="186" formatCode="_(&quot;$&quot;* #,##0.0_);_(&quot;$&quot;* \(#,##0.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_(&quot;$&quot;* #,##0.00000_);_(&quot;$&quot;* \(#,##0.00000\);_(&quot;$&quot;* &quot;-&quot;??_);_(@_)"/>
    <numFmt numFmtId="190" formatCode="_(&quot;$&quot;* #,##0_);_(&quot;$&quot;* \(#,##0\);_(&quot;$&quot;* &quot;-&quot;??_);_(@_)"/>
    <numFmt numFmtId="191" formatCode="&quot;$&quot;#,##0.0000"/>
    <numFmt numFmtId="192" formatCode="_(* #,##0.0000_);_(* \(#,##0.0000\);_(* &quot;-&quot;??_);_(@_)"/>
    <numFmt numFmtId="193" formatCode="&quot;$&quot;#,##0.0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%"/>
    <numFmt numFmtId="198" formatCode="0.00000%"/>
    <numFmt numFmtId="199" formatCode="0.000000%"/>
    <numFmt numFmtId="200" formatCode="0.0000000%"/>
    <numFmt numFmtId="201" formatCode="0.00000000%"/>
    <numFmt numFmtId="202" formatCode="0.000000000%"/>
    <numFmt numFmtId="203" formatCode="0.0000000000%"/>
    <numFmt numFmtId="204" formatCode="0_);\(0\)"/>
    <numFmt numFmtId="205" formatCode="&quot;$&quot;#,##0.0000_);\(&quot;$&quot;#,##0.0000\)"/>
    <numFmt numFmtId="206" formatCode="mmmm\ d\,\ yyyy"/>
    <numFmt numFmtId="207" formatCode="#,##0.000000"/>
    <numFmt numFmtId="208" formatCode="&quot;$&quot;#,##0.000_);\(&quot;$&quot;#,##0.000\)"/>
    <numFmt numFmtId="209" formatCode="&quot;$&quot;#,##0.00000_);\(&quot;$&quot;#,##0.00000\)"/>
    <numFmt numFmtId="210" formatCode="dddd\,\ mmmm\ dd\,\ yyyy"/>
    <numFmt numFmtId="211" formatCode="mm/dd/yy"/>
    <numFmt numFmtId="212" formatCode="0.0000000000"/>
    <numFmt numFmtId="213" formatCode="0.00000000000"/>
    <numFmt numFmtId="214" formatCode="0.000000000000"/>
    <numFmt numFmtId="215" formatCode="0.000000000"/>
  </numFmts>
  <fonts count="22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7.2"/>
      <color indexed="36"/>
      <name val="Arial MT"/>
      <family val="0"/>
    </font>
    <font>
      <u val="single"/>
      <sz val="7.2"/>
      <color indexed="12"/>
      <name val="Arial MT"/>
      <family val="0"/>
    </font>
    <font>
      <sz val="12"/>
      <name val="Arial"/>
      <family val="2"/>
    </font>
    <font>
      <sz val="12"/>
      <color indexed="17"/>
      <name val="Arial MT"/>
      <family val="0"/>
    </font>
    <font>
      <b/>
      <sz val="12"/>
      <name val="Arial"/>
      <family val="2"/>
    </font>
    <font>
      <sz val="11"/>
      <name val="Arial"/>
      <family val="2"/>
    </font>
    <font>
      <b/>
      <sz val="12"/>
      <name val="Arial MT"/>
      <family val="0"/>
    </font>
    <font>
      <strike/>
      <sz val="12"/>
      <name val="Arial"/>
      <family val="2"/>
    </font>
    <font>
      <sz val="12"/>
      <color indexed="10"/>
      <name val="Arial MT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sz val="16"/>
      <name val="Arial MT"/>
      <family val="0"/>
    </font>
    <font>
      <sz val="14"/>
      <name val="Times New Roman"/>
      <family val="1"/>
    </font>
    <font>
      <sz val="14"/>
      <name val="Arial MT"/>
      <family val="0"/>
    </font>
    <font>
      <sz val="10"/>
      <name val="Arial MT"/>
      <family val="0"/>
    </font>
    <font>
      <u val="single"/>
      <sz val="10"/>
      <name val="Arial MT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179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31">
    <xf numFmtId="179" fontId="0" fillId="0" borderId="0" xfId="0" applyAlignment="1">
      <alignment/>
    </xf>
    <xf numFmtId="179" fontId="0" fillId="2" borderId="0" xfId="0" applyFill="1" applyAlignment="1">
      <alignment/>
    </xf>
    <xf numFmtId="0" fontId="7" fillId="2" borderId="0" xfId="0" applyNumberFormat="1" applyFont="1" applyFill="1" applyAlignment="1">
      <alignment/>
    </xf>
    <xf numFmtId="0" fontId="7" fillId="2" borderId="0" xfId="0" applyNumberFormat="1" applyFont="1" applyFill="1" applyAlignment="1">
      <alignment horizontal="left"/>
    </xf>
    <xf numFmtId="0" fontId="7" fillId="2" borderId="0" xfId="0" applyNumberFormat="1" applyFont="1" applyFill="1" applyAlignment="1">
      <alignment/>
    </xf>
    <xf numFmtId="0" fontId="7" fillId="2" borderId="0" xfId="0" applyNumberFormat="1" applyFont="1" applyFill="1" applyAlignment="1">
      <alignment/>
    </xf>
    <xf numFmtId="0" fontId="7" fillId="3" borderId="0" xfId="0" applyNumberFormat="1" applyFont="1" applyFill="1" applyAlignment="1">
      <alignment horizontal="right"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179" fontId="0" fillId="0" borderId="0" xfId="0" applyFont="1" applyAlignment="1">
      <alignment/>
    </xf>
    <xf numFmtId="3" fontId="7" fillId="2" borderId="0" xfId="0" applyNumberFormat="1" applyFont="1" applyFill="1" applyAlignment="1">
      <alignment/>
    </xf>
    <xf numFmtId="0" fontId="8" fillId="0" borderId="0" xfId="0" applyNumberFormat="1" applyFont="1" applyAlignment="1">
      <alignment horizontal="center"/>
    </xf>
    <xf numFmtId="0" fontId="0" fillId="2" borderId="0" xfId="0" applyNumberFormat="1" applyFill="1" applyAlignment="1">
      <alignment horizontal="center"/>
    </xf>
    <xf numFmtId="49" fontId="7" fillId="3" borderId="0" xfId="0" applyNumberFormat="1" applyFont="1" applyFill="1" applyAlignment="1">
      <alignment/>
    </xf>
    <xf numFmtId="49" fontId="7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0" fontId="7" fillId="2" borderId="0" xfId="0" applyNumberFormat="1" applyFont="1" applyFill="1" applyAlignment="1">
      <alignment horizontal="center"/>
    </xf>
    <xf numFmtId="49" fontId="7" fillId="2" borderId="0" xfId="0" applyNumberFormat="1" applyFont="1" applyFill="1" applyAlignment="1">
      <alignment horizontal="left"/>
    </xf>
    <xf numFmtId="49" fontId="7" fillId="2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7" fillId="2" borderId="0" xfId="0" applyNumberFormat="1" applyFont="1" applyFill="1" applyAlignment="1">
      <alignment/>
    </xf>
    <xf numFmtId="3" fontId="9" fillId="2" borderId="0" xfId="0" applyNumberFormat="1" applyFont="1" applyFill="1" applyAlignment="1">
      <alignment horizontal="center"/>
    </xf>
    <xf numFmtId="0" fontId="7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179" fontId="9" fillId="2" borderId="0" xfId="0" applyFont="1" applyFill="1" applyAlignment="1">
      <alignment horizontal="center"/>
    </xf>
    <xf numFmtId="3" fontId="9" fillId="2" borderId="0" xfId="0" applyNumberFormat="1" applyFont="1" applyFill="1" applyAlignment="1">
      <alignment/>
    </xf>
    <xf numFmtId="179" fontId="7" fillId="2" borderId="0" xfId="0" applyFont="1" applyFill="1" applyAlignment="1">
      <alignment/>
    </xf>
    <xf numFmtId="0" fontId="10" fillId="2" borderId="0" xfId="0" applyNumberFormat="1" applyFont="1" applyFill="1" applyAlignment="1">
      <alignment horizontal="center"/>
    </xf>
    <xf numFmtId="0" fontId="11" fillId="0" borderId="0" xfId="0" applyNumberFormat="1" applyFont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9" fillId="2" borderId="0" xfId="0" applyNumberFormat="1" applyFont="1" applyFill="1" applyAlignment="1">
      <alignment/>
    </xf>
    <xf numFmtId="3" fontId="0" fillId="2" borderId="0" xfId="0" applyNumberFormat="1" applyFill="1" applyAlignment="1">
      <alignment horizontal="center"/>
    </xf>
    <xf numFmtId="3" fontId="7" fillId="2" borderId="0" xfId="0" applyNumberFormat="1" applyFont="1" applyFill="1" applyAlignment="1">
      <alignment horizontal="center"/>
    </xf>
    <xf numFmtId="3" fontId="7" fillId="3" borderId="0" xfId="0" applyNumberFormat="1" applyFont="1" applyFill="1" applyAlignment="1">
      <alignment/>
    </xf>
    <xf numFmtId="165" fontId="7" fillId="2" borderId="0" xfId="0" applyNumberFormat="1" applyFont="1" applyFill="1" applyAlignment="1">
      <alignment/>
    </xf>
    <xf numFmtId="179" fontId="0" fillId="2" borderId="0" xfId="0" applyFill="1" applyBorder="1" applyAlignment="1">
      <alignment/>
    </xf>
    <xf numFmtId="3" fontId="7" fillId="2" borderId="0" xfId="0" applyNumberFormat="1" applyFont="1" applyFill="1" applyBorder="1" applyAlignment="1">
      <alignment/>
    </xf>
    <xf numFmtId="164" fontId="7" fillId="2" borderId="0" xfId="0" applyNumberFormat="1" applyFont="1" applyFill="1" applyAlignment="1">
      <alignment horizontal="center"/>
    </xf>
    <xf numFmtId="10" fontId="7" fillId="2" borderId="0" xfId="0" applyNumberFormat="1" applyFont="1" applyFill="1" applyAlignment="1">
      <alignment/>
    </xf>
    <xf numFmtId="10" fontId="9" fillId="2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9" fontId="11" fillId="2" borderId="0" xfId="0" applyFont="1" applyFill="1" applyAlignment="1">
      <alignment horizontal="center"/>
    </xf>
    <xf numFmtId="0" fontId="9" fillId="2" borderId="0" xfId="0" applyNumberFormat="1" applyFont="1" applyFill="1" applyAlignment="1">
      <alignment horizontal="center"/>
    </xf>
    <xf numFmtId="3" fontId="12" fillId="2" borderId="0" xfId="0" applyNumberFormat="1" applyFont="1" applyFill="1" applyAlignment="1">
      <alignment/>
    </xf>
    <xf numFmtId="165" fontId="12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179" fontId="13" fillId="2" borderId="0" xfId="0" applyFont="1" applyFill="1" applyAlignment="1">
      <alignment/>
    </xf>
    <xf numFmtId="3" fontId="14" fillId="2" borderId="0" xfId="0" applyNumberFormat="1" applyFont="1" applyFill="1" applyAlignment="1">
      <alignment/>
    </xf>
    <xf numFmtId="10" fontId="15" fillId="2" borderId="0" xfId="0" applyNumberFormat="1" applyFont="1" applyFill="1" applyAlignment="1">
      <alignment/>
    </xf>
    <xf numFmtId="179" fontId="0" fillId="2" borderId="0" xfId="0" applyFont="1" applyFill="1" applyAlignment="1">
      <alignment horizontal="center"/>
    </xf>
    <xf numFmtId="49" fontId="0" fillId="2" borderId="0" xfId="0" applyNumberFormat="1" applyFill="1" applyAlignment="1">
      <alignment horizontal="center"/>
    </xf>
    <xf numFmtId="179" fontId="7" fillId="2" borderId="0" xfId="0" applyFont="1" applyFill="1" applyAlignment="1">
      <alignment horizontal="center"/>
    </xf>
    <xf numFmtId="3" fontId="7" fillId="3" borderId="0" xfId="0" applyNumberFormat="1" applyFont="1" applyFill="1" applyBorder="1" applyAlignment="1">
      <alignment/>
    </xf>
    <xf numFmtId="166" fontId="7" fillId="2" borderId="0" xfId="0" applyNumberFormat="1" applyFont="1" applyFill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fill"/>
    </xf>
    <xf numFmtId="179" fontId="0" fillId="2" borderId="0" xfId="0" applyFont="1" applyFill="1" applyAlignment="1">
      <alignment/>
    </xf>
    <xf numFmtId="179" fontId="0" fillId="2" borderId="0" xfId="0" applyFill="1" applyAlignment="1">
      <alignment horizontal="center"/>
    </xf>
    <xf numFmtId="10" fontId="7" fillId="0" borderId="0" xfId="0" applyNumberFormat="1" applyFont="1" applyFill="1" applyAlignment="1">
      <alignment/>
    </xf>
    <xf numFmtId="170" fontId="0" fillId="0" borderId="0" xfId="0" applyNumberFormat="1" applyAlignment="1">
      <alignment/>
    </xf>
    <xf numFmtId="10" fontId="7" fillId="3" borderId="0" xfId="0" applyNumberFormat="1" applyFont="1" applyFill="1" applyAlignment="1">
      <alignment/>
    </xf>
    <xf numFmtId="166" fontId="7" fillId="2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 horizontal="center"/>
    </xf>
    <xf numFmtId="179" fontId="13" fillId="2" borderId="0" xfId="0" applyFont="1" applyFill="1" applyBorder="1" applyAlignment="1">
      <alignment/>
    </xf>
    <xf numFmtId="0" fontId="7" fillId="2" borderId="0" xfId="0" applyNumberFormat="1" applyFont="1" applyFill="1" applyBorder="1" applyAlignment="1">
      <alignment/>
    </xf>
    <xf numFmtId="179" fontId="7" fillId="2" borderId="0" xfId="0" applyFont="1" applyFill="1" applyBorder="1" applyAlignment="1">
      <alignment horizontal="center"/>
    </xf>
    <xf numFmtId="0" fontId="14" fillId="2" borderId="0" xfId="0" applyNumberFormat="1" applyFont="1" applyFill="1" applyBorder="1" applyAlignment="1">
      <alignment/>
    </xf>
    <xf numFmtId="179" fontId="7" fillId="2" borderId="0" xfId="0" applyFont="1" applyFill="1" applyAlignment="1">
      <alignment horizontal="right"/>
    </xf>
    <xf numFmtId="0" fontId="7" fillId="2" borderId="1" xfId="0" applyNumberFormat="1" applyFont="1" applyFill="1" applyBorder="1" applyAlignment="1">
      <alignment/>
    </xf>
    <xf numFmtId="0" fontId="7" fillId="2" borderId="1" xfId="0" applyNumberFormat="1" applyFont="1" applyFill="1" applyBorder="1" applyAlignment="1">
      <alignment/>
    </xf>
    <xf numFmtId="3" fontId="7" fillId="3" borderId="1" xfId="0" applyNumberFormat="1" applyFont="1" applyFill="1" applyBorder="1" applyAlignment="1">
      <alignment/>
    </xf>
    <xf numFmtId="49" fontId="7" fillId="2" borderId="0" xfId="0" applyNumberFormat="1" applyFont="1" applyFill="1" applyAlignment="1">
      <alignment/>
    </xf>
    <xf numFmtId="165" fontId="7" fillId="2" borderId="0" xfId="0" applyNumberFormat="1" applyFont="1" applyFill="1" applyAlignment="1">
      <alignment horizontal="right"/>
    </xf>
    <xf numFmtId="0" fontId="0" fillId="2" borderId="0" xfId="0" applyNumberFormat="1" applyFill="1" applyAlignment="1">
      <alignment/>
    </xf>
    <xf numFmtId="3" fontId="7" fillId="2" borderId="0" xfId="0" applyNumberFormat="1" applyFont="1" applyFill="1" applyBorder="1" applyAlignment="1">
      <alignment horizontal="center"/>
    </xf>
    <xf numFmtId="10" fontId="7" fillId="3" borderId="0" xfId="21" applyNumberFormat="1" applyFont="1" applyFill="1" applyAlignment="1">
      <alignment/>
    </xf>
    <xf numFmtId="3" fontId="7" fillId="2" borderId="0" xfId="0" applyNumberFormat="1" applyFont="1" applyFill="1" applyAlignment="1">
      <alignment horizontal="left"/>
    </xf>
    <xf numFmtId="170" fontId="7" fillId="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16" fillId="0" borderId="0" xfId="0" applyNumberFormat="1" applyFont="1" applyAlignment="1">
      <alignment horizontal="center"/>
    </xf>
    <xf numFmtId="0" fontId="17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9" fontId="7" fillId="2" borderId="0" xfId="0" applyNumberFormat="1" applyFont="1" applyFill="1" applyAlignment="1">
      <alignment/>
    </xf>
    <xf numFmtId="169" fontId="7" fillId="2" borderId="0" xfId="0" applyNumberFormat="1" applyFont="1" applyFill="1" applyAlignment="1">
      <alignment/>
    </xf>
    <xf numFmtId="3" fontId="7" fillId="2" borderId="0" xfId="0" applyNumberFormat="1" applyFont="1" applyFill="1" applyAlignment="1" quotePrefix="1">
      <alignment/>
    </xf>
    <xf numFmtId="169" fontId="7" fillId="2" borderId="1" xfId="0" applyNumberFormat="1" applyFont="1" applyFill="1" applyBorder="1" applyAlignment="1">
      <alignment/>
    </xf>
    <xf numFmtId="0" fontId="17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10" fontId="7" fillId="2" borderId="0" xfId="21" applyNumberFormat="1" applyFont="1" applyFill="1" applyAlignment="1">
      <alignment/>
    </xf>
    <xf numFmtId="169" fontId="7" fillId="0" borderId="0" xfId="0" applyNumberFormat="1" applyFont="1" applyFill="1" applyAlignment="1">
      <alignment/>
    </xf>
    <xf numFmtId="0" fontId="19" fillId="2" borderId="0" xfId="0" applyNumberFormat="1" applyFont="1" applyFill="1" applyAlignment="1">
      <alignment horizontal="center"/>
    </xf>
    <xf numFmtId="0" fontId="19" fillId="2" borderId="0" xfId="0" applyNumberFormat="1" applyFont="1" applyFill="1" applyAlignment="1">
      <alignment/>
    </xf>
    <xf numFmtId="0" fontId="19" fillId="2" borderId="0" xfId="0" applyNumberFormat="1" applyFont="1" applyFill="1" applyAlignment="1">
      <alignment/>
    </xf>
    <xf numFmtId="3" fontId="19" fillId="2" borderId="0" xfId="0" applyNumberFormat="1" applyFont="1" applyFill="1" applyAlignment="1">
      <alignment/>
    </xf>
    <xf numFmtId="0" fontId="17" fillId="2" borderId="0" xfId="0" applyNumberFormat="1" applyFont="1" applyFill="1" applyAlignment="1">
      <alignment/>
    </xf>
    <xf numFmtId="3" fontId="17" fillId="2" borderId="0" xfId="0" applyNumberFormat="1" applyFont="1" applyFill="1" applyAlignment="1">
      <alignment/>
    </xf>
    <xf numFmtId="0" fontId="19" fillId="2" borderId="1" xfId="0" applyNumberFormat="1" applyFont="1" applyFill="1" applyBorder="1" applyAlignment="1">
      <alignment horizontal="center"/>
    </xf>
    <xf numFmtId="0" fontId="20" fillId="0" borderId="0" xfId="0" applyNumberFormat="1" applyFont="1" applyAlignment="1">
      <alignment/>
    </xf>
    <xf numFmtId="179" fontId="20" fillId="0" borderId="0" xfId="0" applyFont="1" applyAlignment="1">
      <alignment/>
    </xf>
    <xf numFmtId="179" fontId="19" fillId="2" borderId="0" xfId="0" applyFont="1" applyFill="1" applyAlignment="1">
      <alignment/>
    </xf>
    <xf numFmtId="0" fontId="19" fillId="2" borderId="0" xfId="0" applyNumberFormat="1" applyFont="1" applyFill="1" applyAlignment="1">
      <alignment/>
    </xf>
    <xf numFmtId="0" fontId="20" fillId="2" borderId="0" xfId="0" applyNumberFormat="1" applyFont="1" applyFill="1" applyAlignment="1">
      <alignment/>
    </xf>
    <xf numFmtId="179" fontId="19" fillId="2" borderId="0" xfId="0" applyFont="1" applyFill="1" applyAlignment="1">
      <alignment horizontal="center"/>
    </xf>
    <xf numFmtId="179" fontId="20" fillId="2" borderId="0" xfId="0" applyFont="1" applyFill="1" applyAlignment="1">
      <alignment/>
    </xf>
    <xf numFmtId="179" fontId="19" fillId="0" borderId="0" xfId="0" applyFont="1" applyAlignment="1">
      <alignment/>
    </xf>
    <xf numFmtId="179" fontId="19" fillId="0" borderId="0" xfId="0" applyFont="1" applyFill="1" applyAlignment="1">
      <alignment/>
    </xf>
    <xf numFmtId="179" fontId="0" fillId="0" borderId="0" xfId="0" applyFill="1" applyAlignment="1">
      <alignment/>
    </xf>
    <xf numFmtId="179" fontId="17" fillId="0" borderId="0" xfId="0" applyFont="1" applyFill="1" applyAlignment="1">
      <alignment horizontal="center"/>
    </xf>
    <xf numFmtId="179" fontId="17" fillId="2" borderId="0" xfId="0" applyFont="1" applyFill="1" applyAlignment="1">
      <alignment/>
    </xf>
    <xf numFmtId="179" fontId="21" fillId="2" borderId="0" xfId="0" applyFont="1" applyFill="1" applyAlignment="1">
      <alignment/>
    </xf>
    <xf numFmtId="179" fontId="20" fillId="4" borderId="0" xfId="0" applyFont="1" applyFill="1" applyAlignment="1">
      <alignment/>
    </xf>
    <xf numFmtId="179" fontId="20" fillId="0" borderId="0" xfId="0" applyFont="1" applyFill="1" applyAlignment="1">
      <alignment/>
    </xf>
    <xf numFmtId="179" fontId="0" fillId="2" borderId="0" xfId="0" applyFill="1" applyAlignment="1">
      <alignment horizontal="right"/>
    </xf>
    <xf numFmtId="0" fontId="0" fillId="0" borderId="0" xfId="0" applyNumberFormat="1" applyFont="1" applyAlignment="1">
      <alignment horizontal="right"/>
    </xf>
    <xf numFmtId="49" fontId="0" fillId="2" borderId="0" xfId="0" applyNumberFormat="1" applyFont="1" applyFill="1" applyAlignment="1">
      <alignment horizontal="left"/>
    </xf>
    <xf numFmtId="0" fontId="0" fillId="0" borderId="0" xfId="0" applyNumberFormat="1" applyAlignment="1">
      <alignment horizontal="right"/>
    </xf>
    <xf numFmtId="49" fontId="0" fillId="2" borderId="0" xfId="0" applyNumberFormat="1" applyFill="1" applyAlignment="1">
      <alignment horizontal="left"/>
    </xf>
    <xf numFmtId="179" fontId="17" fillId="2" borderId="0" xfId="0" applyFont="1" applyFill="1" applyAlignment="1">
      <alignment horizontal="center"/>
    </xf>
    <xf numFmtId="179" fontId="0" fillId="2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26</xdr:row>
      <xdr:rowOff>66675</xdr:rowOff>
    </xdr:from>
    <xdr:to>
      <xdr:col>11</xdr:col>
      <xdr:colOff>666750</xdr:colOff>
      <xdr:row>30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72400" y="5067300"/>
          <a:ext cx="34385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MT"/>
              <a:ea typeface="Arial MT"/>
              <a:cs typeface="Arial MT"/>
            </a:rPr>
            <a:t>Values in shaded area provided to illustrate calculations.  Company completing formula rate shall make entries in shaded area as directed by Notes and by instructions in column (2).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ariffs\Divisors%20expanded%20MIS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ivisors expanded MISO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60"/>
  <sheetViews>
    <sheetView tabSelected="1" zoomScale="75" zoomScaleNormal="75" workbookViewId="0" topLeftCell="A41">
      <selection activeCell="J113" sqref="J113"/>
    </sheetView>
  </sheetViews>
  <sheetFormatPr defaultColWidth="8.88671875" defaultRowHeight="15"/>
  <cols>
    <col min="1" max="1" width="5.99609375" style="0" customWidth="1"/>
    <col min="2" max="2" width="1.4375" style="118" customWidth="1"/>
    <col min="3" max="3" width="31.10546875" style="0" customWidth="1"/>
    <col min="4" max="4" width="29.5546875" style="0" customWidth="1"/>
    <col min="5" max="5" width="14.10546875" style="0" customWidth="1"/>
    <col min="6" max="6" width="6.5546875" style="0" customWidth="1"/>
    <col min="7" max="7" width="4.77734375" style="0" customWidth="1"/>
    <col min="8" max="8" width="9.3359375" style="0" customWidth="1"/>
    <col min="9" max="9" width="5.77734375" style="0" customWidth="1"/>
    <col min="10" max="10" width="10.88671875" style="0" customWidth="1"/>
    <col min="11" max="11" width="3.4453125" style="0" customWidth="1"/>
    <col min="12" max="12" width="11.99609375" style="0" customWidth="1"/>
    <col min="13" max="13" width="1.88671875" style="0" customWidth="1"/>
    <col min="14" max="14" width="12.99609375" style="0" customWidth="1"/>
  </cols>
  <sheetData>
    <row r="1" spans="1:12" ht="15">
      <c r="A1" s="1" t="s">
        <v>192</v>
      </c>
      <c r="B1" s="1"/>
      <c r="C1" s="1"/>
      <c r="D1" s="1"/>
      <c r="E1" s="1"/>
      <c r="F1" s="1"/>
      <c r="G1" s="1"/>
      <c r="H1" s="1"/>
      <c r="I1" s="1"/>
      <c r="J1" s="1"/>
      <c r="K1" s="1"/>
      <c r="L1" s="124" t="s">
        <v>194</v>
      </c>
    </row>
    <row r="2" spans="1:12" ht="15">
      <c r="A2" s="1" t="s">
        <v>193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 t="s">
        <v>0</v>
      </c>
      <c r="K3" s="1"/>
      <c r="L3" s="1"/>
    </row>
    <row r="4" spans="1:63" ht="15">
      <c r="A4" s="1"/>
      <c r="B4" s="1"/>
      <c r="C4" s="2" t="s">
        <v>185</v>
      </c>
      <c r="D4" s="2"/>
      <c r="E4" s="3" t="s">
        <v>1</v>
      </c>
      <c r="F4" s="2"/>
      <c r="G4" s="2"/>
      <c r="H4" s="2"/>
      <c r="I4" s="4"/>
      <c r="K4" s="5"/>
      <c r="L4" s="6" t="s">
        <v>203</v>
      </c>
      <c r="M4" s="7"/>
      <c r="N4" s="8"/>
      <c r="O4" s="8"/>
      <c r="P4" s="7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</row>
    <row r="5" spans="1:63" ht="15">
      <c r="A5" s="1"/>
      <c r="B5" s="1"/>
      <c r="C5" s="2"/>
      <c r="D5" s="10" t="s">
        <v>2</v>
      </c>
      <c r="E5" s="10" t="s">
        <v>3</v>
      </c>
      <c r="F5" s="10"/>
      <c r="G5" s="10"/>
      <c r="H5" s="10"/>
      <c r="I5" s="4"/>
      <c r="J5" s="4"/>
      <c r="K5" s="5"/>
      <c r="L5" s="5"/>
      <c r="M5" s="7"/>
      <c r="N5" s="11"/>
      <c r="O5" s="8"/>
      <c r="P5" s="7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</row>
    <row r="6" spans="1:63" ht="15">
      <c r="A6" s="1"/>
      <c r="B6" s="1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7"/>
      <c r="N6" s="8"/>
      <c r="O6" s="8"/>
      <c r="P6" s="7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</row>
    <row r="7" spans="1:63" ht="15">
      <c r="A7" s="12"/>
      <c r="B7" s="1"/>
      <c r="C7" s="5"/>
      <c r="D7" s="5"/>
      <c r="E7" s="13" t="s">
        <v>202</v>
      </c>
      <c r="F7" s="5"/>
      <c r="G7" s="5"/>
      <c r="H7" s="5"/>
      <c r="I7" s="5"/>
      <c r="J7" s="5"/>
      <c r="K7" s="5"/>
      <c r="L7" s="5"/>
      <c r="M7" s="7"/>
      <c r="N7" s="8"/>
      <c r="O7" s="8"/>
      <c r="P7" s="7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</row>
    <row r="8" spans="1:63" ht="15">
      <c r="A8" s="12"/>
      <c r="B8" s="1"/>
      <c r="C8" s="5"/>
      <c r="D8" s="5"/>
      <c r="E8" s="14"/>
      <c r="F8" s="5"/>
      <c r="G8" s="5"/>
      <c r="H8" s="5"/>
      <c r="I8" s="5"/>
      <c r="J8" s="5"/>
      <c r="K8" s="5"/>
      <c r="L8" s="5"/>
      <c r="M8" s="7"/>
      <c r="N8" s="8"/>
      <c r="O8" s="8"/>
      <c r="P8" s="7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</row>
    <row r="9" spans="1:63" ht="15">
      <c r="A9" s="12"/>
      <c r="B9" s="1"/>
      <c r="C9" s="5" t="s">
        <v>5</v>
      </c>
      <c r="D9" s="5"/>
      <c r="E9" s="14"/>
      <c r="F9" s="5"/>
      <c r="G9" s="5"/>
      <c r="H9" s="5"/>
      <c r="I9" s="5"/>
      <c r="J9" s="5"/>
      <c r="K9" s="5"/>
      <c r="L9" s="5"/>
      <c r="M9" s="7"/>
      <c r="N9" s="8"/>
      <c r="O9" s="8"/>
      <c r="P9" s="7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</row>
    <row r="10" spans="1:63" ht="15">
      <c r="A10" s="12"/>
      <c r="B10" s="1"/>
      <c r="C10" s="5" t="s">
        <v>6</v>
      </c>
      <c r="D10" s="5"/>
      <c r="E10" s="14"/>
      <c r="F10" s="5"/>
      <c r="G10" s="5"/>
      <c r="H10" s="5"/>
      <c r="I10" s="5"/>
      <c r="J10" s="5"/>
      <c r="K10" s="5"/>
      <c r="L10" s="5"/>
      <c r="M10" s="7"/>
      <c r="N10" s="7"/>
      <c r="O10" s="7"/>
      <c r="P10" s="7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</row>
    <row r="11" spans="1:63" ht="15">
      <c r="A11" s="12"/>
      <c r="B11" s="1"/>
      <c r="C11" s="5"/>
      <c r="D11" s="5"/>
      <c r="E11" s="5"/>
      <c r="F11" s="5"/>
      <c r="G11" s="5"/>
      <c r="H11" s="5"/>
      <c r="I11" s="5"/>
      <c r="J11" s="15"/>
      <c r="K11" s="5"/>
      <c r="L11" s="5"/>
      <c r="M11" s="7"/>
      <c r="N11" s="7"/>
      <c r="O11" s="7"/>
      <c r="P11" s="7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</row>
    <row r="12" spans="1:63" ht="15">
      <c r="A12" s="1"/>
      <c r="B12" s="1"/>
      <c r="C12" s="16" t="s">
        <v>7</v>
      </c>
      <c r="D12" s="16" t="s">
        <v>8</v>
      </c>
      <c r="E12" s="16" t="s">
        <v>9</v>
      </c>
      <c r="F12" s="10" t="s">
        <v>2</v>
      </c>
      <c r="G12" s="10"/>
      <c r="H12" s="17" t="s">
        <v>10</v>
      </c>
      <c r="I12" s="10"/>
      <c r="J12" s="18" t="s">
        <v>11</v>
      </c>
      <c r="K12" s="10"/>
      <c r="L12" s="18"/>
      <c r="M12" s="19"/>
      <c r="N12" s="20"/>
      <c r="O12" s="19"/>
      <c r="P12" s="21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</row>
    <row r="13" spans="1:63" ht="15.75">
      <c r="A13" s="1"/>
      <c r="B13" s="1"/>
      <c r="C13" s="22"/>
      <c r="D13" s="23" t="s">
        <v>12</v>
      </c>
      <c r="E13" s="10"/>
      <c r="F13" s="10"/>
      <c r="G13" s="10"/>
      <c r="H13" s="24"/>
      <c r="I13" s="10"/>
      <c r="J13" s="25" t="s">
        <v>13</v>
      </c>
      <c r="K13" s="10"/>
      <c r="L13" s="1"/>
      <c r="M13" s="19"/>
      <c r="N13" s="26"/>
      <c r="O13" s="26"/>
      <c r="P13" s="21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</row>
    <row r="14" spans="1:63" ht="15.75">
      <c r="A14" s="12" t="s">
        <v>14</v>
      </c>
      <c r="B14" s="1"/>
      <c r="C14" s="22"/>
      <c r="D14" s="27" t="s">
        <v>15</v>
      </c>
      <c r="E14" s="25" t="s">
        <v>16</v>
      </c>
      <c r="F14" s="28"/>
      <c r="G14" s="25" t="s">
        <v>17</v>
      </c>
      <c r="H14" s="29"/>
      <c r="I14" s="28"/>
      <c r="J14" s="30" t="s">
        <v>18</v>
      </c>
      <c r="K14" s="10"/>
      <c r="L14" s="1"/>
      <c r="M14" s="7"/>
      <c r="N14" s="31"/>
      <c r="O14" s="26"/>
      <c r="P14" s="21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</row>
    <row r="15" spans="1:63" ht="16.5" thickBot="1">
      <c r="A15" s="32" t="s">
        <v>19</v>
      </c>
      <c r="B15" s="1"/>
      <c r="C15" s="33"/>
      <c r="D15" s="10"/>
      <c r="E15" s="10"/>
      <c r="F15" s="10"/>
      <c r="G15" s="10"/>
      <c r="H15" s="10"/>
      <c r="I15" s="10"/>
      <c r="J15" s="10"/>
      <c r="K15" s="10"/>
      <c r="L15" s="10"/>
      <c r="M15" s="7"/>
      <c r="N15" s="19"/>
      <c r="O15" s="19"/>
      <c r="P15" s="21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</row>
    <row r="16" spans="1:63" ht="15">
      <c r="A16" s="12"/>
      <c r="B16" s="1"/>
      <c r="C16" s="22"/>
      <c r="D16" s="10"/>
      <c r="E16" s="10"/>
      <c r="F16" s="10"/>
      <c r="G16" s="10"/>
      <c r="H16" s="10"/>
      <c r="I16" s="10"/>
      <c r="J16" s="10"/>
      <c r="K16" s="10"/>
      <c r="L16" s="10"/>
      <c r="M16" s="7"/>
      <c r="N16" s="19"/>
      <c r="O16" s="19"/>
      <c r="P16" s="21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</row>
    <row r="17" spans="1:63" ht="15">
      <c r="A17" s="34">
        <v>1</v>
      </c>
      <c r="B17" s="1"/>
      <c r="C17" s="22" t="s">
        <v>20</v>
      </c>
      <c r="D17" s="35" t="s">
        <v>21</v>
      </c>
      <c r="E17" s="36">
        <v>650164707</v>
      </c>
      <c r="F17" s="10"/>
      <c r="G17" s="10"/>
      <c r="H17" s="37"/>
      <c r="I17" s="10"/>
      <c r="J17" s="36">
        <v>640689695</v>
      </c>
      <c r="K17" s="10"/>
      <c r="L17" s="10"/>
      <c r="M17" s="7"/>
      <c r="N17" s="19"/>
      <c r="O17" s="19"/>
      <c r="P17" s="21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</row>
    <row r="18" spans="1:63" ht="15">
      <c r="A18" s="34">
        <v>2</v>
      </c>
      <c r="B18" s="1"/>
      <c r="C18" s="22" t="s">
        <v>22</v>
      </c>
      <c r="D18" s="35" t="s">
        <v>23</v>
      </c>
      <c r="E18" s="36">
        <v>10734788</v>
      </c>
      <c r="F18" s="10"/>
      <c r="G18" s="1"/>
      <c r="H18" s="1"/>
      <c r="I18" s="10"/>
      <c r="J18" s="1"/>
      <c r="K18" s="10"/>
      <c r="L18" s="10"/>
      <c r="M18" s="7"/>
      <c r="O18" s="19"/>
      <c r="P18" s="21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</row>
    <row r="19" spans="1:63" ht="15">
      <c r="A19" s="34"/>
      <c r="B19" s="1"/>
      <c r="C19" s="1"/>
      <c r="D19" s="35"/>
      <c r="E19" s="38"/>
      <c r="F19" s="10"/>
      <c r="G19" s="10"/>
      <c r="H19" s="10"/>
      <c r="I19" s="10"/>
      <c r="J19" s="38"/>
      <c r="K19" s="10"/>
      <c r="L19" s="10"/>
      <c r="M19" s="7"/>
      <c r="N19" s="19"/>
      <c r="O19" s="19"/>
      <c r="P19" s="21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</row>
    <row r="20" spans="1:63" ht="15">
      <c r="A20" s="34">
        <v>3</v>
      </c>
      <c r="B20" s="1"/>
      <c r="C20" s="22" t="s">
        <v>190</v>
      </c>
      <c r="D20" s="35" t="s">
        <v>24</v>
      </c>
      <c r="E20" s="39">
        <f>E18</f>
        <v>10734788</v>
      </c>
      <c r="F20" s="10"/>
      <c r="G20" s="10" t="s">
        <v>25</v>
      </c>
      <c r="H20" s="37">
        <f>J82</f>
        <v>1</v>
      </c>
      <c r="I20" s="10"/>
      <c r="J20" s="10">
        <f>+H20*E18</f>
        <v>10734788</v>
      </c>
      <c r="K20" s="10"/>
      <c r="L20" s="40"/>
      <c r="M20" s="19"/>
      <c r="N20" s="19"/>
      <c r="O20" s="19"/>
      <c r="P20" s="21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</row>
    <row r="21" spans="1:63" ht="15">
      <c r="A21" s="34"/>
      <c r="B21" s="1"/>
      <c r="C21" s="22"/>
      <c r="D21" s="35"/>
      <c r="E21" s="10"/>
      <c r="F21" s="10"/>
      <c r="G21" s="10"/>
      <c r="H21" s="10"/>
      <c r="I21" s="10"/>
      <c r="J21" s="10"/>
      <c r="K21" s="10"/>
      <c r="L21" s="10"/>
      <c r="M21" s="19"/>
      <c r="N21" s="19"/>
      <c r="O21" s="19"/>
      <c r="P21" s="21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</row>
    <row r="22" spans="1:63" ht="15">
      <c r="A22" s="34"/>
      <c r="B22" s="1"/>
      <c r="C22" s="22" t="s">
        <v>26</v>
      </c>
      <c r="D22" s="35"/>
      <c r="E22" s="10"/>
      <c r="F22" s="10"/>
      <c r="G22" s="10"/>
      <c r="H22" s="10"/>
      <c r="I22" s="10"/>
      <c r="J22" s="10"/>
      <c r="K22" s="10"/>
      <c r="L22" s="10"/>
      <c r="M22" s="19"/>
      <c r="N22" s="19"/>
      <c r="O22" s="19"/>
      <c r="P22" s="21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</row>
    <row r="23" spans="1:63" ht="15">
      <c r="A23" s="34">
        <v>4</v>
      </c>
      <c r="B23" s="1"/>
      <c r="C23" s="22" t="s">
        <v>27</v>
      </c>
      <c r="D23" s="35" t="s">
        <v>28</v>
      </c>
      <c r="E23" s="36">
        <v>44842249</v>
      </c>
      <c r="F23" s="10"/>
      <c r="G23" s="10"/>
      <c r="H23" s="10"/>
      <c r="I23" s="10"/>
      <c r="J23" s="1"/>
      <c r="K23" s="10"/>
      <c r="L23" s="10"/>
      <c r="M23" s="19"/>
      <c r="N23" s="19"/>
      <c r="O23" s="19"/>
      <c r="P23" s="21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</row>
    <row r="24" spans="1:63" ht="15.75">
      <c r="A24" s="34">
        <v>5</v>
      </c>
      <c r="B24" s="1"/>
      <c r="C24" s="22" t="s">
        <v>29</v>
      </c>
      <c r="D24" s="35" t="s">
        <v>30</v>
      </c>
      <c r="E24" s="41">
        <f>IF(E23=0,0,E23/J17)</f>
        <v>0.06999058881382508</v>
      </c>
      <c r="F24" s="10"/>
      <c r="G24" s="10"/>
      <c r="H24" s="10"/>
      <c r="I24" s="10"/>
      <c r="J24" s="1"/>
      <c r="K24" s="10"/>
      <c r="L24" s="42"/>
      <c r="M24" s="43"/>
      <c r="N24" s="44"/>
      <c r="O24" s="19"/>
      <c r="P24" s="21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</row>
    <row r="25" spans="1:63" ht="15">
      <c r="A25" s="34">
        <v>6</v>
      </c>
      <c r="B25" s="1"/>
      <c r="C25" s="22" t="s">
        <v>31</v>
      </c>
      <c r="D25" s="35" t="s">
        <v>32</v>
      </c>
      <c r="E25" s="10">
        <f>J20</f>
        <v>10734788</v>
      </c>
      <c r="F25" s="10"/>
      <c r="G25" s="10"/>
      <c r="H25" s="41">
        <f>E24</f>
        <v>0.06999058881382508</v>
      </c>
      <c r="I25" s="10"/>
      <c r="J25" s="10">
        <f>J20*H25</f>
        <v>751334.1329115838</v>
      </c>
      <c r="K25" s="10"/>
      <c r="L25" s="1"/>
      <c r="O25" s="19"/>
      <c r="P25" s="21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</row>
    <row r="26" spans="1:63" ht="15">
      <c r="A26" s="34"/>
      <c r="B26" s="1"/>
      <c r="C26" s="1"/>
      <c r="D26" s="35"/>
      <c r="E26" s="1"/>
      <c r="F26" s="10"/>
      <c r="G26" s="10"/>
      <c r="H26" s="10"/>
      <c r="I26" s="10"/>
      <c r="J26" s="1"/>
      <c r="K26" s="10"/>
      <c r="L26" s="1"/>
      <c r="M26" s="19"/>
      <c r="N26" s="45"/>
      <c r="O26" s="19"/>
      <c r="P26" s="21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</row>
    <row r="27" spans="1:63" ht="15.75">
      <c r="A27" s="34"/>
      <c r="B27" s="1"/>
      <c r="C27" s="22" t="s">
        <v>33</v>
      </c>
      <c r="D27" s="35"/>
      <c r="E27" s="10"/>
      <c r="F27" s="10"/>
      <c r="G27" s="10"/>
      <c r="H27" s="10"/>
      <c r="I27" s="10"/>
      <c r="J27" s="10"/>
      <c r="K27" s="10"/>
      <c r="L27" s="46"/>
      <c r="M27" s="19"/>
      <c r="N27" s="45"/>
      <c r="O27" s="19"/>
      <c r="P27" s="21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</row>
    <row r="28" spans="1:63" ht="15.75">
      <c r="A28" s="34"/>
      <c r="B28" s="1"/>
      <c r="C28" s="22" t="s">
        <v>34</v>
      </c>
      <c r="D28" s="35"/>
      <c r="E28" s="10"/>
      <c r="F28" s="10"/>
      <c r="G28" s="10"/>
      <c r="H28" s="10"/>
      <c r="I28" s="10"/>
      <c r="J28" s="10"/>
      <c r="K28" s="10"/>
      <c r="L28" s="47"/>
      <c r="M28" s="19"/>
      <c r="N28" s="45"/>
      <c r="O28" s="19"/>
      <c r="P28" s="21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</row>
    <row r="29" spans="1:63" ht="15.75">
      <c r="A29" s="34">
        <v>7</v>
      </c>
      <c r="B29" s="1"/>
      <c r="C29" s="22" t="s">
        <v>13</v>
      </c>
      <c r="D29" s="35" t="s">
        <v>191</v>
      </c>
      <c r="E29" s="36">
        <v>16755435</v>
      </c>
      <c r="F29" s="10"/>
      <c r="G29" s="48"/>
      <c r="H29" s="49"/>
      <c r="I29" s="10"/>
      <c r="J29" s="48"/>
      <c r="K29" s="10"/>
      <c r="L29" s="42"/>
      <c r="M29" s="19"/>
      <c r="N29" s="44"/>
      <c r="O29" s="26"/>
      <c r="P29" s="1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</row>
    <row r="30" spans="1:63" ht="15.75">
      <c r="A30" s="34">
        <v>8</v>
      </c>
      <c r="B30" s="1"/>
      <c r="C30" s="22" t="s">
        <v>35</v>
      </c>
      <c r="D30" s="35" t="s">
        <v>36</v>
      </c>
      <c r="E30" s="10">
        <f>IF(E29=0,0,J17/E29)</f>
        <v>38.23772375948461</v>
      </c>
      <c r="F30" s="10"/>
      <c r="G30" s="48"/>
      <c r="H30" s="41"/>
      <c r="I30" s="10"/>
      <c r="J30" s="48"/>
      <c r="K30" s="10"/>
      <c r="L30" s="42"/>
      <c r="M30" s="19"/>
      <c r="N30" s="44"/>
      <c r="O30" s="26"/>
      <c r="P30" s="1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</row>
    <row r="31" spans="1:63" ht="15.75">
      <c r="A31" s="50" t="s">
        <v>37</v>
      </c>
      <c r="B31" s="51"/>
      <c r="C31" s="22" t="s">
        <v>38</v>
      </c>
      <c r="D31" s="35" t="s">
        <v>39</v>
      </c>
      <c r="E31" s="41">
        <f>IF(E29=0,0,1/E30)</f>
        <v>0.02615218432692288</v>
      </c>
      <c r="F31" s="10"/>
      <c r="G31" s="48"/>
      <c r="H31" s="41"/>
      <c r="I31" s="10"/>
      <c r="J31" s="48"/>
      <c r="K31" s="52"/>
      <c r="L31" s="53"/>
      <c r="M31" s="19"/>
      <c r="N31" s="44"/>
      <c r="O31" s="26"/>
      <c r="P31" s="1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</row>
    <row r="32" spans="1:63" ht="15.75">
      <c r="A32" s="50" t="s">
        <v>40</v>
      </c>
      <c r="B32" s="51"/>
      <c r="C32" s="22" t="s">
        <v>41</v>
      </c>
      <c r="D32" s="54" t="s">
        <v>42</v>
      </c>
      <c r="E32" s="39">
        <f>J20</f>
        <v>10734788</v>
      </c>
      <c r="F32" s="10"/>
      <c r="G32" s="48"/>
      <c r="H32" s="41">
        <f>E31</f>
        <v>0.02615218432692288</v>
      </c>
      <c r="I32" s="10"/>
      <c r="J32" s="10">
        <f>J20*E31</f>
        <v>280738.15448643983</v>
      </c>
      <c r="K32" s="52"/>
      <c r="L32" s="53"/>
      <c r="M32" s="19"/>
      <c r="N32" s="44"/>
      <c r="O32" s="26"/>
      <c r="P32" s="1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</row>
    <row r="33" spans="1:63" ht="15">
      <c r="A33" s="55"/>
      <c r="B33" s="1"/>
      <c r="C33" s="22"/>
      <c r="D33" s="35"/>
      <c r="E33" s="10"/>
      <c r="F33" s="10"/>
      <c r="G33" s="10"/>
      <c r="H33" s="10"/>
      <c r="I33" s="10"/>
      <c r="J33" s="10"/>
      <c r="K33" s="10"/>
      <c r="L33" s="10"/>
      <c r="M33" s="19"/>
      <c r="N33" s="45"/>
      <c r="O33" s="19"/>
      <c r="P33" s="21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</row>
    <row r="34" spans="1:63" ht="15">
      <c r="A34" s="55"/>
      <c r="B34" s="1"/>
      <c r="C34" s="22" t="s">
        <v>43</v>
      </c>
      <c r="D34" s="56"/>
      <c r="E34" s="10"/>
      <c r="F34" s="10"/>
      <c r="G34" s="10"/>
      <c r="H34" s="10"/>
      <c r="I34" s="10"/>
      <c r="J34" s="10"/>
      <c r="K34" s="10"/>
      <c r="L34" s="10"/>
      <c r="M34" s="19"/>
      <c r="N34" s="45"/>
      <c r="O34" s="19"/>
      <c r="P34" s="21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</row>
    <row r="35" spans="1:63" ht="15.75">
      <c r="A35" s="55" t="s">
        <v>44</v>
      </c>
      <c r="B35" s="1"/>
      <c r="C35" s="22" t="s">
        <v>45</v>
      </c>
      <c r="D35" s="35" t="s">
        <v>28</v>
      </c>
      <c r="E35" s="57">
        <v>287224</v>
      </c>
      <c r="F35" s="10"/>
      <c r="G35" s="10"/>
      <c r="H35" s="58"/>
      <c r="I35" s="10"/>
      <c r="J35" s="1"/>
      <c r="K35" s="10"/>
      <c r="L35" s="47"/>
      <c r="M35" s="19"/>
      <c r="N35" s="59"/>
      <c r="O35" s="26"/>
      <c r="P35" s="21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</row>
    <row r="36" spans="1:63" ht="15.75">
      <c r="A36" s="55" t="s">
        <v>46</v>
      </c>
      <c r="B36" s="1"/>
      <c r="C36" s="22" t="s">
        <v>47</v>
      </c>
      <c r="D36" s="35" t="s">
        <v>48</v>
      </c>
      <c r="E36" s="41">
        <f>IF(E35=0,0,E35/J17)</f>
        <v>0.0004483043854794637</v>
      </c>
      <c r="F36" s="10"/>
      <c r="G36" s="10"/>
      <c r="H36" s="10"/>
      <c r="I36" s="10"/>
      <c r="J36" s="1"/>
      <c r="K36" s="10"/>
      <c r="L36" s="42"/>
      <c r="M36" s="19"/>
      <c r="N36" s="44"/>
      <c r="O36" s="26"/>
      <c r="P36" s="21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</row>
    <row r="37" spans="1:63" ht="15">
      <c r="A37" s="55" t="s">
        <v>49</v>
      </c>
      <c r="B37" s="1"/>
      <c r="C37" s="22" t="s">
        <v>50</v>
      </c>
      <c r="D37" s="35" t="s">
        <v>51</v>
      </c>
      <c r="E37" s="10">
        <f>J20</f>
        <v>10734788</v>
      </c>
      <c r="F37" s="10"/>
      <c r="G37" s="10"/>
      <c r="H37" s="41">
        <f>E36</f>
        <v>0.0004483043854794637</v>
      </c>
      <c r="I37" s="10"/>
      <c r="J37" s="10">
        <f>J20*E36</f>
        <v>4812.452537592321</v>
      </c>
      <c r="K37" s="10"/>
      <c r="L37" s="1"/>
      <c r="O37" s="19"/>
      <c r="P37" s="21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</row>
    <row r="38" spans="1:63" ht="15">
      <c r="A38" s="55"/>
      <c r="B38" s="1"/>
      <c r="C38" s="22"/>
      <c r="D38" s="35"/>
      <c r="E38" s="10"/>
      <c r="F38" s="10"/>
      <c r="G38" s="10"/>
      <c r="H38" s="58"/>
      <c r="I38" s="10"/>
      <c r="J38" s="10"/>
      <c r="K38" s="10"/>
      <c r="L38" s="10"/>
      <c r="M38" s="19"/>
      <c r="N38" s="60"/>
      <c r="O38" s="19"/>
      <c r="P38" s="21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</row>
    <row r="39" spans="1:63" ht="15">
      <c r="A39" s="50"/>
      <c r="B39" s="51"/>
      <c r="C39" s="10" t="s">
        <v>52</v>
      </c>
      <c r="D39" s="35"/>
      <c r="E39" s="10"/>
      <c r="F39" s="61"/>
      <c r="G39" s="61"/>
      <c r="H39" s="41"/>
      <c r="I39" s="10"/>
      <c r="J39" s="10"/>
      <c r="K39" s="52"/>
      <c r="L39" s="51"/>
      <c r="O39" s="26"/>
      <c r="P39" s="19" t="s">
        <v>2</v>
      </c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</row>
    <row r="40" spans="1:63" ht="15">
      <c r="A40" s="50" t="s">
        <v>53</v>
      </c>
      <c r="B40" s="51"/>
      <c r="C40" s="10" t="s">
        <v>54</v>
      </c>
      <c r="D40" s="35" t="s">
        <v>186</v>
      </c>
      <c r="E40" s="36">
        <v>0</v>
      </c>
      <c r="F40" s="61"/>
      <c r="G40" s="61"/>
      <c r="H40" s="41"/>
      <c r="I40" s="10"/>
      <c r="J40" s="10"/>
      <c r="K40" s="52"/>
      <c r="L40" s="51"/>
      <c r="O40" s="26"/>
      <c r="P40" s="1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</row>
    <row r="41" spans="1:63" ht="15">
      <c r="A41" s="50" t="s">
        <v>55</v>
      </c>
      <c r="B41" s="51"/>
      <c r="C41" s="10" t="s">
        <v>56</v>
      </c>
      <c r="D41" s="35" t="s">
        <v>187</v>
      </c>
      <c r="E41" s="36">
        <v>0</v>
      </c>
      <c r="F41" s="61"/>
      <c r="G41" s="61"/>
      <c r="H41" s="41"/>
      <c r="I41" s="10"/>
      <c r="J41" s="10"/>
      <c r="K41" s="52"/>
      <c r="L41" s="51"/>
      <c r="O41" s="26"/>
      <c r="P41" s="1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</row>
    <row r="42" spans="1:63" ht="15">
      <c r="A42" s="50" t="s">
        <v>57</v>
      </c>
      <c r="B42" s="51"/>
      <c r="C42" s="10" t="s">
        <v>58</v>
      </c>
      <c r="D42" s="35" t="s">
        <v>59</v>
      </c>
      <c r="E42" s="41">
        <f>IF(E40=0,0,E40/E41)</f>
        <v>0</v>
      </c>
      <c r="F42" s="61"/>
      <c r="G42" s="61"/>
      <c r="H42" s="41"/>
      <c r="I42" s="10"/>
      <c r="J42" s="10"/>
      <c r="K42" s="52"/>
      <c r="L42" s="51"/>
      <c r="O42" s="26"/>
      <c r="P42" s="1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</row>
    <row r="43" spans="1:63" ht="15">
      <c r="A43" s="50" t="s">
        <v>60</v>
      </c>
      <c r="B43" s="51"/>
      <c r="C43" s="10" t="s">
        <v>61</v>
      </c>
      <c r="D43" s="35" t="s">
        <v>62</v>
      </c>
      <c r="E43" s="41">
        <f>E42*E47</f>
        <v>0</v>
      </c>
      <c r="F43" s="61"/>
      <c r="G43" s="61"/>
      <c r="H43" s="41"/>
      <c r="I43" s="10"/>
      <c r="J43" s="10"/>
      <c r="K43" s="52"/>
      <c r="L43" s="51"/>
      <c r="M43" s="19"/>
      <c r="N43" s="19"/>
      <c r="O43" s="26"/>
      <c r="P43" s="1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</row>
    <row r="44" spans="1:63" ht="15">
      <c r="A44" s="50" t="s">
        <v>63</v>
      </c>
      <c r="B44" s="51"/>
      <c r="C44" s="10" t="s">
        <v>64</v>
      </c>
      <c r="D44" s="35" t="s">
        <v>65</v>
      </c>
      <c r="E44" s="10">
        <f>J20</f>
        <v>10734788</v>
      </c>
      <c r="F44" s="61"/>
      <c r="G44" s="61"/>
      <c r="H44" s="41">
        <f>E43</f>
        <v>0</v>
      </c>
      <c r="I44" s="10"/>
      <c r="J44" s="10">
        <f>J20*E43</f>
        <v>0</v>
      </c>
      <c r="K44" s="52"/>
      <c r="L44" s="51"/>
      <c r="M44" s="7"/>
      <c r="N44" s="19"/>
      <c r="O44" s="7"/>
      <c r="P44" s="21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</row>
    <row r="45" spans="1:63" ht="15">
      <c r="A45" s="55"/>
      <c r="B45" s="1"/>
      <c r="C45" s="10"/>
      <c r="D45" s="35"/>
      <c r="E45" s="10"/>
      <c r="F45" s="61"/>
      <c r="G45" s="61"/>
      <c r="H45" s="41"/>
      <c r="I45" s="10"/>
      <c r="J45" s="10"/>
      <c r="K45" s="10"/>
      <c r="L45" s="1"/>
      <c r="M45" s="7"/>
      <c r="N45" s="19"/>
      <c r="O45" s="7"/>
      <c r="P45" s="21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</row>
    <row r="46" spans="1:63" ht="15">
      <c r="A46" s="55"/>
      <c r="B46" s="1"/>
      <c r="C46" s="22" t="s">
        <v>66</v>
      </c>
      <c r="D46" s="40"/>
      <c r="E46" s="1"/>
      <c r="F46" s="10"/>
      <c r="G46" s="10"/>
      <c r="H46" s="1"/>
      <c r="I46" s="10"/>
      <c r="J46" s="1"/>
      <c r="K46" s="10"/>
      <c r="L46" s="1"/>
      <c r="M46" s="19"/>
      <c r="N46" s="19"/>
      <c r="O46" s="19"/>
      <c r="P46" s="21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</row>
    <row r="47" spans="1:63" ht="15.75">
      <c r="A47" s="55" t="s">
        <v>67</v>
      </c>
      <c r="B47" s="1"/>
      <c r="C47" s="22" t="s">
        <v>68</v>
      </c>
      <c r="D47" s="62"/>
      <c r="E47" s="63">
        <f>IF(J85&gt;0,J85,J93)</f>
        <v>0.06736267510274654</v>
      </c>
      <c r="F47" s="35"/>
      <c r="G47" s="10"/>
      <c r="H47" s="35"/>
      <c r="I47" s="10"/>
      <c r="J47" s="1"/>
      <c r="K47" s="10"/>
      <c r="L47" s="42"/>
      <c r="M47" s="19"/>
      <c r="N47" s="44"/>
      <c r="P47" s="21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</row>
    <row r="48" spans="1:63" ht="15">
      <c r="A48" s="55" t="s">
        <v>69</v>
      </c>
      <c r="B48" s="1"/>
      <c r="C48" s="22" t="s">
        <v>70</v>
      </c>
      <c r="D48" s="40" t="s">
        <v>71</v>
      </c>
      <c r="E48" s="10">
        <f>J20</f>
        <v>10734788</v>
      </c>
      <c r="F48" s="10"/>
      <c r="G48" s="10"/>
      <c r="H48" s="41">
        <f>E47</f>
        <v>0.06736267510274654</v>
      </c>
      <c r="I48" s="10"/>
      <c r="J48" s="10">
        <f>E47*J20</f>
        <v>723124.0363408624</v>
      </c>
      <c r="K48" s="10"/>
      <c r="L48" s="1"/>
      <c r="M48" s="19"/>
      <c r="N48" s="19"/>
      <c r="O48" s="19"/>
      <c r="P48" s="21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</row>
    <row r="49" spans="1:63" ht="15">
      <c r="A49" s="50" t="s">
        <v>72</v>
      </c>
      <c r="B49" s="51"/>
      <c r="C49" s="22" t="s">
        <v>73</v>
      </c>
      <c r="D49" s="40" t="s">
        <v>74</v>
      </c>
      <c r="E49" s="10">
        <f>J20</f>
        <v>10734788</v>
      </c>
      <c r="F49" s="10"/>
      <c r="G49" s="10"/>
      <c r="H49" s="41">
        <f>J100</f>
        <v>0</v>
      </c>
      <c r="I49" s="10"/>
      <c r="J49" s="10">
        <f>J100*J20</f>
        <v>0</v>
      </c>
      <c r="K49" s="10"/>
      <c r="L49" s="1"/>
      <c r="N49" s="64"/>
      <c r="O49" s="26"/>
      <c r="P49" s="1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</row>
    <row r="50" spans="1:63" ht="15">
      <c r="A50" s="50" t="s">
        <v>75</v>
      </c>
      <c r="B50" s="51"/>
      <c r="C50" s="61" t="s">
        <v>76</v>
      </c>
      <c r="D50" s="40" t="s">
        <v>77</v>
      </c>
      <c r="E50" s="65">
        <v>0</v>
      </c>
      <c r="F50" s="10"/>
      <c r="G50" s="10"/>
      <c r="H50" s="41"/>
      <c r="I50" s="10"/>
      <c r="J50" s="10"/>
      <c r="K50" s="10"/>
      <c r="L50" s="1"/>
      <c r="N50" s="64"/>
      <c r="O50" s="26"/>
      <c r="P50" s="1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</row>
    <row r="51" spans="1:63" ht="17.25" customHeight="1">
      <c r="A51" s="50" t="s">
        <v>78</v>
      </c>
      <c r="B51" s="51"/>
      <c r="C51" s="22" t="s">
        <v>79</v>
      </c>
      <c r="D51" s="40" t="s">
        <v>80</v>
      </c>
      <c r="E51" s="10">
        <f>J20</f>
        <v>10734788</v>
      </c>
      <c r="F51" s="10"/>
      <c r="G51" s="10"/>
      <c r="H51" s="41">
        <f>E50/(1-E50)*J100</f>
        <v>0</v>
      </c>
      <c r="I51" s="10"/>
      <c r="J51" s="10">
        <f>J20*H51</f>
        <v>0</v>
      </c>
      <c r="K51" s="10"/>
      <c r="L51" s="1"/>
      <c r="N51" s="64"/>
      <c r="O51" s="26"/>
      <c r="P51" s="1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</row>
    <row r="52" spans="1:63" ht="15.75" thickBot="1">
      <c r="A52" s="50"/>
      <c r="B52" s="1"/>
      <c r="C52" s="22"/>
      <c r="D52" s="56"/>
      <c r="E52" s="10"/>
      <c r="F52" s="10"/>
      <c r="G52" s="10"/>
      <c r="H52" s="66"/>
      <c r="I52" s="10"/>
      <c r="J52" s="67"/>
      <c r="K52" s="10"/>
      <c r="L52" s="40"/>
      <c r="M52" s="19"/>
      <c r="N52" s="19"/>
      <c r="O52" s="19"/>
      <c r="P52" s="21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</row>
    <row r="53" spans="1:63" ht="15">
      <c r="A53" s="68" t="s">
        <v>81</v>
      </c>
      <c r="B53" s="69"/>
      <c r="C53" s="70" t="s">
        <v>82</v>
      </c>
      <c r="D53" s="71" t="s">
        <v>83</v>
      </c>
      <c r="E53" s="39"/>
      <c r="F53" s="39"/>
      <c r="G53" s="39"/>
      <c r="H53" s="39"/>
      <c r="I53" s="39"/>
      <c r="J53" s="39">
        <f>J51+J49+J48+J44+J37+J25+J32</f>
        <v>1760008.7762764783</v>
      </c>
      <c r="K53" s="72"/>
      <c r="L53" s="72"/>
      <c r="M53" s="19"/>
      <c r="N53" s="19"/>
      <c r="O53" s="19"/>
      <c r="P53" s="21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</row>
    <row r="54" spans="1:63" ht="15">
      <c r="A54" s="50"/>
      <c r="B54" s="1"/>
      <c r="C54" s="22"/>
      <c r="D54" s="35"/>
      <c r="E54" s="10"/>
      <c r="F54" s="10"/>
      <c r="G54" s="10"/>
      <c r="H54" s="10"/>
      <c r="I54" s="10"/>
      <c r="J54" s="10"/>
      <c r="K54" s="5"/>
      <c r="L54" s="5"/>
      <c r="M54" s="21"/>
      <c r="N54" s="21"/>
      <c r="O54" s="21"/>
      <c r="P54" s="21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</row>
    <row r="55" spans="1:63" ht="15.75">
      <c r="A55" s="50" t="s">
        <v>84</v>
      </c>
      <c r="B55" s="51"/>
      <c r="C55" s="29" t="s">
        <v>85</v>
      </c>
      <c r="D55" s="71" t="s">
        <v>83</v>
      </c>
      <c r="E55" s="10"/>
      <c r="F55" s="29"/>
      <c r="G55" s="29"/>
      <c r="H55" s="41">
        <f>H25+H32+H37+H44+H48+H49+H51</f>
        <v>0.16395375262897396</v>
      </c>
      <c r="I55" s="29"/>
      <c r="J55" s="61"/>
      <c r="K55" s="52"/>
      <c r="L55" s="53"/>
      <c r="M55" s="19"/>
      <c r="N55" s="7"/>
      <c r="O55" s="19"/>
      <c r="P55" s="21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</row>
    <row r="56" spans="1:63" ht="15">
      <c r="A56" s="50"/>
      <c r="B56" s="1"/>
      <c r="C56" s="29"/>
      <c r="D56" s="29"/>
      <c r="E56" s="10"/>
      <c r="F56" s="29"/>
      <c r="G56" s="29"/>
      <c r="H56" s="29"/>
      <c r="I56" s="29"/>
      <c r="J56" s="29"/>
      <c r="K56" s="10"/>
      <c r="L56" s="10"/>
      <c r="M56" s="19"/>
      <c r="N56" s="7"/>
      <c r="O56" s="19"/>
      <c r="P56" s="21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</row>
    <row r="57" spans="1:63" ht="15.75">
      <c r="A57" s="50" t="s">
        <v>86</v>
      </c>
      <c r="B57" s="51"/>
      <c r="C57" s="29" t="s">
        <v>87</v>
      </c>
      <c r="D57" s="56" t="s">
        <v>88</v>
      </c>
      <c r="E57" s="10"/>
      <c r="F57" s="29"/>
      <c r="G57" s="29"/>
      <c r="H57" s="41"/>
      <c r="I57" s="29"/>
      <c r="J57" s="10">
        <f>J53-J49-J51</f>
        <v>1760008.7762764783</v>
      </c>
      <c r="K57" s="10"/>
      <c r="L57" s="42"/>
      <c r="M57" s="19"/>
      <c r="N57" s="19"/>
      <c r="O57" s="59"/>
      <c r="P57" s="1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</row>
    <row r="58" spans="1:63" ht="15.75">
      <c r="A58" s="50"/>
      <c r="B58" s="51"/>
      <c r="C58" s="29"/>
      <c r="D58" s="56"/>
      <c r="E58" s="10"/>
      <c r="F58" s="29"/>
      <c r="G58" s="29"/>
      <c r="H58" s="41"/>
      <c r="I58" s="29"/>
      <c r="J58" s="10"/>
      <c r="K58" s="10"/>
      <c r="L58" s="42"/>
      <c r="M58" s="19"/>
      <c r="N58" s="19"/>
      <c r="O58" s="59"/>
      <c r="P58" s="1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</row>
    <row r="59" spans="1:63" ht="15.75">
      <c r="A59" s="50"/>
      <c r="B59" s="51"/>
      <c r="C59" s="29"/>
      <c r="D59" s="56"/>
      <c r="E59" s="10"/>
      <c r="F59" s="29"/>
      <c r="G59" s="29"/>
      <c r="H59" s="41"/>
      <c r="I59" s="29"/>
      <c r="J59" s="10"/>
      <c r="K59" s="10"/>
      <c r="L59" s="42"/>
      <c r="M59" s="19"/>
      <c r="N59" s="19"/>
      <c r="O59" s="59"/>
      <c r="P59" s="1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</row>
    <row r="60" spans="1:63" ht="15.75">
      <c r="A60" s="50"/>
      <c r="B60" s="51"/>
      <c r="C60" s="29"/>
      <c r="D60" s="56"/>
      <c r="E60" s="10"/>
      <c r="F60" s="29"/>
      <c r="G60" s="29"/>
      <c r="H60" s="41"/>
      <c r="I60" s="29"/>
      <c r="J60" s="10"/>
      <c r="K60" s="10"/>
      <c r="L60" s="42"/>
      <c r="M60" s="19"/>
      <c r="N60" s="19"/>
      <c r="O60" s="59"/>
      <c r="P60" s="1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</row>
    <row r="61" spans="1:63" ht="15.75">
      <c r="A61" s="50"/>
      <c r="B61" s="51"/>
      <c r="C61" s="29"/>
      <c r="D61" s="56"/>
      <c r="E61" s="10"/>
      <c r="F61" s="29"/>
      <c r="G61" s="29"/>
      <c r="H61" s="41"/>
      <c r="I61" s="29"/>
      <c r="J61" s="10"/>
      <c r="K61" s="10"/>
      <c r="L61" s="42"/>
      <c r="M61" s="19"/>
      <c r="N61" s="19"/>
      <c r="O61" s="59"/>
      <c r="P61" s="1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</row>
    <row r="62" spans="1:63" ht="15">
      <c r="A62" s="126" t="s">
        <v>199</v>
      </c>
      <c r="B62" s="9"/>
      <c r="C62" s="50"/>
      <c r="D62" s="56"/>
      <c r="E62" s="10"/>
      <c r="F62" s="29"/>
      <c r="G62" s="29"/>
      <c r="H62" s="41"/>
      <c r="I62" s="29"/>
      <c r="J62" s="10"/>
      <c r="K62" s="10"/>
      <c r="L62" s="127" t="s">
        <v>200</v>
      </c>
      <c r="M62" s="125"/>
      <c r="N62" s="19"/>
      <c r="O62" s="59"/>
      <c r="P62" s="1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</row>
    <row r="63" spans="1:63" ht="15.75">
      <c r="A63" s="128" t="s">
        <v>201</v>
      </c>
      <c r="B63" s="9"/>
      <c r="C63" s="50"/>
      <c r="D63" s="56"/>
      <c r="E63" s="10"/>
      <c r="F63" s="29"/>
      <c r="G63" s="29"/>
      <c r="H63" s="41"/>
      <c r="I63" s="29"/>
      <c r="J63" s="10"/>
      <c r="K63" s="10"/>
      <c r="L63" s="42"/>
      <c r="M63" s="125"/>
      <c r="N63" s="19"/>
      <c r="O63" s="59"/>
      <c r="P63" s="1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</row>
    <row r="64" spans="1:63" ht="15">
      <c r="A64" s="12"/>
      <c r="B64" s="1"/>
      <c r="C64" s="29"/>
      <c r="D64" s="29"/>
      <c r="E64" s="10"/>
      <c r="F64" s="29"/>
      <c r="G64" s="29"/>
      <c r="H64" s="29"/>
      <c r="I64" s="29"/>
      <c r="J64" s="29"/>
      <c r="K64" s="10"/>
      <c r="L64" s="10"/>
      <c r="M64" s="19"/>
      <c r="N64" s="19"/>
      <c r="O64" s="26"/>
      <c r="P64" s="19" t="s">
        <v>2</v>
      </c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</row>
    <row r="65" spans="1:12" ht="15">
      <c r="A65" s="1" t="s">
        <v>192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24" t="s">
        <v>195</v>
      </c>
    </row>
    <row r="66" spans="1:12" ht="15">
      <c r="A66" s="1" t="s">
        <v>193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63" ht="15">
      <c r="A67" s="12"/>
      <c r="B67" s="1"/>
      <c r="C67" s="29"/>
      <c r="D67" s="29"/>
      <c r="E67" s="10"/>
      <c r="F67" s="29"/>
      <c r="G67" s="29"/>
      <c r="H67" s="29"/>
      <c r="I67" s="29"/>
      <c r="J67" s="29" t="str">
        <f>J3</f>
        <v>Attachment GG</v>
      </c>
      <c r="K67" s="10"/>
      <c r="L67" s="10"/>
      <c r="M67" s="19"/>
      <c r="N67" s="7"/>
      <c r="O67" s="19"/>
      <c r="P67" s="21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</row>
    <row r="68" spans="1:63" ht="15">
      <c r="A68" s="12"/>
      <c r="B68" s="1"/>
      <c r="C68" s="22" t="str">
        <f>C4</f>
        <v>Formula Rate - Fixed formula calculation</v>
      </c>
      <c r="D68" s="29"/>
      <c r="E68" s="29" t="str">
        <f>E4</f>
        <v>     Rate Formula Template</v>
      </c>
      <c r="F68" s="29"/>
      <c r="G68" s="29"/>
      <c r="H68" s="29"/>
      <c r="I68" s="29"/>
      <c r="K68" s="10"/>
      <c r="L68" s="73" t="str">
        <f>L4</f>
        <v>For the 12 months ended 12/31/2009</v>
      </c>
      <c r="M68" s="19"/>
      <c r="N68" s="7"/>
      <c r="O68" s="19"/>
      <c r="P68" s="21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</row>
    <row r="69" spans="1:63" ht="15">
      <c r="A69" s="12"/>
      <c r="B69" s="1"/>
      <c r="C69" s="22"/>
      <c r="D69" s="29"/>
      <c r="E69" s="29" t="str">
        <f>E5</f>
        <v> Utilizing Attachment O Data</v>
      </c>
      <c r="F69" s="29"/>
      <c r="G69" s="29"/>
      <c r="H69" s="29"/>
      <c r="I69" s="29"/>
      <c r="J69" s="29"/>
      <c r="K69" s="10"/>
      <c r="L69" s="10"/>
      <c r="M69" s="19"/>
      <c r="N69" s="7"/>
      <c r="O69" s="19"/>
      <c r="P69" s="21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</row>
    <row r="70" spans="1:63" ht="14.25" customHeight="1">
      <c r="A70" s="12"/>
      <c r="B70" s="1"/>
      <c r="C70" s="29"/>
      <c r="D70" s="29"/>
      <c r="E70" s="29"/>
      <c r="F70" s="29"/>
      <c r="G70" s="29"/>
      <c r="H70" s="29"/>
      <c r="I70" s="29"/>
      <c r="J70" s="29" t="s">
        <v>89</v>
      </c>
      <c r="K70" s="10"/>
      <c r="L70" s="10"/>
      <c r="M70" s="19"/>
      <c r="N70" s="7"/>
      <c r="O70" s="19"/>
      <c r="P70" s="21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</row>
    <row r="71" spans="1:63" ht="15">
      <c r="A71" s="12"/>
      <c r="B71" s="1"/>
      <c r="C71" s="1"/>
      <c r="D71" s="29"/>
      <c r="E71" s="29" t="str">
        <f>E7</f>
        <v>Great River Energy</v>
      </c>
      <c r="F71" s="29"/>
      <c r="G71" s="29"/>
      <c r="H71" s="29"/>
      <c r="I71" s="29"/>
      <c r="J71" s="29"/>
      <c r="K71" s="10"/>
      <c r="L71" s="10"/>
      <c r="M71" s="19"/>
      <c r="N71" s="7"/>
      <c r="O71" s="19"/>
      <c r="P71" s="21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</row>
    <row r="72" spans="1:63" ht="15">
      <c r="A72" s="12"/>
      <c r="B72" s="1"/>
      <c r="C72" s="1"/>
      <c r="D72" s="22"/>
      <c r="E72" s="22"/>
      <c r="F72" s="22"/>
      <c r="G72" s="22"/>
      <c r="H72" s="22"/>
      <c r="I72" s="22"/>
      <c r="J72" s="22"/>
      <c r="K72" s="22"/>
      <c r="L72" s="22"/>
      <c r="M72" s="19"/>
      <c r="N72" s="7"/>
      <c r="O72" s="19"/>
      <c r="P72" s="21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</row>
    <row r="73" spans="1:63" ht="15.75">
      <c r="A73" s="12"/>
      <c r="B73" s="1"/>
      <c r="C73" s="29"/>
      <c r="D73" s="33" t="s">
        <v>90</v>
      </c>
      <c r="E73" s="1"/>
      <c r="F73" s="5"/>
      <c r="G73" s="5"/>
      <c r="H73" s="5"/>
      <c r="I73" s="5"/>
      <c r="J73" s="5"/>
      <c r="K73" s="10"/>
      <c r="L73" s="10"/>
      <c r="M73" s="19"/>
      <c r="N73" s="7"/>
      <c r="O73" s="19"/>
      <c r="P73" s="21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</row>
    <row r="74" spans="1:63" ht="15.75">
      <c r="A74" s="12" t="s">
        <v>14</v>
      </c>
      <c r="B74" s="1"/>
      <c r="C74" s="33"/>
      <c r="D74" s="5"/>
      <c r="E74" s="5"/>
      <c r="F74" s="5"/>
      <c r="G74" s="5"/>
      <c r="H74" s="5"/>
      <c r="I74" s="5"/>
      <c r="J74" s="5"/>
      <c r="K74" s="10"/>
      <c r="L74" s="10"/>
      <c r="M74" s="19"/>
      <c r="N74" s="7"/>
      <c r="O74" s="19"/>
      <c r="P74" s="21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</row>
    <row r="75" spans="1:63" ht="15.75" thickBot="1">
      <c r="A75" s="32" t="s">
        <v>19</v>
      </c>
      <c r="B75" s="1"/>
      <c r="C75" s="2" t="s">
        <v>91</v>
      </c>
      <c r="D75" s="5"/>
      <c r="E75" s="5"/>
      <c r="F75" s="5"/>
      <c r="G75" s="5"/>
      <c r="H75" s="5"/>
      <c r="I75" s="1"/>
      <c r="J75" s="1"/>
      <c r="K75" s="10"/>
      <c r="L75" s="10"/>
      <c r="M75" s="19"/>
      <c r="N75" s="7"/>
      <c r="O75" s="19"/>
      <c r="P75" s="21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</row>
    <row r="76" spans="1:63" ht="15">
      <c r="A76" s="12"/>
      <c r="B76" s="1"/>
      <c r="C76" s="2"/>
      <c r="D76" s="5"/>
      <c r="E76" s="5"/>
      <c r="F76" s="5"/>
      <c r="G76" s="5"/>
      <c r="H76" s="5"/>
      <c r="I76" s="5"/>
      <c r="J76" s="5"/>
      <c r="K76" s="10"/>
      <c r="L76" s="10"/>
      <c r="M76" s="19"/>
      <c r="N76" s="7"/>
      <c r="O76" s="19"/>
      <c r="P76" s="21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</row>
    <row r="77" spans="1:63" ht="15">
      <c r="A77" s="12">
        <v>1</v>
      </c>
      <c r="B77" s="1"/>
      <c r="C77" s="4" t="s">
        <v>92</v>
      </c>
      <c r="D77" s="5"/>
      <c r="E77" s="10"/>
      <c r="F77" s="10"/>
      <c r="G77" s="10"/>
      <c r="H77" s="10"/>
      <c r="I77" s="10"/>
      <c r="J77" s="10">
        <f>E18</f>
        <v>10734788</v>
      </c>
      <c r="K77" s="10"/>
      <c r="L77" s="10"/>
      <c r="M77" s="19"/>
      <c r="N77" s="19"/>
      <c r="O77" s="19"/>
      <c r="P77" s="21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</row>
    <row r="78" spans="1:63" ht="15">
      <c r="A78" s="12">
        <v>2</v>
      </c>
      <c r="B78" s="1"/>
      <c r="C78" s="4" t="s">
        <v>93</v>
      </c>
      <c r="D78" s="29"/>
      <c r="E78" s="29"/>
      <c r="F78" s="29"/>
      <c r="G78" s="29"/>
      <c r="H78" s="29"/>
      <c r="I78" s="29"/>
      <c r="J78" s="36">
        <v>0</v>
      </c>
      <c r="K78" s="10"/>
      <c r="L78" s="10"/>
      <c r="M78" s="19"/>
      <c r="N78" s="19"/>
      <c r="O78" s="19"/>
      <c r="P78" s="21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</row>
    <row r="79" spans="1:63" ht="15.75" thickBot="1">
      <c r="A79" s="12">
        <v>3</v>
      </c>
      <c r="B79" s="1"/>
      <c r="C79" s="74" t="s">
        <v>94</v>
      </c>
      <c r="D79" s="75"/>
      <c r="E79" s="67"/>
      <c r="F79" s="10"/>
      <c r="G79" s="10"/>
      <c r="H79" s="35"/>
      <c r="I79" s="10"/>
      <c r="J79" s="76">
        <v>0</v>
      </c>
      <c r="K79" s="10"/>
      <c r="L79" s="10"/>
      <c r="M79" s="19"/>
      <c r="N79" s="19"/>
      <c r="O79" s="19"/>
      <c r="P79" s="21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</row>
    <row r="80" spans="1:63" ht="15">
      <c r="A80" s="12">
        <v>4</v>
      </c>
      <c r="B80" s="1"/>
      <c r="C80" s="4" t="s">
        <v>95</v>
      </c>
      <c r="D80" s="5"/>
      <c r="E80" s="10"/>
      <c r="F80" s="10"/>
      <c r="G80" s="10"/>
      <c r="H80" s="35"/>
      <c r="I80" s="10"/>
      <c r="J80" s="10">
        <f>J77-J78-J79</f>
        <v>10734788</v>
      </c>
      <c r="K80" s="10"/>
      <c r="L80" s="10"/>
      <c r="M80" s="19"/>
      <c r="N80" s="21"/>
      <c r="O80" s="9"/>
      <c r="P80" s="21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</row>
    <row r="81" spans="1:63" ht="15">
      <c r="A81" s="12"/>
      <c r="B81" s="1"/>
      <c r="C81" s="29"/>
      <c r="D81" s="5"/>
      <c r="E81" s="10"/>
      <c r="F81" s="10"/>
      <c r="G81" s="10"/>
      <c r="H81" s="35"/>
      <c r="I81" s="10"/>
      <c r="J81" s="1"/>
      <c r="K81" s="10"/>
      <c r="L81" s="10"/>
      <c r="M81" s="19"/>
      <c r="N81" s="21"/>
      <c r="O81" s="9"/>
      <c r="P81" s="21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</row>
    <row r="82" spans="1:63" ht="15">
      <c r="A82" s="12">
        <v>5</v>
      </c>
      <c r="B82" s="1"/>
      <c r="C82" s="4" t="s">
        <v>96</v>
      </c>
      <c r="D82" s="14"/>
      <c r="E82" s="77"/>
      <c r="F82" s="77"/>
      <c r="G82" s="77"/>
      <c r="H82" s="18"/>
      <c r="I82" s="10" t="s">
        <v>97</v>
      </c>
      <c r="J82" s="78">
        <f>IF(J77&gt;0,J80/J77,0)</f>
        <v>1</v>
      </c>
      <c r="K82" s="10"/>
      <c r="L82" s="10"/>
      <c r="M82" s="19"/>
      <c r="N82" s="21"/>
      <c r="O82" s="9"/>
      <c r="P82" s="21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</row>
    <row r="83" spans="1:63" ht="15">
      <c r="A83" s="12"/>
      <c r="B83" s="1"/>
      <c r="C83" s="1"/>
      <c r="D83" s="1"/>
      <c r="E83" s="1"/>
      <c r="F83" s="1"/>
      <c r="G83" s="1"/>
      <c r="H83" s="1"/>
      <c r="I83" s="1"/>
      <c r="J83" s="1"/>
      <c r="K83" s="10"/>
      <c r="L83" s="10"/>
      <c r="M83" s="19"/>
      <c r="N83" s="21"/>
      <c r="O83" s="9"/>
      <c r="P83" s="21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</row>
    <row r="84" spans="1:63" ht="15">
      <c r="A84" s="12"/>
      <c r="B84" s="79"/>
      <c r="C84" s="2" t="s">
        <v>98</v>
      </c>
      <c r="D84" s="10" t="s">
        <v>99</v>
      </c>
      <c r="E84" s="10"/>
      <c r="F84" s="10"/>
      <c r="G84" s="10"/>
      <c r="H84" s="10"/>
      <c r="I84" s="10"/>
      <c r="J84" s="80"/>
      <c r="K84" s="10"/>
      <c r="L84" s="10"/>
      <c r="M84" s="19"/>
      <c r="N84" s="21"/>
      <c r="O84" s="9"/>
      <c r="P84" s="21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</row>
    <row r="85" spans="1:63" ht="15">
      <c r="A85" s="12">
        <v>6</v>
      </c>
      <c r="B85" s="79"/>
      <c r="C85" s="2" t="s">
        <v>100</v>
      </c>
      <c r="D85" s="10" t="s">
        <v>28</v>
      </c>
      <c r="E85" s="10"/>
      <c r="F85" s="10"/>
      <c r="G85" s="10"/>
      <c r="H85" s="10"/>
      <c r="I85" s="10"/>
      <c r="J85" s="81">
        <v>0.06736267510274654</v>
      </c>
      <c r="K85" s="10"/>
      <c r="L85" s="10"/>
      <c r="M85" s="19"/>
      <c r="N85" s="21"/>
      <c r="O85" s="9"/>
      <c r="P85" s="21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</row>
    <row r="86" spans="1:63" ht="15">
      <c r="A86" s="1"/>
      <c r="B86" s="1"/>
      <c r="C86" s="16" t="s">
        <v>101</v>
      </c>
      <c r="D86" s="1"/>
      <c r="E86" s="1"/>
      <c r="F86" s="10"/>
      <c r="G86" s="10"/>
      <c r="H86" s="2"/>
      <c r="I86" s="10"/>
      <c r="J86" s="1"/>
      <c r="K86" s="1"/>
      <c r="L86" s="1"/>
      <c r="M86" s="19"/>
      <c r="N86" s="21"/>
      <c r="O86" s="9"/>
      <c r="P86" s="21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</row>
    <row r="87" spans="1:63" ht="15">
      <c r="A87" s="12">
        <v>7</v>
      </c>
      <c r="B87" s="79"/>
      <c r="C87" s="82" t="s">
        <v>102</v>
      </c>
      <c r="D87" s="79" t="s">
        <v>77</v>
      </c>
      <c r="E87" s="83">
        <v>148952793</v>
      </c>
      <c r="F87" s="10"/>
      <c r="G87" s="10"/>
      <c r="H87" s="10"/>
      <c r="I87" s="10"/>
      <c r="J87" s="10"/>
      <c r="K87" s="10"/>
      <c r="L87" s="10"/>
      <c r="M87" s="19"/>
      <c r="N87" s="21"/>
      <c r="O87" s="9"/>
      <c r="P87" s="21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</row>
    <row r="88" spans="1:63" ht="15.75">
      <c r="A88" s="12"/>
      <c r="B88" s="1"/>
      <c r="C88" s="22"/>
      <c r="D88" s="10"/>
      <c r="E88" s="10"/>
      <c r="F88" s="10"/>
      <c r="G88" s="10"/>
      <c r="H88" s="10"/>
      <c r="I88" s="10"/>
      <c r="J88" s="10"/>
      <c r="K88" s="10"/>
      <c r="L88" s="10"/>
      <c r="M88" s="84"/>
      <c r="N88" s="85"/>
      <c r="O88" s="7"/>
      <c r="P88" s="7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</row>
    <row r="89" spans="1:63" ht="14.25" customHeight="1">
      <c r="A89" s="12"/>
      <c r="B89" s="1"/>
      <c r="C89" s="22"/>
      <c r="D89" s="10"/>
      <c r="E89" s="10"/>
      <c r="F89" s="10"/>
      <c r="G89" s="10"/>
      <c r="H89" s="35" t="s">
        <v>103</v>
      </c>
      <c r="I89" s="10"/>
      <c r="J89" s="10"/>
      <c r="K89" s="10"/>
      <c r="L89" s="10"/>
      <c r="M89" s="86"/>
      <c r="N89" s="87"/>
      <c r="O89" s="7"/>
      <c r="P89" s="7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</row>
    <row r="90" spans="1:63" ht="14.25" customHeight="1" thickBot="1">
      <c r="A90" s="12"/>
      <c r="B90" s="1"/>
      <c r="C90" s="2"/>
      <c r="D90" s="79"/>
      <c r="E90" s="88" t="s">
        <v>104</v>
      </c>
      <c r="F90" s="88" t="s">
        <v>105</v>
      </c>
      <c r="G90" s="10"/>
      <c r="H90" s="88" t="s">
        <v>106</v>
      </c>
      <c r="I90" s="10"/>
      <c r="J90" s="88" t="s">
        <v>107</v>
      </c>
      <c r="K90" s="10"/>
      <c r="L90" s="10"/>
      <c r="M90" s="86"/>
      <c r="N90" s="87"/>
      <c r="O90" s="7"/>
      <c r="P90" s="7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</row>
    <row r="91" spans="1:63" ht="18" customHeight="1">
      <c r="A91" s="12">
        <v>8</v>
      </c>
      <c r="B91" s="1"/>
      <c r="C91" s="2" t="s">
        <v>108</v>
      </c>
      <c r="D91" s="79" t="s">
        <v>77</v>
      </c>
      <c r="E91" s="36">
        <v>2509468046</v>
      </c>
      <c r="F91" s="89">
        <f>IF($E$91&gt;0,E91/$E$93,0)</f>
        <v>0.8757620066652106</v>
      </c>
      <c r="G91" s="90"/>
      <c r="H91" s="90">
        <f>IF(E87&gt;0,E87/E91,0)</f>
        <v>0.05935632184574945</v>
      </c>
      <c r="I91" s="1"/>
      <c r="J91" s="90">
        <f>H91*F91</f>
        <v>0.05198201152789962</v>
      </c>
      <c r="K91" s="91" t="s">
        <v>109</v>
      </c>
      <c r="L91" s="1"/>
      <c r="M91" s="86"/>
      <c r="N91" s="87"/>
      <c r="O91" s="7"/>
      <c r="P91" s="7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</row>
    <row r="92" spans="1:63" ht="18" customHeight="1" thickBot="1">
      <c r="A92" s="12">
        <v>9</v>
      </c>
      <c r="B92" s="1"/>
      <c r="C92" s="2" t="s">
        <v>110</v>
      </c>
      <c r="D92" s="79" t="s">
        <v>99</v>
      </c>
      <c r="E92" s="76">
        <v>356000000</v>
      </c>
      <c r="F92" s="89">
        <f>IF($E$92&gt;0,E92/$E$93,0)</f>
        <v>0.1242379933347894</v>
      </c>
      <c r="G92" s="90"/>
      <c r="H92" s="90">
        <f>J95</f>
        <v>0.1238</v>
      </c>
      <c r="I92" s="1"/>
      <c r="J92" s="92">
        <f>H92*F92</f>
        <v>0.015380663574846926</v>
      </c>
      <c r="K92" s="10"/>
      <c r="L92" s="1"/>
      <c r="M92" s="86"/>
      <c r="N92" s="87"/>
      <c r="O92" s="7"/>
      <c r="P92" s="7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</row>
    <row r="93" spans="1:63" ht="18" customHeight="1">
      <c r="A93" s="12">
        <v>10</v>
      </c>
      <c r="B93" s="1"/>
      <c r="C93" s="2" t="s">
        <v>111</v>
      </c>
      <c r="D93" s="2" t="s">
        <v>112</v>
      </c>
      <c r="E93" s="10">
        <f>SUM(E91:E92)</f>
        <v>2865468046</v>
      </c>
      <c r="F93" s="89">
        <f>SUM(F91:F92)</f>
        <v>1</v>
      </c>
      <c r="G93" s="90"/>
      <c r="H93" s="90"/>
      <c r="I93" s="1"/>
      <c r="J93" s="90">
        <f>SUM(J91:J92)</f>
        <v>0.06736267510274654</v>
      </c>
      <c r="K93" s="91" t="s">
        <v>113</v>
      </c>
      <c r="L93" s="1"/>
      <c r="M93" s="93"/>
      <c r="N93" s="94"/>
      <c r="O93" s="95"/>
      <c r="P93" s="7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</row>
    <row r="94" spans="1:63" ht="18" customHeight="1">
      <c r="A94" s="12" t="s">
        <v>2</v>
      </c>
      <c r="B94" s="1"/>
      <c r="C94" s="22"/>
      <c r="D94" s="1"/>
      <c r="E94" s="10"/>
      <c r="F94" s="10" t="s">
        <v>2</v>
      </c>
      <c r="G94" s="10"/>
      <c r="H94" s="10"/>
      <c r="I94" s="10"/>
      <c r="J94" s="90"/>
      <c r="K94" s="1"/>
      <c r="L94" s="1"/>
      <c r="M94" s="93"/>
      <c r="N94" s="94"/>
      <c r="O94" s="95"/>
      <c r="P94" s="7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</row>
    <row r="95" spans="1:63" ht="18" customHeight="1">
      <c r="A95" s="12">
        <v>11</v>
      </c>
      <c r="B95" s="1"/>
      <c r="C95" s="1"/>
      <c r="D95" s="1"/>
      <c r="E95" s="1"/>
      <c r="F95" s="10"/>
      <c r="G95" s="10"/>
      <c r="H95" s="10"/>
      <c r="I95" s="124" t="s">
        <v>198</v>
      </c>
      <c r="J95" s="65">
        <v>0.1238</v>
      </c>
      <c r="K95" s="1"/>
      <c r="L95" s="1"/>
      <c r="M95" s="93"/>
      <c r="N95" s="94"/>
      <c r="O95" s="95"/>
      <c r="P95" s="7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</row>
    <row r="96" spans="1:63" ht="18" customHeight="1">
      <c r="A96" s="1"/>
      <c r="B96" s="79"/>
      <c r="C96" s="96"/>
      <c r="D96" s="97"/>
      <c r="E96" s="98"/>
      <c r="F96" s="98"/>
      <c r="G96" s="98"/>
      <c r="H96" s="98"/>
      <c r="I96" s="79"/>
      <c r="J96" s="98"/>
      <c r="K96" s="79"/>
      <c r="L96" s="98"/>
      <c r="M96" s="93"/>
      <c r="N96" s="94"/>
      <c r="O96" s="95"/>
      <c r="P96" s="7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</row>
    <row r="97" spans="1:63" ht="15.75">
      <c r="A97" s="61"/>
      <c r="B97" s="99"/>
      <c r="C97" s="96" t="s">
        <v>114</v>
      </c>
      <c r="D97" s="97"/>
      <c r="E97" s="98"/>
      <c r="F97" s="98"/>
      <c r="G97" s="98"/>
      <c r="H97" s="98"/>
      <c r="I97" s="99"/>
      <c r="J97" s="98"/>
      <c r="K97" s="79"/>
      <c r="L97" s="98"/>
      <c r="M97" s="84"/>
      <c r="N97" s="85"/>
      <c r="O97" s="7"/>
      <c r="P97" s="7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</row>
    <row r="98" spans="1:63" ht="15">
      <c r="A98" s="97">
        <v>12</v>
      </c>
      <c r="B98" s="99"/>
      <c r="C98" s="2" t="s">
        <v>115</v>
      </c>
      <c r="D98" s="10" t="s">
        <v>116</v>
      </c>
      <c r="E98" s="81">
        <v>0</v>
      </c>
      <c r="F98" s="10"/>
      <c r="G98" s="10"/>
      <c r="H98" s="10"/>
      <c r="I98" s="10"/>
      <c r="J98" s="90"/>
      <c r="K98" s="10"/>
      <c r="L98" s="10"/>
      <c r="M98" s="19"/>
      <c r="N98" s="19"/>
      <c r="O98" s="19"/>
      <c r="P98" s="21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</row>
    <row r="99" spans="1:63" ht="15">
      <c r="A99" s="97">
        <v>13</v>
      </c>
      <c r="B99" s="99"/>
      <c r="C99" s="2" t="s">
        <v>117</v>
      </c>
      <c r="D99" s="10" t="s">
        <v>118</v>
      </c>
      <c r="E99" s="65">
        <v>0</v>
      </c>
      <c r="F99" s="10"/>
      <c r="G99" s="10"/>
      <c r="H99" s="10"/>
      <c r="I99" s="10"/>
      <c r="J99" s="90"/>
      <c r="K99" s="10"/>
      <c r="L99" s="10"/>
      <c r="M99" s="19"/>
      <c r="N99" s="19"/>
      <c r="O99" s="19"/>
      <c r="P99" s="21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</row>
    <row r="100" spans="1:63" ht="15">
      <c r="A100" s="97">
        <v>14</v>
      </c>
      <c r="B100" s="99"/>
      <c r="C100" s="2" t="s">
        <v>119</v>
      </c>
      <c r="D100" s="10" t="s">
        <v>120</v>
      </c>
      <c r="E100" s="100">
        <f>E98</f>
        <v>0</v>
      </c>
      <c r="F100" s="10"/>
      <c r="G100" s="10"/>
      <c r="H100" s="100">
        <f>E99</f>
        <v>0</v>
      </c>
      <c r="I100" s="10"/>
      <c r="J100" s="100">
        <f>E98*E99</f>
        <v>0</v>
      </c>
      <c r="K100" s="10"/>
      <c r="L100" s="10"/>
      <c r="M100" s="19"/>
      <c r="N100" s="19"/>
      <c r="O100" s="19"/>
      <c r="P100" s="21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</row>
    <row r="101" spans="1:63" ht="15">
      <c r="A101" s="97"/>
      <c r="B101" s="99"/>
      <c r="C101" s="2"/>
      <c r="D101" s="10"/>
      <c r="E101" s="10"/>
      <c r="F101" s="10"/>
      <c r="G101" s="10"/>
      <c r="H101" s="10"/>
      <c r="I101" s="10"/>
      <c r="J101" s="101"/>
      <c r="K101" s="10"/>
      <c r="L101" s="10"/>
      <c r="M101" s="19"/>
      <c r="N101" s="19"/>
      <c r="O101" s="19"/>
      <c r="P101" s="21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</row>
    <row r="102" spans="1:63" ht="20.25">
      <c r="A102" s="102"/>
      <c r="B102" s="103"/>
      <c r="C102" s="104" t="s">
        <v>121</v>
      </c>
      <c r="D102" s="102"/>
      <c r="E102" s="105"/>
      <c r="F102" s="105"/>
      <c r="G102" s="105"/>
      <c r="H102" s="105"/>
      <c r="I102" s="103"/>
      <c r="J102" s="105"/>
      <c r="K102" s="106"/>
      <c r="L102" s="107"/>
      <c r="M102" s="93"/>
      <c r="N102" s="94"/>
      <c r="O102" s="95"/>
      <c r="P102" s="7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</row>
    <row r="103" spans="1:63" ht="16.5" customHeight="1">
      <c r="A103" s="102"/>
      <c r="B103" s="103"/>
      <c r="C103" s="104" t="s">
        <v>122</v>
      </c>
      <c r="D103" s="102"/>
      <c r="E103" s="105"/>
      <c r="F103" s="105"/>
      <c r="G103" s="105"/>
      <c r="H103" s="105"/>
      <c r="I103" s="103"/>
      <c r="J103" s="105"/>
      <c r="K103" s="106"/>
      <c r="L103" s="107"/>
      <c r="M103" s="93"/>
      <c r="N103" s="94"/>
      <c r="O103" s="95"/>
      <c r="P103" s="7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</row>
    <row r="104" spans="1:63" ht="18" customHeight="1">
      <c r="A104" s="102" t="s">
        <v>123</v>
      </c>
      <c r="B104" s="103"/>
      <c r="C104" s="104"/>
      <c r="D104" s="103"/>
      <c r="E104" s="105"/>
      <c r="F104" s="105"/>
      <c r="G104" s="105"/>
      <c r="H104" s="105"/>
      <c r="I104" s="103"/>
      <c r="J104" s="105"/>
      <c r="K104" s="106"/>
      <c r="L104" s="107"/>
      <c r="M104" s="93"/>
      <c r="N104" s="94"/>
      <c r="O104" s="95"/>
      <c r="P104" s="7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</row>
    <row r="105" spans="1:63" ht="18" customHeight="1" thickBot="1">
      <c r="A105" s="108" t="s">
        <v>124</v>
      </c>
      <c r="B105" s="103"/>
      <c r="C105" s="104"/>
      <c r="D105" s="103"/>
      <c r="E105" s="105"/>
      <c r="F105" s="105"/>
      <c r="G105" s="105"/>
      <c r="H105" s="105"/>
      <c r="I105" s="103"/>
      <c r="J105" s="105"/>
      <c r="K105" s="106"/>
      <c r="L105" s="107"/>
      <c r="M105" s="93"/>
      <c r="N105" s="94"/>
      <c r="O105" s="95"/>
      <c r="P105" s="7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</row>
    <row r="106" spans="1:63" ht="18" customHeight="1">
      <c r="A106" s="97" t="s">
        <v>125</v>
      </c>
      <c r="B106" s="103"/>
      <c r="C106" s="103" t="s">
        <v>126</v>
      </c>
      <c r="D106" s="103"/>
      <c r="E106" s="105"/>
      <c r="F106" s="105"/>
      <c r="G106" s="105"/>
      <c r="H106" s="105"/>
      <c r="I106" s="103"/>
      <c r="J106" s="105"/>
      <c r="K106" s="106"/>
      <c r="L106" s="107"/>
      <c r="M106" s="93"/>
      <c r="N106" s="94"/>
      <c r="O106" s="95"/>
      <c r="P106" s="7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</row>
    <row r="107" spans="1:63" ht="18" customHeight="1">
      <c r="A107" s="102"/>
      <c r="B107" s="103"/>
      <c r="C107" s="104" t="s">
        <v>127</v>
      </c>
      <c r="D107" s="103"/>
      <c r="E107" s="105"/>
      <c r="F107" s="105"/>
      <c r="G107" s="105"/>
      <c r="H107" s="105"/>
      <c r="I107" s="103"/>
      <c r="J107" s="105"/>
      <c r="K107" s="106"/>
      <c r="L107" s="107"/>
      <c r="M107" s="93"/>
      <c r="N107" s="94"/>
      <c r="O107" s="95"/>
      <c r="P107" s="7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</row>
    <row r="108" spans="1:63" ht="18" customHeight="1">
      <c r="A108" s="34" t="s">
        <v>128</v>
      </c>
      <c r="B108" s="103"/>
      <c r="C108" s="103" t="s">
        <v>129</v>
      </c>
      <c r="D108" s="103"/>
      <c r="E108" s="103"/>
      <c r="F108" s="103"/>
      <c r="G108" s="103"/>
      <c r="H108" s="103"/>
      <c r="I108" s="103"/>
      <c r="J108" s="103"/>
      <c r="K108" s="106"/>
      <c r="L108" s="106"/>
      <c r="M108" s="93"/>
      <c r="N108" s="94"/>
      <c r="O108" s="95"/>
      <c r="P108" s="7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</row>
    <row r="109" spans="1:63" ht="18" customHeight="1">
      <c r="A109" s="34"/>
      <c r="B109" s="103"/>
      <c r="C109" s="103" t="s">
        <v>130</v>
      </c>
      <c r="D109" s="103"/>
      <c r="E109" s="103"/>
      <c r="F109" s="103"/>
      <c r="G109" s="103"/>
      <c r="H109" s="103"/>
      <c r="I109" s="103"/>
      <c r="J109" s="103"/>
      <c r="K109" s="106"/>
      <c r="L109" s="106"/>
      <c r="M109" s="93"/>
      <c r="N109" s="94"/>
      <c r="O109" s="95"/>
      <c r="P109" s="7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</row>
    <row r="110" spans="1:19" ht="18" customHeight="1">
      <c r="A110" s="34" t="s">
        <v>131</v>
      </c>
      <c r="B110" s="103"/>
      <c r="C110" s="103" t="s">
        <v>132</v>
      </c>
      <c r="D110" s="103"/>
      <c r="E110" s="103"/>
      <c r="F110" s="103"/>
      <c r="G110" s="103"/>
      <c r="H110" s="103"/>
      <c r="I110" s="103"/>
      <c r="J110" s="103"/>
      <c r="K110" s="106"/>
      <c r="L110" s="106"/>
      <c r="M110" s="109"/>
      <c r="N110" s="109"/>
      <c r="O110" s="109"/>
      <c r="P110" s="109"/>
      <c r="Q110" s="110"/>
      <c r="R110" s="110"/>
      <c r="S110" s="110"/>
    </row>
    <row r="111" spans="1:19" ht="18" customHeight="1">
      <c r="A111" s="34"/>
      <c r="B111" s="103"/>
      <c r="C111" s="103" t="s">
        <v>133</v>
      </c>
      <c r="D111" s="103"/>
      <c r="E111" s="103"/>
      <c r="F111" s="103"/>
      <c r="G111" s="103"/>
      <c r="H111" s="103"/>
      <c r="I111" s="103"/>
      <c r="J111" s="103"/>
      <c r="K111" s="106"/>
      <c r="L111" s="106"/>
      <c r="M111" s="109"/>
      <c r="N111" s="109"/>
      <c r="O111" s="109"/>
      <c r="P111" s="109"/>
      <c r="Q111" s="110"/>
      <c r="R111" s="110"/>
      <c r="S111" s="110"/>
    </row>
    <row r="112" spans="1:19" ht="18" customHeight="1">
      <c r="A112" s="34"/>
      <c r="B112" s="103"/>
      <c r="C112" s="103" t="s">
        <v>134</v>
      </c>
      <c r="D112" s="103"/>
      <c r="E112" s="103"/>
      <c r="F112" s="103"/>
      <c r="G112" s="103"/>
      <c r="H112" s="103"/>
      <c r="I112" s="103"/>
      <c r="J112" s="103"/>
      <c r="K112" s="106"/>
      <c r="L112" s="106"/>
      <c r="M112" s="109"/>
      <c r="N112" s="109"/>
      <c r="O112" s="109"/>
      <c r="P112" s="109"/>
      <c r="Q112" s="110"/>
      <c r="R112" s="110"/>
      <c r="S112" s="110"/>
    </row>
    <row r="113" spans="1:19" ht="18" customHeight="1">
      <c r="A113" s="34"/>
      <c r="B113" s="103"/>
      <c r="C113" s="103" t="s">
        <v>135</v>
      </c>
      <c r="D113" s="103"/>
      <c r="E113" s="103"/>
      <c r="F113" s="103"/>
      <c r="G113" s="103"/>
      <c r="H113" s="103"/>
      <c r="I113" s="103"/>
      <c r="J113" s="103"/>
      <c r="K113" s="106"/>
      <c r="L113" s="106"/>
      <c r="M113" s="109"/>
      <c r="N113" s="109"/>
      <c r="O113" s="109"/>
      <c r="P113" s="109"/>
      <c r="Q113" s="110"/>
      <c r="R113" s="110"/>
      <c r="S113" s="110"/>
    </row>
    <row r="114" spans="1:19" ht="18" customHeight="1">
      <c r="A114" s="34" t="s">
        <v>136</v>
      </c>
      <c r="B114" s="103"/>
      <c r="C114" s="103" t="s">
        <v>137</v>
      </c>
      <c r="D114" s="103"/>
      <c r="E114" s="103"/>
      <c r="F114" s="103"/>
      <c r="G114" s="103"/>
      <c r="H114" s="103"/>
      <c r="I114" s="103"/>
      <c r="J114" s="103"/>
      <c r="K114" s="106"/>
      <c r="L114" s="106"/>
      <c r="M114" s="110"/>
      <c r="N114" s="110"/>
      <c r="O114" s="110"/>
      <c r="P114" s="110"/>
      <c r="Q114" s="110"/>
      <c r="R114" s="110"/>
      <c r="S114" s="110"/>
    </row>
    <row r="115" spans="1:19" ht="18" customHeight="1">
      <c r="A115" s="34"/>
      <c r="B115" s="103"/>
      <c r="C115" s="103" t="s">
        <v>138</v>
      </c>
      <c r="D115" s="103"/>
      <c r="E115" s="103"/>
      <c r="F115" s="103"/>
      <c r="G115" s="103"/>
      <c r="H115" s="103"/>
      <c r="I115" s="103"/>
      <c r="J115" s="103"/>
      <c r="K115" s="106"/>
      <c r="L115" s="106"/>
      <c r="M115" s="110"/>
      <c r="N115" s="110"/>
      <c r="O115" s="110"/>
      <c r="P115" s="110"/>
      <c r="Q115" s="110"/>
      <c r="R115" s="110"/>
      <c r="S115" s="110"/>
    </row>
    <row r="116" spans="1:12" ht="18" customHeight="1">
      <c r="A116" s="34" t="s">
        <v>139</v>
      </c>
      <c r="B116" s="111"/>
      <c r="C116" s="112" t="s">
        <v>140</v>
      </c>
      <c r="D116" s="113"/>
      <c r="E116" s="113"/>
      <c r="F116" s="113"/>
      <c r="G116" s="113"/>
      <c r="H116" s="113"/>
      <c r="I116" s="113"/>
      <c r="J116" s="113"/>
      <c r="K116" s="113"/>
      <c r="L116" s="113"/>
    </row>
    <row r="117" spans="1:12" ht="18" customHeight="1">
      <c r="A117" s="34"/>
      <c r="B117" s="111"/>
      <c r="C117" s="112" t="s">
        <v>141</v>
      </c>
      <c r="D117" s="113"/>
      <c r="E117" s="113"/>
      <c r="F117" s="113"/>
      <c r="G117" s="113"/>
      <c r="H117" s="113"/>
      <c r="I117" s="113"/>
      <c r="J117" s="113"/>
      <c r="K117" s="113"/>
      <c r="L117" s="113"/>
    </row>
    <row r="118" spans="1:19" ht="18" customHeight="1">
      <c r="A118" s="34"/>
      <c r="B118" s="111"/>
      <c r="C118" s="112" t="s">
        <v>142</v>
      </c>
      <c r="D118" s="113"/>
      <c r="E118" s="113"/>
      <c r="F118" s="113"/>
      <c r="G118" s="113"/>
      <c r="H118" s="113"/>
      <c r="I118" s="113"/>
      <c r="J118" s="113"/>
      <c r="K118" s="113"/>
      <c r="L118" s="113"/>
      <c r="M118" s="109"/>
      <c r="N118" s="109"/>
      <c r="O118" s="109"/>
      <c r="P118" s="109"/>
      <c r="Q118" s="110"/>
      <c r="R118" s="110"/>
      <c r="S118" s="110"/>
    </row>
    <row r="119" spans="1:12" ht="18" customHeight="1">
      <c r="A119" s="34" t="s">
        <v>143</v>
      </c>
      <c r="B119" s="111"/>
      <c r="C119" s="112" t="s">
        <v>144</v>
      </c>
      <c r="D119" s="113"/>
      <c r="E119" s="113"/>
      <c r="F119" s="113"/>
      <c r="G119" s="113"/>
      <c r="H119" s="113"/>
      <c r="I119" s="113"/>
      <c r="J119" s="113"/>
      <c r="K119" s="113"/>
      <c r="L119" s="113"/>
    </row>
    <row r="120" spans="1:12" ht="18" customHeight="1">
      <c r="A120" s="111"/>
      <c r="B120" s="111"/>
      <c r="C120" s="112" t="s">
        <v>145</v>
      </c>
      <c r="D120" s="113"/>
      <c r="E120" s="113"/>
      <c r="F120" s="113"/>
      <c r="G120" s="113"/>
      <c r="H120" s="113"/>
      <c r="I120" s="113"/>
      <c r="J120" s="113"/>
      <c r="K120" s="113"/>
      <c r="L120" s="113"/>
    </row>
    <row r="121" spans="1:19" s="9" customFormat="1" ht="18" customHeight="1">
      <c r="A121" s="114" t="s">
        <v>146</v>
      </c>
      <c r="B121" s="111"/>
      <c r="C121" s="111" t="s">
        <v>147</v>
      </c>
      <c r="D121" s="115"/>
      <c r="E121" s="115"/>
      <c r="F121" s="115"/>
      <c r="G121" s="115"/>
      <c r="H121" s="115"/>
      <c r="I121" s="115"/>
      <c r="J121" s="115"/>
      <c r="K121" s="115"/>
      <c r="L121" s="115"/>
      <c r="M121" s="110"/>
      <c r="N121" s="110"/>
      <c r="O121" s="110"/>
      <c r="P121" s="110"/>
      <c r="Q121" s="110"/>
      <c r="R121" s="110"/>
      <c r="S121" s="110"/>
    </row>
    <row r="122" spans="1:19" s="9" customFormat="1" ht="18" customHeight="1">
      <c r="A122" s="114" t="s">
        <v>188</v>
      </c>
      <c r="B122" s="111"/>
      <c r="C122" s="111" t="s">
        <v>189</v>
      </c>
      <c r="D122" s="115"/>
      <c r="E122" s="115"/>
      <c r="F122" s="115"/>
      <c r="G122" s="115"/>
      <c r="H122" s="115"/>
      <c r="I122" s="115"/>
      <c r="J122" s="115"/>
      <c r="K122" s="115"/>
      <c r="L122" s="115"/>
      <c r="M122" s="110"/>
      <c r="N122" s="110"/>
      <c r="O122" s="110"/>
      <c r="P122" s="110"/>
      <c r="Q122" s="110"/>
      <c r="R122" s="110"/>
      <c r="S122" s="110"/>
    </row>
    <row r="123" spans="1:19" s="9" customFormat="1" ht="18" customHeight="1">
      <c r="A123" s="114"/>
      <c r="B123" s="111"/>
      <c r="C123" s="111"/>
      <c r="D123" s="115"/>
      <c r="E123" s="115"/>
      <c r="F123" s="115"/>
      <c r="G123" s="115"/>
      <c r="H123" s="115"/>
      <c r="I123" s="115"/>
      <c r="J123" s="115"/>
      <c r="K123" s="115"/>
      <c r="L123" s="115"/>
      <c r="M123" s="110"/>
      <c r="N123" s="110"/>
      <c r="O123" s="110"/>
      <c r="P123" s="110"/>
      <c r="Q123" s="110"/>
      <c r="R123" s="110"/>
      <c r="S123" s="110"/>
    </row>
    <row r="124" spans="1:19" s="9" customFormat="1" ht="18" customHeight="1">
      <c r="A124" s="114"/>
      <c r="B124" s="111"/>
      <c r="C124" s="111"/>
      <c r="D124" s="115"/>
      <c r="E124" s="115"/>
      <c r="F124" s="115"/>
      <c r="G124" s="115"/>
      <c r="H124" s="115"/>
      <c r="I124" s="115"/>
      <c r="J124" s="115"/>
      <c r="K124" s="115"/>
      <c r="L124" s="115"/>
      <c r="M124" s="110"/>
      <c r="N124" s="110"/>
      <c r="O124" s="110"/>
      <c r="P124" s="110"/>
      <c r="Q124" s="110"/>
      <c r="R124" s="110"/>
      <c r="S124" s="110"/>
    </row>
    <row r="125" spans="1:19" s="9" customFormat="1" ht="18" customHeight="1">
      <c r="A125" s="114"/>
      <c r="B125" s="111"/>
      <c r="C125" s="111"/>
      <c r="D125" s="115"/>
      <c r="E125" s="115"/>
      <c r="F125" s="115"/>
      <c r="G125" s="115"/>
      <c r="H125" s="115"/>
      <c r="I125" s="115"/>
      <c r="J125" s="115"/>
      <c r="K125" s="115"/>
      <c r="L125" s="115"/>
      <c r="M125" s="110"/>
      <c r="N125" s="110"/>
      <c r="O125" s="110"/>
      <c r="P125" s="110"/>
      <c r="Q125" s="110"/>
      <c r="R125" s="110"/>
      <c r="S125" s="110"/>
    </row>
    <row r="126" spans="1:19" s="9" customFormat="1" ht="18" customHeight="1">
      <c r="A126" s="126" t="s">
        <v>199</v>
      </c>
      <c r="C126" s="50"/>
      <c r="D126" s="56"/>
      <c r="E126" s="10"/>
      <c r="F126" s="29"/>
      <c r="G126" s="29"/>
      <c r="H126" s="41"/>
      <c r="I126" s="29"/>
      <c r="J126" s="10"/>
      <c r="K126" s="10"/>
      <c r="L126" s="127" t="s">
        <v>200</v>
      </c>
      <c r="M126" s="110"/>
      <c r="N126" s="110"/>
      <c r="O126" s="110"/>
      <c r="P126" s="110"/>
      <c r="Q126" s="110"/>
      <c r="R126" s="110"/>
      <c r="S126" s="110"/>
    </row>
    <row r="127" spans="1:12" ht="15.75">
      <c r="A127" s="128" t="s">
        <v>201</v>
      </c>
      <c r="B127" s="9"/>
      <c r="C127" s="50"/>
      <c r="D127" s="56"/>
      <c r="E127" s="10"/>
      <c r="F127" s="29"/>
      <c r="G127" s="29"/>
      <c r="H127" s="41"/>
      <c r="I127" s="29"/>
      <c r="J127" s="10"/>
      <c r="K127" s="10"/>
      <c r="L127" s="42"/>
    </row>
    <row r="128" spans="1:12" ht="18">
      <c r="A128" s="116"/>
      <c r="B128" s="117"/>
      <c r="C128" s="116"/>
      <c r="D128" s="110"/>
      <c r="E128" s="110"/>
      <c r="F128" s="110"/>
      <c r="G128" s="110"/>
      <c r="H128" s="110"/>
      <c r="I128" s="110"/>
      <c r="J128" s="110"/>
      <c r="K128" s="110"/>
      <c r="L128" s="110"/>
    </row>
    <row r="129" spans="1:12" ht="18">
      <c r="A129" s="116"/>
      <c r="B129" s="117"/>
      <c r="C129" s="116"/>
      <c r="D129" s="110"/>
      <c r="E129" s="110"/>
      <c r="F129" s="110"/>
      <c r="G129" s="110"/>
      <c r="H129" s="110"/>
      <c r="I129" s="110"/>
      <c r="J129" s="110"/>
      <c r="K129" s="110"/>
      <c r="L129" s="110"/>
    </row>
    <row r="133" spans="13:19" ht="15">
      <c r="M133" s="110"/>
      <c r="N133" s="110"/>
      <c r="O133" s="110"/>
      <c r="P133" s="110"/>
      <c r="Q133" s="110"/>
      <c r="R133" s="110"/>
      <c r="S133" s="110"/>
    </row>
    <row r="134" spans="13:19" ht="15">
      <c r="M134" s="110"/>
      <c r="N134" s="110"/>
      <c r="O134" s="110"/>
      <c r="P134" s="110"/>
      <c r="Q134" s="110"/>
      <c r="R134" s="110"/>
      <c r="S134" s="110"/>
    </row>
    <row r="135" spans="13:19" ht="15">
      <c r="M135" s="110"/>
      <c r="N135" s="110"/>
      <c r="O135" s="110"/>
      <c r="P135" s="110"/>
      <c r="Q135" s="110"/>
      <c r="R135" s="110"/>
      <c r="S135" s="110"/>
    </row>
    <row r="136" spans="13:19" ht="15">
      <c r="M136" s="110"/>
      <c r="N136" s="110"/>
      <c r="O136" s="110"/>
      <c r="P136" s="110"/>
      <c r="Q136" s="110"/>
      <c r="R136" s="110"/>
      <c r="S136" s="110"/>
    </row>
    <row r="137" spans="13:19" ht="15">
      <c r="M137" s="110"/>
      <c r="N137" s="110"/>
      <c r="O137" s="110"/>
      <c r="P137" s="110"/>
      <c r="Q137" s="110"/>
      <c r="R137" s="110"/>
      <c r="S137" s="110"/>
    </row>
    <row r="138" spans="13:19" ht="15">
      <c r="M138" s="110"/>
      <c r="N138" s="110"/>
      <c r="O138" s="110"/>
      <c r="P138" s="110"/>
      <c r="Q138" s="110"/>
      <c r="R138" s="110"/>
      <c r="S138" s="110"/>
    </row>
    <row r="139" spans="13:19" ht="15">
      <c r="M139" s="110"/>
      <c r="N139" s="110"/>
      <c r="O139" s="110"/>
      <c r="P139" s="110"/>
      <c r="Q139" s="110"/>
      <c r="R139" s="110"/>
      <c r="S139" s="110"/>
    </row>
    <row r="140" spans="13:19" ht="15">
      <c r="M140" s="110"/>
      <c r="N140" s="110"/>
      <c r="O140" s="110"/>
      <c r="P140" s="110"/>
      <c r="Q140" s="110"/>
      <c r="R140" s="110"/>
      <c r="S140" s="110"/>
    </row>
    <row r="141" spans="3:19" ht="15"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</row>
    <row r="142" spans="3:19" ht="15"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</row>
    <row r="143" spans="3:19" ht="15"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</row>
    <row r="144" spans="3:19" ht="15"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</row>
    <row r="145" spans="3:19" ht="15"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</row>
    <row r="146" spans="3:19" ht="15"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</row>
    <row r="147" spans="3:19" ht="15"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</row>
    <row r="148" spans="3:19" ht="15"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</row>
    <row r="149" spans="3:19" ht="15"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</row>
    <row r="150" spans="3:19" ht="15"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</row>
    <row r="151" spans="3:19" ht="15"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</row>
    <row r="152" spans="3:19" ht="15"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</row>
    <row r="153" spans="3:19" ht="15"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</row>
    <row r="154" spans="3:19" ht="15"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</row>
    <row r="155" spans="3:19" ht="15"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</row>
    <row r="156" spans="3:19" ht="15"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</row>
    <row r="157" spans="3:19" ht="15"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</row>
    <row r="158" spans="3:19" ht="15"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</row>
    <row r="159" spans="3:19" ht="15"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</row>
    <row r="160" spans="3:19" ht="15"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</row>
    <row r="161" spans="3:19" ht="15"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</row>
    <row r="162" spans="3:19" ht="15"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</row>
    <row r="163" spans="3:19" ht="15"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</row>
    <row r="164" spans="3:19" ht="15"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</row>
    <row r="165" spans="3:19" ht="15"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</row>
    <row r="166" spans="3:19" ht="15"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</row>
    <row r="167" spans="3:19" ht="15"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</row>
    <row r="168" spans="3:19" ht="15"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</row>
    <row r="169" spans="3:19" ht="15"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</row>
    <row r="170" spans="3:19" ht="15"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</row>
    <row r="171" spans="3:19" ht="15"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</row>
    <row r="172" spans="3:19" ht="15"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</row>
    <row r="173" spans="3:19" ht="15"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</row>
    <row r="174" spans="3:19" ht="15"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</row>
    <row r="175" spans="3:19" ht="15"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</row>
    <row r="176" spans="3:19" ht="15"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</row>
    <row r="177" spans="3:19" ht="15"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</row>
    <row r="178" spans="3:19" ht="15"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</row>
    <row r="179" spans="3:19" ht="15"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</row>
    <row r="180" spans="3:19" ht="15"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</row>
    <row r="181" spans="3:19" ht="15"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</row>
    <row r="182" spans="3:19" ht="15"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</row>
    <row r="183" spans="3:19" ht="15"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</row>
    <row r="184" spans="3:19" ht="15"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</row>
    <row r="185" spans="3:19" ht="15"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</row>
    <row r="186" spans="3:19" ht="15"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</row>
    <row r="187" spans="3:19" ht="15"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</row>
    <row r="188" spans="3:19" ht="15"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</row>
    <row r="189" spans="3:19" ht="15"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</row>
    <row r="190" spans="3:19" ht="15"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</row>
    <row r="191" spans="3:19" ht="15"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</row>
    <row r="192" spans="3:19" ht="15"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</row>
    <row r="193" spans="3:19" ht="15"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</row>
    <row r="194" spans="3:19" ht="15"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</row>
    <row r="195" spans="3:19" ht="15"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</row>
    <row r="196" spans="3:19" ht="15"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</row>
    <row r="197" spans="3:19" ht="15"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</row>
    <row r="198" spans="3:19" ht="15"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</row>
    <row r="199" spans="3:19" ht="15"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</row>
    <row r="200" spans="3:19" ht="15"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</row>
    <row r="201" spans="3:19" ht="15"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</row>
    <row r="202" spans="3:19" ht="15"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</row>
    <row r="203" spans="3:19" ht="15"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</row>
    <row r="204" spans="3:19" ht="15"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</row>
    <row r="205" spans="3:19" ht="15"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</row>
    <row r="206" spans="3:19" ht="15"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</row>
    <row r="207" spans="3:19" ht="15"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</row>
    <row r="208" spans="3:19" ht="15"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</row>
    <row r="209" spans="3:19" ht="15"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</row>
    <row r="210" spans="3:19" ht="15"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</row>
    <row r="211" spans="3:19" ht="15"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</row>
    <row r="212" spans="3:19" ht="15"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</row>
    <row r="213" spans="3:19" ht="15"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</row>
    <row r="214" spans="3:19" ht="15"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</row>
    <row r="215" spans="3:19" ht="15"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</row>
    <row r="216" spans="3:19" ht="15"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</row>
    <row r="217" spans="3:19" ht="15"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</row>
    <row r="218" spans="3:19" ht="15"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</row>
    <row r="219" spans="3:19" ht="15"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</row>
    <row r="220" spans="3:19" ht="15"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</row>
    <row r="221" spans="3:19" ht="15"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</row>
    <row r="222" spans="3:19" ht="15"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</row>
    <row r="223" spans="3:19" ht="15"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</row>
    <row r="224" spans="3:19" ht="15"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</row>
    <row r="225" spans="3:19" ht="15"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</row>
    <row r="226" spans="3:19" ht="15"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</row>
    <row r="227" spans="3:19" ht="15"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</row>
    <row r="228" spans="3:19" ht="15"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</row>
    <row r="229" spans="3:19" ht="15"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</row>
    <row r="230" spans="3:19" ht="15"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</row>
    <row r="231" spans="3:19" ht="15"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</row>
    <row r="232" spans="3:19" ht="15"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</row>
    <row r="233" spans="3:19" ht="15"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</row>
    <row r="234" spans="3:19" ht="15"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</row>
    <row r="235" spans="3:19" ht="15"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</row>
    <row r="236" spans="3:19" ht="15"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</row>
    <row r="237" spans="3:19" ht="15"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</row>
    <row r="238" spans="3:19" ht="15"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</row>
    <row r="239" spans="3:19" ht="15"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</row>
    <row r="240" spans="3:19" ht="15"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</row>
    <row r="241" spans="3:19" ht="15"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</row>
    <row r="242" spans="3:19" ht="15"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</row>
    <row r="243" spans="3:19" ht="15"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</row>
    <row r="244" spans="3:19" ht="15"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</row>
    <row r="245" spans="3:19" ht="15"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</row>
    <row r="246" spans="3:19" ht="15"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</row>
    <row r="247" spans="3:19" ht="15"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</row>
    <row r="248" spans="3:19" ht="15"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</row>
    <row r="249" spans="3:19" ht="15"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</row>
    <row r="250" spans="3:19" ht="15"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</row>
    <row r="251" spans="3:19" ht="15"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</row>
    <row r="252" spans="3:19" ht="15"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</row>
    <row r="253" spans="3:19" ht="15"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</row>
    <row r="254" spans="3:19" ht="15"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</row>
    <row r="255" spans="3:19" ht="15"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</row>
    <row r="256" spans="3:19" ht="15"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</row>
    <row r="257" spans="3:19" ht="15"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</row>
    <row r="258" spans="3:19" ht="15"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</row>
    <row r="259" spans="3:19" ht="15"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</row>
    <row r="260" spans="3:19" ht="15"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</row>
    <row r="261" spans="3:19" ht="15"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</row>
    <row r="262" spans="3:19" ht="15"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</row>
    <row r="263" spans="3:19" ht="15"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</row>
    <row r="264" spans="3:19" ht="15"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</row>
    <row r="265" spans="3:19" ht="15"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</row>
    <row r="266" spans="3:19" ht="15"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</row>
    <row r="267" spans="3:19" ht="15"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</row>
    <row r="268" spans="3:19" ht="15"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</row>
    <row r="269" spans="3:19" ht="15"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</row>
    <row r="270" spans="3:19" ht="15"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</row>
    <row r="271" spans="3:19" ht="15"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</row>
    <row r="272" spans="3:19" ht="15"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</row>
    <row r="273" spans="3:19" ht="15"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</row>
    <row r="274" spans="3:19" ht="15"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</row>
    <row r="275" spans="3:19" ht="15"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</row>
    <row r="276" spans="3:19" ht="15"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</row>
    <row r="277" spans="3:19" ht="15"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</row>
    <row r="278" spans="3:19" ht="15"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</row>
    <row r="279" spans="3:19" ht="15"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</row>
    <row r="280" spans="3:19" ht="15"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</row>
    <row r="281" spans="3:19" ht="15"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</row>
    <row r="282" spans="3:19" ht="15"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</row>
    <row r="283" spans="3:19" ht="15"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</row>
    <row r="284" spans="3:19" ht="15"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</row>
    <row r="285" spans="3:19" ht="15"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</row>
    <row r="286" spans="3:19" ht="15"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</row>
    <row r="287" spans="3:19" ht="15"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</row>
    <row r="288" spans="3:19" ht="15"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</row>
    <row r="289" spans="3:19" ht="15"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</row>
    <row r="290" spans="3:19" ht="15"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</row>
    <row r="291" spans="3:19" ht="15"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</row>
    <row r="292" spans="3:19" ht="15"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</row>
    <row r="293" spans="3:19" ht="15"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</row>
    <row r="294" spans="3:19" ht="15"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</row>
    <row r="295" spans="3:19" ht="15"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</row>
    <row r="296" spans="3:19" ht="15"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</row>
    <row r="297" spans="3:19" ht="15"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</row>
    <row r="298" spans="3:19" ht="15"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</row>
    <row r="299" spans="3:19" ht="15"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</row>
    <row r="300" spans="3:19" ht="15"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</row>
    <row r="301" spans="3:19" ht="15"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</row>
    <row r="302" spans="3:19" ht="15"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</row>
    <row r="303" spans="3:19" ht="15"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</row>
    <row r="304" spans="3:19" ht="15"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</row>
    <row r="305" spans="3:19" ht="15"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</row>
    <row r="306" spans="3:19" ht="15"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</row>
    <row r="307" spans="3:19" ht="15"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</row>
    <row r="308" spans="3:19" ht="15"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</row>
    <row r="309" spans="3:19" ht="15"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</row>
    <row r="310" spans="3:19" ht="15"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</row>
    <row r="311" spans="3:19" ht="15"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</row>
    <row r="312" spans="3:19" ht="15"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</row>
    <row r="313" spans="3:19" ht="15"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</row>
    <row r="314" spans="3:19" ht="15"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</row>
    <row r="315" spans="3:19" ht="15"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</row>
    <row r="316" spans="3:19" ht="15"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</row>
    <row r="317" spans="3:19" ht="15"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</row>
    <row r="318" spans="3:19" ht="15"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</row>
    <row r="319" spans="3:19" ht="15"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</row>
    <row r="320" spans="3:19" ht="15"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</row>
    <row r="321" spans="3:19" ht="15"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</row>
    <row r="322" spans="3:19" ht="15"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</row>
    <row r="323" spans="3:19" ht="15"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</row>
    <row r="324" spans="3:19" ht="15"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</row>
    <row r="325" spans="3:19" ht="15"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</row>
    <row r="326" spans="3:19" ht="15"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</row>
    <row r="327" spans="3:19" ht="15"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</row>
    <row r="328" spans="3:19" ht="15"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</row>
    <row r="329" spans="3:19" ht="15"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</row>
    <row r="330" spans="3:19" ht="15"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</row>
    <row r="331" spans="3:19" ht="15"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</row>
    <row r="332" spans="3:19" ht="15"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</row>
    <row r="333" spans="3:19" ht="15"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</row>
    <row r="334" spans="3:19" ht="15"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</row>
    <row r="335" spans="3:19" ht="15"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</row>
    <row r="336" spans="3:19" ht="15"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</row>
    <row r="337" spans="3:19" ht="15"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</row>
    <row r="338" spans="3:19" ht="15"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</row>
    <row r="339" spans="3:19" ht="15"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</row>
    <row r="340" spans="3:19" ht="15"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</row>
    <row r="341" spans="3:19" ht="15"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</row>
    <row r="342" spans="3:19" ht="15"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</row>
    <row r="343" spans="3:19" ht="15"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</row>
    <row r="344" spans="3:19" ht="15"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</row>
    <row r="345" spans="3:19" ht="15"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</row>
    <row r="346" spans="3:19" ht="15"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</row>
    <row r="347" spans="3:19" ht="15"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</row>
    <row r="348" spans="3:19" ht="15"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</row>
    <row r="349" spans="3:19" ht="15"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</row>
    <row r="350" spans="3:19" ht="15"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</row>
    <row r="351" spans="3:19" ht="15"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</row>
    <row r="352" spans="3:19" ht="15"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</row>
    <row r="353" spans="3:12" ht="15"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</row>
    <row r="354" spans="3:12" ht="15"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</row>
    <row r="355" spans="3:12" ht="15">
      <c r="C355" s="110"/>
      <c r="D355" s="110"/>
      <c r="E355" s="110"/>
      <c r="F355" s="110"/>
      <c r="G355" s="110"/>
      <c r="H355" s="110"/>
      <c r="I355" s="110"/>
      <c r="J355" s="110"/>
      <c r="K355" s="110"/>
      <c r="L355" s="110"/>
    </row>
    <row r="356" spans="3:12" ht="15">
      <c r="C356" s="110"/>
      <c r="D356" s="110"/>
      <c r="E356" s="110"/>
      <c r="F356" s="110"/>
      <c r="G356" s="110"/>
      <c r="H356" s="110"/>
      <c r="I356" s="110"/>
      <c r="J356" s="110"/>
      <c r="K356" s="110"/>
      <c r="L356" s="110"/>
    </row>
    <row r="357" spans="3:12" ht="15"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</row>
    <row r="358" spans="3:12" ht="15"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</row>
    <row r="359" spans="3:12" ht="15"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</row>
    <row r="360" spans="3:12" ht="15"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</row>
  </sheetData>
  <printOptions horizontalCentered="1"/>
  <pageMargins left="0.57" right="0.3" top="0.77" bottom="0.75" header="0.5" footer="0.5"/>
  <pageSetup fitToHeight="2" horizontalDpi="600" verticalDpi="600" orientation="portrait" scale="60" r:id="rId2"/>
  <rowBreaks count="1" manualBreakCount="1">
    <brk id="64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="80" zoomScaleNormal="80" workbookViewId="0" topLeftCell="A1">
      <selection activeCell="A4" sqref="A4"/>
    </sheetView>
  </sheetViews>
  <sheetFormatPr defaultColWidth="8.88671875" defaultRowHeight="15"/>
  <cols>
    <col min="1" max="1" width="36.10546875" style="0" customWidth="1"/>
    <col min="2" max="2" width="2.21484375" style="0" customWidth="1"/>
    <col min="3" max="3" width="22.21484375" style="0" customWidth="1"/>
    <col min="4" max="4" width="19.5546875" style="0" customWidth="1"/>
    <col min="5" max="5" width="19.99609375" style="0" customWidth="1"/>
    <col min="6" max="6" width="21.5546875" style="0" customWidth="1"/>
    <col min="7" max="7" width="21.21484375" style="0" customWidth="1"/>
    <col min="8" max="8" width="21.5546875" style="0" customWidth="1"/>
    <col min="9" max="9" width="17.77734375" style="0" customWidth="1"/>
  </cols>
  <sheetData>
    <row r="1" spans="1:5" ht="15">
      <c r="A1" s="1" t="s">
        <v>192</v>
      </c>
      <c r="B1" s="1"/>
      <c r="C1" s="1"/>
      <c r="D1" s="1"/>
      <c r="E1" s="124" t="s">
        <v>197</v>
      </c>
    </row>
    <row r="2" spans="1:5" ht="15">
      <c r="A2" s="1" t="s">
        <v>193</v>
      </c>
      <c r="B2" s="1"/>
      <c r="C2" s="1"/>
      <c r="D2" s="1"/>
      <c r="E2" s="1"/>
    </row>
    <row r="3" spans="1:5" ht="15">
      <c r="A3" s="130" t="s">
        <v>196</v>
      </c>
      <c r="B3" s="130"/>
      <c r="C3" s="130"/>
      <c r="D3" s="130"/>
      <c r="E3" s="130"/>
    </row>
    <row r="4" spans="1:5" ht="15">
      <c r="A4" s="62"/>
      <c r="B4" s="62"/>
      <c r="C4" s="62"/>
      <c r="D4" s="62"/>
      <c r="E4" s="62"/>
    </row>
    <row r="5" spans="1:8" ht="20.25">
      <c r="A5" s="129" t="s">
        <v>148</v>
      </c>
      <c r="B5" s="129"/>
      <c r="C5" s="129"/>
      <c r="D5" s="129"/>
      <c r="E5" s="129"/>
      <c r="F5" s="119"/>
      <c r="G5" s="118"/>
      <c r="H5" s="118"/>
    </row>
    <row r="6" spans="1:8" ht="20.25">
      <c r="A6" s="120"/>
      <c r="B6" s="1"/>
      <c r="C6" s="1"/>
      <c r="D6" s="1"/>
      <c r="E6" s="1"/>
      <c r="F6" s="118"/>
      <c r="G6" s="118"/>
      <c r="H6" s="118"/>
    </row>
    <row r="7" spans="1:17" ht="18">
      <c r="A7" s="111"/>
      <c r="B7" s="1"/>
      <c r="C7" s="121" t="s">
        <v>149</v>
      </c>
      <c r="D7" s="121" t="s">
        <v>150</v>
      </c>
      <c r="E7" s="121" t="s">
        <v>151</v>
      </c>
      <c r="F7" s="118"/>
      <c r="G7" s="118"/>
      <c r="H7" s="118"/>
      <c r="I7" s="110"/>
      <c r="K7" s="110"/>
      <c r="L7" s="110"/>
      <c r="M7" s="110"/>
      <c r="N7" s="110"/>
      <c r="O7" s="110"/>
      <c r="P7" s="110"/>
      <c r="Q7" s="110"/>
    </row>
    <row r="8" spans="1:17" ht="18">
      <c r="A8" s="111" t="s">
        <v>152</v>
      </c>
      <c r="B8" s="1"/>
      <c r="C8" s="115" t="s">
        <v>153</v>
      </c>
      <c r="D8" s="115" t="s">
        <v>153</v>
      </c>
      <c r="E8" s="115" t="s">
        <v>154</v>
      </c>
      <c r="I8" s="110"/>
      <c r="J8" s="110"/>
      <c r="K8" s="110"/>
      <c r="L8" s="110"/>
      <c r="M8" s="110"/>
      <c r="N8" s="110"/>
      <c r="O8" s="110"/>
      <c r="P8" s="110"/>
      <c r="Q8" s="110"/>
    </row>
    <row r="9" spans="1:17" ht="18">
      <c r="A9" s="111" t="s">
        <v>155</v>
      </c>
      <c r="B9" s="1"/>
      <c r="C9" s="115" t="s">
        <v>156</v>
      </c>
      <c r="D9" s="115" t="s">
        <v>156</v>
      </c>
      <c r="E9" s="115" t="s">
        <v>157</v>
      </c>
      <c r="I9" s="110"/>
      <c r="J9" s="110"/>
      <c r="K9" s="110"/>
      <c r="L9" s="110"/>
      <c r="M9" s="110"/>
      <c r="N9" s="110"/>
      <c r="O9" s="110"/>
      <c r="P9" s="110"/>
      <c r="Q9" s="110"/>
    </row>
    <row r="10" spans="1:17" ht="18">
      <c r="A10" s="111" t="s">
        <v>158</v>
      </c>
      <c r="B10" s="1"/>
      <c r="C10" s="115" t="s">
        <v>159</v>
      </c>
      <c r="D10" s="115" t="s">
        <v>159</v>
      </c>
      <c r="E10" s="115" t="s">
        <v>160</v>
      </c>
      <c r="I10" s="110"/>
      <c r="J10" s="110"/>
      <c r="K10" s="110"/>
      <c r="L10" s="110"/>
      <c r="M10" s="110"/>
      <c r="N10" s="110"/>
      <c r="O10" s="110"/>
      <c r="P10" s="110"/>
      <c r="Q10" s="110"/>
    </row>
    <row r="11" spans="1:17" ht="18">
      <c r="A11" s="111" t="s">
        <v>45</v>
      </c>
      <c r="B11" s="1"/>
      <c r="C11" s="115" t="s">
        <v>161</v>
      </c>
      <c r="D11" s="115" t="s">
        <v>161</v>
      </c>
      <c r="E11" s="115" t="s">
        <v>162</v>
      </c>
      <c r="I11" s="110"/>
      <c r="J11" s="110"/>
      <c r="K11" s="110"/>
      <c r="L11" s="110"/>
      <c r="M11" s="110"/>
      <c r="N11" s="110"/>
      <c r="O11" s="110"/>
      <c r="P11" s="110"/>
      <c r="Q11" s="110"/>
    </row>
    <row r="12" spans="1:17" ht="18">
      <c r="A12" s="111" t="s">
        <v>54</v>
      </c>
      <c r="B12" s="1"/>
      <c r="C12" s="115" t="s">
        <v>163</v>
      </c>
      <c r="D12" s="115" t="s">
        <v>163</v>
      </c>
      <c r="E12" s="115" t="s">
        <v>164</v>
      </c>
      <c r="I12" s="110"/>
      <c r="J12" s="110"/>
      <c r="K12" s="110"/>
      <c r="L12" s="110"/>
      <c r="M12" s="110"/>
      <c r="N12" s="110"/>
      <c r="O12" s="110"/>
      <c r="P12" s="110"/>
      <c r="Q12" s="110"/>
    </row>
    <row r="13" spans="1:17" ht="18">
      <c r="A13" s="111" t="s">
        <v>100</v>
      </c>
      <c r="B13" s="1"/>
      <c r="C13" s="115" t="s">
        <v>165</v>
      </c>
      <c r="D13" s="115" t="s">
        <v>166</v>
      </c>
      <c r="E13" s="115" t="s">
        <v>167</v>
      </c>
      <c r="I13" s="110"/>
      <c r="J13" s="110"/>
      <c r="K13" s="110"/>
      <c r="L13" s="110"/>
      <c r="M13" s="110"/>
      <c r="N13" s="110"/>
      <c r="O13" s="110"/>
      <c r="P13" s="110"/>
      <c r="Q13" s="110"/>
    </row>
    <row r="14" spans="1:17" ht="18">
      <c r="A14" s="111" t="s">
        <v>102</v>
      </c>
      <c r="B14" s="1"/>
      <c r="C14" s="122"/>
      <c r="D14" s="122"/>
      <c r="E14" s="115" t="s">
        <v>168</v>
      </c>
      <c r="I14" s="110"/>
      <c r="J14" s="110"/>
      <c r="K14" s="110"/>
      <c r="L14" s="110"/>
      <c r="M14" s="110"/>
      <c r="N14" s="110"/>
      <c r="O14" s="110"/>
      <c r="P14" s="110"/>
      <c r="Q14" s="110"/>
    </row>
    <row r="15" spans="1:17" ht="18">
      <c r="A15" s="111" t="s">
        <v>169</v>
      </c>
      <c r="B15" s="1"/>
      <c r="C15" s="122"/>
      <c r="D15" s="122"/>
      <c r="E15" s="115" t="s">
        <v>170</v>
      </c>
      <c r="I15" s="110"/>
      <c r="J15" s="110"/>
      <c r="K15" s="110"/>
      <c r="L15" s="110"/>
      <c r="M15" s="110"/>
      <c r="N15" s="110"/>
      <c r="O15" s="110"/>
      <c r="P15" s="110"/>
      <c r="Q15" s="110"/>
    </row>
    <row r="16" spans="1:17" ht="18">
      <c r="A16" s="111" t="s">
        <v>171</v>
      </c>
      <c r="B16" s="1"/>
      <c r="C16" s="122"/>
      <c r="D16" s="122"/>
      <c r="E16" s="115" t="s">
        <v>167</v>
      </c>
      <c r="I16" s="110"/>
      <c r="K16" s="110"/>
      <c r="L16" s="110"/>
      <c r="M16" s="110"/>
      <c r="N16" s="110"/>
      <c r="O16" s="110"/>
      <c r="P16" s="110"/>
      <c r="Q16" s="110"/>
    </row>
    <row r="17" spans="1:17" ht="18">
      <c r="A17" s="111" t="s">
        <v>172</v>
      </c>
      <c r="B17" s="1"/>
      <c r="C17" s="122"/>
      <c r="D17" s="122"/>
      <c r="E17" s="115" t="s">
        <v>173</v>
      </c>
      <c r="I17" s="110"/>
      <c r="J17" s="110"/>
      <c r="K17" s="110"/>
      <c r="L17" s="110"/>
      <c r="M17" s="110"/>
      <c r="N17" s="110"/>
      <c r="O17" s="110"/>
      <c r="P17" s="110"/>
      <c r="Q17" s="110"/>
    </row>
    <row r="18" spans="1:17" ht="33" customHeight="1">
      <c r="A18" s="111"/>
      <c r="B18" s="115"/>
      <c r="C18" s="121" t="s">
        <v>174</v>
      </c>
      <c r="D18" s="121" t="s">
        <v>175</v>
      </c>
      <c r="E18" s="115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</row>
    <row r="19" spans="1:5" ht="18">
      <c r="A19" s="111" t="s">
        <v>152</v>
      </c>
      <c r="B19" s="1"/>
      <c r="C19" s="115" t="s">
        <v>153</v>
      </c>
      <c r="D19" s="115" t="s">
        <v>154</v>
      </c>
      <c r="E19" s="1"/>
    </row>
    <row r="20" spans="1:5" ht="18">
      <c r="A20" s="111" t="s">
        <v>155</v>
      </c>
      <c r="B20" s="1"/>
      <c r="C20" s="115" t="s">
        <v>156</v>
      </c>
      <c r="D20" s="115" t="s">
        <v>157</v>
      </c>
      <c r="E20" s="1"/>
    </row>
    <row r="21" spans="1:5" ht="18">
      <c r="A21" s="111" t="s">
        <v>158</v>
      </c>
      <c r="B21" s="1"/>
      <c r="C21" s="115" t="s">
        <v>159</v>
      </c>
      <c r="D21" s="115" t="s">
        <v>160</v>
      </c>
      <c r="E21" s="1"/>
    </row>
    <row r="22" spans="1:5" ht="18">
      <c r="A22" s="111" t="s">
        <v>45</v>
      </c>
      <c r="B22" s="1"/>
      <c r="C22" s="115" t="s">
        <v>161</v>
      </c>
      <c r="D22" s="115" t="s">
        <v>162</v>
      </c>
      <c r="E22" s="1"/>
    </row>
    <row r="23" spans="1:5" ht="18">
      <c r="A23" s="111" t="s">
        <v>54</v>
      </c>
      <c r="B23" s="1"/>
      <c r="C23" s="115" t="s">
        <v>163</v>
      </c>
      <c r="D23" s="115" t="s">
        <v>164</v>
      </c>
      <c r="E23" s="1"/>
    </row>
    <row r="24" spans="1:5" ht="18">
      <c r="A24" s="111" t="s">
        <v>100</v>
      </c>
      <c r="B24" s="1"/>
      <c r="C24" s="115" t="s">
        <v>166</v>
      </c>
      <c r="D24" s="115" t="s">
        <v>167</v>
      </c>
      <c r="E24" s="1"/>
    </row>
    <row r="25" spans="1:5" ht="18">
      <c r="A25" s="111" t="s">
        <v>102</v>
      </c>
      <c r="B25" s="1"/>
      <c r="C25" s="122"/>
      <c r="D25" s="115" t="s">
        <v>168</v>
      </c>
      <c r="E25" s="1"/>
    </row>
    <row r="26" spans="1:5" ht="18">
      <c r="A26" s="111" t="s">
        <v>169</v>
      </c>
      <c r="B26" s="1"/>
      <c r="C26" s="122"/>
      <c r="D26" s="115" t="s">
        <v>170</v>
      </c>
      <c r="E26" s="1"/>
    </row>
    <row r="27" spans="1:5" ht="18">
      <c r="A27" s="111" t="s">
        <v>171</v>
      </c>
      <c r="B27" s="1"/>
      <c r="C27" s="122"/>
      <c r="D27" s="115" t="s">
        <v>167</v>
      </c>
      <c r="E27" s="1"/>
    </row>
    <row r="28" spans="1:6" ht="18">
      <c r="A28" s="111" t="s">
        <v>172</v>
      </c>
      <c r="B28" s="1"/>
      <c r="C28" s="122"/>
      <c r="D28" s="115" t="s">
        <v>173</v>
      </c>
      <c r="E28" s="1"/>
      <c r="F28" s="118"/>
    </row>
    <row r="29" spans="1:18" ht="33" customHeight="1">
      <c r="A29" s="111"/>
      <c r="B29" s="115"/>
      <c r="C29" s="121" t="s">
        <v>176</v>
      </c>
      <c r="D29" s="121" t="s">
        <v>177</v>
      </c>
      <c r="E29" s="121" t="s">
        <v>178</v>
      </c>
      <c r="F29" s="123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</row>
    <row r="30" spans="1:6" ht="18">
      <c r="A30" s="111" t="s">
        <v>152</v>
      </c>
      <c r="B30" s="1"/>
      <c r="C30" s="110" t="s">
        <v>179</v>
      </c>
      <c r="D30" s="115" t="s">
        <v>180</v>
      </c>
      <c r="E30" s="115" t="s">
        <v>153</v>
      </c>
      <c r="F30" s="118"/>
    </row>
    <row r="31" spans="1:6" ht="18">
      <c r="A31" s="111" t="s">
        <v>155</v>
      </c>
      <c r="B31" s="1"/>
      <c r="C31" s="115" t="s">
        <v>156</v>
      </c>
      <c r="D31" s="115" t="s">
        <v>181</v>
      </c>
      <c r="E31" s="115" t="s">
        <v>156</v>
      </c>
      <c r="F31" s="118"/>
    </row>
    <row r="32" spans="1:6" ht="18">
      <c r="A32" s="111" t="s">
        <v>158</v>
      </c>
      <c r="B32" s="1"/>
      <c r="C32" s="115" t="s">
        <v>159</v>
      </c>
      <c r="D32" s="115" t="s">
        <v>182</v>
      </c>
      <c r="E32" s="115" t="s">
        <v>159</v>
      </c>
      <c r="F32" s="118"/>
    </row>
    <row r="33" spans="1:6" ht="18">
      <c r="A33" s="111" t="s">
        <v>45</v>
      </c>
      <c r="B33" s="1"/>
      <c r="C33" s="115" t="s">
        <v>161</v>
      </c>
      <c r="D33" s="115" t="s">
        <v>183</v>
      </c>
      <c r="E33" s="115" t="s">
        <v>161</v>
      </c>
      <c r="F33" s="118"/>
    </row>
    <row r="34" spans="1:6" ht="18">
      <c r="A34" s="111" t="s">
        <v>54</v>
      </c>
      <c r="B34" s="1"/>
      <c r="C34" s="115" t="s">
        <v>163</v>
      </c>
      <c r="D34" s="115" t="s">
        <v>184</v>
      </c>
      <c r="E34" s="115" t="s">
        <v>163</v>
      </c>
      <c r="F34" s="118"/>
    </row>
    <row r="35" spans="1:6" ht="18">
      <c r="A35" s="111" t="s">
        <v>100</v>
      </c>
      <c r="B35" s="1"/>
      <c r="C35" s="115" t="s">
        <v>165</v>
      </c>
      <c r="D35" s="115" t="s">
        <v>165</v>
      </c>
      <c r="E35" s="115" t="s">
        <v>165</v>
      </c>
      <c r="F35" s="118"/>
    </row>
    <row r="36" spans="1:6" ht="18">
      <c r="A36" s="111" t="s">
        <v>102</v>
      </c>
      <c r="B36" s="1"/>
      <c r="C36" s="122"/>
      <c r="D36" s="122"/>
      <c r="E36" s="122"/>
      <c r="F36" s="118"/>
    </row>
    <row r="37" spans="1:6" ht="18">
      <c r="A37" s="111" t="s">
        <v>169</v>
      </c>
      <c r="B37" s="1"/>
      <c r="C37" s="122"/>
      <c r="D37" s="122"/>
      <c r="E37" s="122"/>
      <c r="F37" s="118"/>
    </row>
    <row r="38" spans="1:6" ht="18">
      <c r="A38" s="111" t="s">
        <v>171</v>
      </c>
      <c r="B38" s="1"/>
      <c r="C38" s="122"/>
      <c r="D38" s="122"/>
      <c r="E38" s="122"/>
      <c r="F38" s="118"/>
    </row>
    <row r="39" spans="1:6" ht="18">
      <c r="A39" s="111" t="s">
        <v>172</v>
      </c>
      <c r="B39" s="1"/>
      <c r="C39" s="122"/>
      <c r="D39" s="122"/>
      <c r="E39" s="122"/>
      <c r="F39" s="118"/>
    </row>
    <row r="40" spans="1:6" ht="18">
      <c r="A40" s="111"/>
      <c r="B40" s="1"/>
      <c r="C40" s="111"/>
      <c r="D40" s="111"/>
      <c r="E40" s="111"/>
      <c r="F40" s="118"/>
    </row>
    <row r="41" spans="1:6" ht="18">
      <c r="A41" s="111"/>
      <c r="B41" s="1"/>
      <c r="C41" s="111"/>
      <c r="D41" s="111"/>
      <c r="E41" s="111"/>
      <c r="F41" s="118"/>
    </row>
    <row r="42" spans="1:6" ht="18">
      <c r="A42" s="111"/>
      <c r="B42" s="1"/>
      <c r="C42" s="111"/>
      <c r="D42" s="111"/>
      <c r="E42" s="111"/>
      <c r="F42" s="118"/>
    </row>
    <row r="43" spans="1:6" ht="18">
      <c r="A43" s="111"/>
      <c r="B43" s="1"/>
      <c r="C43" s="111"/>
      <c r="D43" s="111"/>
      <c r="E43" s="111"/>
      <c r="F43" s="118"/>
    </row>
    <row r="44" spans="1:6" ht="18">
      <c r="A44" s="111"/>
      <c r="B44" s="1"/>
      <c r="C44" s="111"/>
      <c r="D44" s="111"/>
      <c r="E44" s="111"/>
      <c r="F44" s="118"/>
    </row>
    <row r="45" spans="1:6" ht="18">
      <c r="A45" s="126" t="s">
        <v>199</v>
      </c>
      <c r="B45" s="1"/>
      <c r="C45" s="111"/>
      <c r="D45" s="111"/>
      <c r="E45" s="127" t="s">
        <v>200</v>
      </c>
      <c r="F45" s="118"/>
    </row>
    <row r="46" spans="1:6" ht="18">
      <c r="A46" s="128" t="s">
        <v>201</v>
      </c>
      <c r="B46" s="1"/>
      <c r="C46" s="111"/>
      <c r="D46" s="111"/>
      <c r="E46" s="111"/>
      <c r="F46" s="118"/>
    </row>
    <row r="47" ht="15">
      <c r="F47" s="118"/>
    </row>
  </sheetData>
  <mergeCells count="2">
    <mergeCell ref="A5:E5"/>
    <mergeCell ref="A3:E3"/>
  </mergeCells>
  <printOptions/>
  <pageMargins left="0.75" right="0.75" top="1" bottom="1" header="0.5" footer="0.5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Midwest 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jsprague</dc:creator>
  <cp:keywords/>
  <dc:description/>
  <cp:lastModifiedBy>tbutkows - TRTBUTKOWSKIM</cp:lastModifiedBy>
  <cp:lastPrinted>2009-09-02T17:05:13Z</cp:lastPrinted>
  <dcterms:created xsi:type="dcterms:W3CDTF">2005-09-07T16:39:20Z</dcterms:created>
  <dcterms:modified xsi:type="dcterms:W3CDTF">2009-09-02T17:15:22Z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-1717178596</vt:i4>
  </property>
  <property fmtid="{D5CDD505-2E9C-101B-9397-08002B2CF9AE}" pid="4" name="_EmailSubje">
    <vt:lpwstr>GRE Documents to Post on MISO OASIS Today</vt:lpwstr>
  </property>
  <property fmtid="{D5CDD505-2E9C-101B-9397-08002B2CF9AE}" pid="5" name="_AuthorEma">
    <vt:lpwstr>tbutkows@GREnergy.com</vt:lpwstr>
  </property>
  <property fmtid="{D5CDD505-2E9C-101B-9397-08002B2CF9AE}" pid="6" name="_AuthorEmailDisplayNa">
    <vt:lpwstr>Butkowski, Todd GRE/MG</vt:lpwstr>
  </property>
</Properties>
</file>