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C38" i="3" l="1"/>
  <c r="C28" i="3"/>
  <c r="C29" i="3" s="1"/>
  <c r="C30" i="3" s="1"/>
  <c r="C31" i="3" s="1"/>
  <c r="C32" i="3" s="1"/>
  <c r="C33" i="3" s="1"/>
  <c r="C34" i="3" s="1"/>
  <c r="C35" i="3" s="1"/>
  <c r="C36" i="3" s="1"/>
  <c r="C37" i="3" s="1"/>
  <c r="C27" i="3"/>
  <c r="C22" i="3"/>
  <c r="C12" i="3"/>
  <c r="C13" i="3" s="1"/>
  <c r="C11" i="3"/>
  <c r="C61" i="3"/>
  <c r="C44" i="3"/>
  <c r="B38" i="3"/>
  <c r="B55" i="3" s="1"/>
  <c r="C43" i="3"/>
  <c r="B11" i="3"/>
  <c r="B44" i="3" s="1"/>
  <c r="B10" i="3"/>
  <c r="B43" i="3" s="1"/>
  <c r="B26" i="3"/>
  <c r="B22" i="3"/>
  <c r="C55" i="3" l="1"/>
  <c r="C46" i="3"/>
  <c r="C14" i="3"/>
  <c r="C45" i="3"/>
  <c r="B27" i="3"/>
  <c r="C39" i="3" l="1"/>
  <c r="C15" i="3"/>
  <c r="C47" i="3"/>
  <c r="C16" i="3" l="1"/>
  <c r="C48" i="3"/>
  <c r="C49" i="3" l="1"/>
  <c r="C17" i="3"/>
  <c r="C50" i="3" l="1"/>
  <c r="C18" i="3"/>
  <c r="C51" i="3" l="1"/>
  <c r="C19" i="3"/>
  <c r="C52" i="3" l="1"/>
  <c r="C20" i="3"/>
  <c r="C21" i="3" l="1"/>
  <c r="C54" i="3" s="1"/>
  <c r="C53" i="3"/>
  <c r="C23" i="3"/>
  <c r="C56" i="3" l="1"/>
</calcChain>
</file>

<file path=xl/sharedStrings.xml><?xml version="1.0" encoding="utf-8"?>
<sst xmlns="http://schemas.openxmlformats.org/spreadsheetml/2006/main" count="62" uniqueCount="38">
  <si>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</si>
  <si>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</si>
  <si>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</si>
  <si>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</si>
  <si>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</si>
  <si>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</si>
  <si>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</si>
  <si>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</si>
  <si>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</si>
  <si>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</si>
  <si>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</si>
  <si>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</si>
  <si>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</si>
  <si>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</si>
  <si>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</si>
  <si>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</si>
  <si>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</si>
  <si>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</si>
  <si>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</si>
  <si>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</si>
  <si>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</si>
  <si>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</si>
  <si>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</si>
  <si>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</si>
  <si>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</si>
  <si>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</si>
  <si>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</si>
  <si>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</si>
  <si>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</si>
  <si>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</si>
  <si>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</si>
  <si>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</si>
  <si>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</si>
  <si>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</si>
  <si>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3397</t>
  </si>
  <si>
    <t>Dairyland Power Cooperative</t>
  </si>
  <si>
    <t>Genoa-La Crosse Tap 161 kV line</t>
  </si>
  <si>
    <t>DPC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</si>
</sst>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1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0" fontId="96" fillId="37" borderId="1" xfId="0" applyFont="1" applyFill="1" applyBorder="1" applyAlignment="1">
      <alignment horizontal="center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0" fontId="3" fillId="0" borderId="0" xfId="209" applyFont="1" applyFill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227" fontId="94" fillId="35" borderId="0" xfId="206" quotePrefix="1" applyNumberFormat="1" applyFont="1" applyFill="1" applyAlignment="1">
      <alignment horizontal="center" wrapText="1"/>
    </xf>
    <xf numFmtId="14" fontId="0" fillId="0" borderId="21" xfId="0" applyNumberFormat="1" applyBorder="1" applyAlignment="1">
      <alignment vertical="top"/>
    </xf>
    <xf numFmtId="2" fontId="96" fillId="0" borderId="0" xfId="209" applyNumberFormat="1" applyFont="1" applyFill="1" applyBorder="1" applyAlignment="1">
      <alignment horizontal="right" vertical="top"/>
    </xf>
    <xf numFmtId="37" fontId="1" fillId="0" borderId="0" xfId="207" applyNumberFormat="1" applyFont="1" applyFill="1" applyBorder="1" applyAlignment="1">
      <alignment horizontal="right"/>
    </xf>
    <xf numFmtId="2" fontId="3" fillId="0" borderId="0" xfId="209" applyNumberFormat="1" applyFont="1" applyFill="1" applyBorder="1" applyAlignment="1">
      <alignment horizontal="right" vertical="top"/>
    </xf>
    <xf numFmtId="227" fontId="94" fillId="0" borderId="12" xfId="206" applyNumberFormat="1" applyFont="1" applyFill="1" applyBorder="1" applyAlignment="1">
      <alignment horizontal="center" wrapText="1"/>
    </xf>
    <xf numFmtId="227" fontId="94" fillId="0" borderId="0" xfId="206" applyNumberFormat="1" applyFont="1" applyFill="1" applyBorder="1" applyAlignment="1">
      <alignment horizontal="center" wrapText="1"/>
    </xf>
    <xf numFmtId="0" fontId="1" fillId="0" borderId="0" xfId="207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6" fontId="96" fillId="0" borderId="0" xfId="107" applyNumberFormat="1" applyFont="1" applyFill="1" applyBorder="1" applyAlignment="1">
      <alignment horizontal="right" vertical="top"/>
    </xf>
    <xf numFmtId="176" fontId="3" fillId="0" borderId="0" xfId="209" applyNumberFormat="1" applyFont="1" applyFill="1" applyBorder="1" applyAlignment="1">
      <alignment horizontal="right" vertical="top"/>
    </xf>
    <xf numFmtId="176" fontId="3" fillId="0" borderId="0" xfId="107" applyNumberFormat="1" applyFont="1" applyFill="1" applyBorder="1" applyAlignment="1">
      <alignment horizontal="right" vertical="top"/>
    </xf>
    <xf numFmtId="176" fontId="96" fillId="0" borderId="0" xfId="209" applyNumberFormat="1" applyFont="1" applyFill="1" applyBorder="1" applyAlignment="1">
      <alignment horizontal="right" vertical="top"/>
    </xf>
    <xf numFmtId="227" fontId="96" fillId="36" borderId="19" xfId="107" applyNumberFormat="1" applyFont="1" applyFill="1" applyBorder="1" applyAlignment="1">
      <alignment horizontal="right" vertical="top"/>
    </xf>
    <xf numFmtId="263" fontId="96" fillId="36" borderId="16" xfId="358" applyNumberFormat="1" applyFont="1" applyFill="1" applyBorder="1" applyAlignment="1">
      <alignment horizontal="right" vertical="top"/>
    </xf>
    <xf numFmtId="263" fontId="96" fillId="36" borderId="20" xfId="358" applyNumberFormat="1" applyFont="1" applyFill="1" applyBorder="1" applyAlignment="1">
      <alignment horizontal="right" vertical="top"/>
    </xf>
    <xf numFmtId="227" fontId="3" fillId="36" borderId="11" xfId="209" applyNumberFormat="1" applyFont="1" applyFill="1" applyBorder="1" applyAlignment="1">
      <alignment horizontal="right" vertical="top"/>
    </xf>
    <xf numFmtId="227" fontId="3" fillId="36" borderId="19" xfId="107" applyNumberFormat="1" applyFont="1" applyFill="1" applyBorder="1" applyAlignment="1">
      <alignment horizontal="right" vertical="top"/>
    </xf>
    <xf numFmtId="263" fontId="3" fillId="36" borderId="16" xfId="358" applyNumberFormat="1" applyFont="1" applyFill="1" applyBorder="1" applyAlignment="1">
      <alignment horizontal="right" vertical="top"/>
    </xf>
    <xf numFmtId="263" fontId="3" fillId="36" borderId="20" xfId="358" applyNumberFormat="1" applyFont="1" applyFill="1" applyBorder="1" applyAlignment="1">
      <alignment horizontal="right" vertical="top"/>
    </xf>
    <xf numFmtId="176" fontId="96" fillId="36" borderId="19" xfId="209" applyNumberFormat="1" applyFont="1" applyFill="1" applyBorder="1" applyAlignment="1">
      <alignment horizontal="right" vertical="top"/>
    </xf>
    <xf numFmtId="2" fontId="96" fillId="36" borderId="16" xfId="209" applyNumberFormat="1" applyFont="1" applyFill="1" applyBorder="1" applyAlignment="1">
      <alignment horizontal="right" vertical="top"/>
    </xf>
    <xf numFmtId="176" fontId="3" fillId="36" borderId="11" xfId="209" applyNumberFormat="1" applyFont="1" applyFill="1" applyBorder="1" applyAlignment="1">
      <alignment horizontal="right" vertical="top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358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60" zoomScaleNormal="100" workbookViewId="0">
      <selection activeCell="E19" sqref="E19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26</v>
      </c>
    </row>
    <row r="2" spans="1:13">
      <c r="A2" s="2"/>
    </row>
    <row r="3" spans="1:13">
      <c r="A3" s="1" t="s">
        <v>19</v>
      </c>
      <c r="B3" s="39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20</v>
      </c>
      <c r="B5" s="5" t="s">
        <v>35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25</v>
      </c>
    </row>
    <row r="7" spans="1:13">
      <c r="A7" s="4"/>
      <c r="B7" s="31" t="s">
        <v>22</v>
      </c>
      <c r="C7" s="45" t="s">
        <v>34</v>
      </c>
      <c r="D7" s="50"/>
      <c r="E7" s="51"/>
      <c r="F7" s="51"/>
      <c r="G7" s="51"/>
      <c r="H7" s="51"/>
      <c r="I7" s="51"/>
      <c r="J7" s="51"/>
      <c r="K7" s="51"/>
      <c r="L7" s="51"/>
      <c r="M7" s="27" t="s">
        <v>17</v>
      </c>
    </row>
    <row r="8" spans="1:13">
      <c r="A8" s="4"/>
      <c r="B8" s="31" t="s">
        <v>14</v>
      </c>
      <c r="C8" s="32" t="s">
        <v>37</v>
      </c>
      <c r="D8" s="50"/>
      <c r="E8" s="51"/>
      <c r="F8" s="51"/>
      <c r="G8" s="51"/>
      <c r="H8" s="51"/>
      <c r="I8" s="51"/>
      <c r="J8" s="51"/>
      <c r="K8" s="51"/>
      <c r="L8" s="51"/>
    </row>
    <row r="9" spans="1:13" ht="15" customHeight="1">
      <c r="A9" s="4"/>
      <c r="B9" s="31" t="s">
        <v>27</v>
      </c>
      <c r="C9" s="32" t="s">
        <v>25</v>
      </c>
      <c r="D9" s="51"/>
      <c r="E9" s="51"/>
      <c r="F9" s="51"/>
      <c r="G9" s="51"/>
      <c r="H9" s="51"/>
      <c r="I9" s="51"/>
      <c r="J9" s="51"/>
      <c r="K9" s="51"/>
      <c r="L9" s="51"/>
    </row>
    <row r="10" spans="1:13">
      <c r="A10" s="21" t="s">
        <v>16</v>
      </c>
      <c r="B10" s="12" t="str">
        <f xml:space="preserve"> "December " &amp; B3-1</f>
        <v>December 2014</v>
      </c>
      <c r="C10" s="58">
        <v>18813435</v>
      </c>
      <c r="D10" s="54"/>
      <c r="E10" s="54"/>
      <c r="F10" s="54"/>
      <c r="G10" s="54"/>
      <c r="H10" s="54"/>
      <c r="I10" s="54"/>
      <c r="J10" s="54"/>
      <c r="K10" s="54"/>
      <c r="L10" s="54"/>
    </row>
    <row r="11" spans="1:13">
      <c r="A11" s="22" t="s">
        <v>11</v>
      </c>
      <c r="B11" s="13" t="str">
        <f xml:space="preserve"> "January " &amp; B3</f>
        <v>January 2015</v>
      </c>
      <c r="C11" s="59">
        <f>C10</f>
        <v>18813435</v>
      </c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22"/>
      <c r="B12" s="14" t="s">
        <v>1</v>
      </c>
      <c r="C12" s="59">
        <f t="shared" ref="C12:C21" si="0">C11</f>
        <v>18813435</v>
      </c>
      <c r="D12" s="47"/>
      <c r="E12" s="47"/>
      <c r="F12" s="47"/>
      <c r="G12" s="47"/>
      <c r="H12" s="47"/>
      <c r="I12" s="47"/>
      <c r="J12" s="47"/>
      <c r="K12" s="47"/>
      <c r="L12" s="47"/>
    </row>
    <row r="13" spans="1:13">
      <c r="A13" s="22"/>
      <c r="B13" s="14" t="s">
        <v>2</v>
      </c>
      <c r="C13" s="59">
        <f t="shared" si="0"/>
        <v>18813435</v>
      </c>
      <c r="D13" s="47"/>
      <c r="E13" s="47"/>
      <c r="F13" s="47"/>
      <c r="G13" s="47"/>
      <c r="H13" s="47"/>
      <c r="I13" s="47"/>
      <c r="J13" s="47"/>
      <c r="K13" s="47"/>
      <c r="L13" s="47"/>
    </row>
    <row r="14" spans="1:13">
      <c r="A14" s="22"/>
      <c r="B14" s="14" t="s">
        <v>3</v>
      </c>
      <c r="C14" s="59">
        <f t="shared" si="0"/>
        <v>18813435</v>
      </c>
      <c r="D14" s="47"/>
      <c r="E14" s="47"/>
      <c r="F14" s="47"/>
      <c r="G14" s="47"/>
      <c r="H14" s="47"/>
      <c r="I14" s="47"/>
      <c r="J14" s="47"/>
      <c r="K14" s="47"/>
      <c r="L14" s="47"/>
    </row>
    <row r="15" spans="1:13">
      <c r="A15" s="22"/>
      <c r="B15" s="14" t="s">
        <v>4</v>
      </c>
      <c r="C15" s="59">
        <f t="shared" si="0"/>
        <v>18813435</v>
      </c>
      <c r="D15" s="47"/>
      <c r="E15" s="47"/>
      <c r="F15" s="47"/>
      <c r="G15" s="47"/>
      <c r="H15" s="47"/>
      <c r="I15" s="47"/>
      <c r="J15" s="47"/>
      <c r="K15" s="47"/>
      <c r="L15" s="47"/>
    </row>
    <row r="16" spans="1:13">
      <c r="A16" s="22"/>
      <c r="B16" s="14" t="s">
        <v>5</v>
      </c>
      <c r="C16" s="59">
        <f t="shared" si="0"/>
        <v>18813435</v>
      </c>
      <c r="D16" s="47"/>
      <c r="E16" s="47"/>
      <c r="F16" s="47"/>
      <c r="G16" s="47"/>
      <c r="H16" s="47"/>
      <c r="I16" s="47"/>
      <c r="J16" s="47"/>
      <c r="K16" s="47"/>
      <c r="L16" s="47"/>
    </row>
    <row r="17" spans="1:12">
      <c r="A17" s="22"/>
      <c r="B17" s="14" t="s">
        <v>6</v>
      </c>
      <c r="C17" s="59">
        <f t="shared" si="0"/>
        <v>18813435</v>
      </c>
      <c r="D17" s="47"/>
      <c r="E17" s="47"/>
      <c r="F17" s="47"/>
      <c r="G17" s="47"/>
      <c r="H17" s="47"/>
      <c r="I17" s="47"/>
      <c r="J17" s="47"/>
      <c r="K17" s="47"/>
      <c r="L17" s="47"/>
    </row>
    <row r="18" spans="1:12">
      <c r="A18" s="22"/>
      <c r="B18" s="14" t="s">
        <v>7</v>
      </c>
      <c r="C18" s="59">
        <f t="shared" si="0"/>
        <v>18813435</v>
      </c>
      <c r="D18" s="47"/>
      <c r="E18" s="47"/>
      <c r="F18" s="47"/>
      <c r="G18" s="47"/>
      <c r="H18" s="47"/>
      <c r="I18" s="47"/>
      <c r="J18" s="47"/>
      <c r="K18" s="47"/>
      <c r="L18" s="47"/>
    </row>
    <row r="19" spans="1:12">
      <c r="A19" s="22"/>
      <c r="B19" s="14" t="s">
        <v>8</v>
      </c>
      <c r="C19" s="59">
        <f t="shared" si="0"/>
        <v>18813435</v>
      </c>
      <c r="D19" s="47"/>
      <c r="E19" s="47"/>
      <c r="F19" s="47"/>
      <c r="G19" s="47"/>
      <c r="H19" s="47"/>
      <c r="I19" s="47"/>
      <c r="J19" s="47"/>
      <c r="K19" s="47"/>
      <c r="L19" s="47"/>
    </row>
    <row r="20" spans="1:12">
      <c r="A20" s="22"/>
      <c r="B20" s="14" t="s">
        <v>9</v>
      </c>
      <c r="C20" s="59">
        <f t="shared" si="0"/>
        <v>18813435</v>
      </c>
      <c r="D20" s="47"/>
      <c r="E20" s="47"/>
      <c r="F20" s="47"/>
      <c r="G20" s="47"/>
      <c r="H20" s="47"/>
      <c r="I20" s="47"/>
      <c r="J20" s="47"/>
      <c r="K20" s="47"/>
      <c r="L20" s="47"/>
    </row>
    <row r="21" spans="1:12">
      <c r="A21" s="22"/>
      <c r="B21" s="14" t="s">
        <v>10</v>
      </c>
      <c r="C21" s="59">
        <f t="shared" si="0"/>
        <v>18813435</v>
      </c>
      <c r="D21" s="47"/>
      <c r="E21" s="47"/>
      <c r="F21" s="47"/>
      <c r="G21" s="47"/>
      <c r="H21" s="47"/>
      <c r="I21" s="47"/>
      <c r="J21" s="47"/>
      <c r="K21" s="47"/>
      <c r="L21" s="47"/>
    </row>
    <row r="22" spans="1:12">
      <c r="A22" s="23"/>
      <c r="B22" s="15" t="str">
        <f xml:space="preserve"> "December " &amp; B3</f>
        <v>December 2015</v>
      </c>
      <c r="C22" s="60">
        <f>C21</f>
        <v>18813435</v>
      </c>
      <c r="D22" s="47"/>
      <c r="E22" s="47"/>
      <c r="F22" s="47"/>
      <c r="G22" s="47"/>
      <c r="H22" s="47"/>
      <c r="I22" s="47"/>
      <c r="J22" s="47"/>
      <c r="K22" s="47"/>
      <c r="L22" s="47"/>
    </row>
    <row r="23" spans="1:12">
      <c r="A23" s="11"/>
      <c r="B23" s="26" t="s">
        <v>21</v>
      </c>
      <c r="C23" s="61">
        <f>AVERAGE(C10:C22)</f>
        <v>18813435</v>
      </c>
      <c r="D23" s="55"/>
      <c r="E23" s="55"/>
      <c r="F23" s="55"/>
      <c r="G23" s="55"/>
      <c r="H23" s="55"/>
      <c r="I23" s="55"/>
      <c r="J23" s="55"/>
      <c r="K23" s="55"/>
      <c r="L23" s="55"/>
    </row>
    <row r="24" spans="1:12">
      <c r="A24" s="11"/>
      <c r="B24" s="26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>
      <c r="A25" s="11"/>
      <c r="B25" s="26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>
      <c r="A26" s="21" t="s">
        <v>28</v>
      </c>
      <c r="B26" s="12" t="str">
        <f>B10</f>
        <v>December 2014</v>
      </c>
      <c r="C26" s="58">
        <v>811428</v>
      </c>
      <c r="D26" s="54"/>
      <c r="E26" s="54"/>
      <c r="F26" s="54"/>
      <c r="G26" s="54"/>
      <c r="H26" s="54"/>
      <c r="I26" s="54"/>
      <c r="J26" s="54"/>
      <c r="K26" s="54"/>
      <c r="L26" s="54"/>
    </row>
    <row r="27" spans="1:12">
      <c r="A27" s="22" t="s">
        <v>29</v>
      </c>
      <c r="B27" s="13" t="str">
        <f>B11</f>
        <v>January 2015</v>
      </c>
      <c r="C27" s="59">
        <f>C26+45080</f>
        <v>856508</v>
      </c>
      <c r="D27" s="47"/>
      <c r="E27" s="47"/>
      <c r="F27" s="47"/>
      <c r="G27" s="47"/>
      <c r="H27" s="47"/>
      <c r="I27" s="47"/>
      <c r="J27" s="47"/>
      <c r="K27" s="47"/>
      <c r="L27" s="47"/>
    </row>
    <row r="28" spans="1:12">
      <c r="A28" s="22"/>
      <c r="B28" s="18" t="s">
        <v>1</v>
      </c>
      <c r="C28" s="59">
        <f t="shared" ref="C28:C37" si="1">C27+45080</f>
        <v>901588</v>
      </c>
      <c r="D28" s="47"/>
      <c r="E28" s="47"/>
      <c r="F28" s="47"/>
      <c r="G28" s="47"/>
      <c r="H28" s="47"/>
      <c r="I28" s="47"/>
      <c r="J28" s="47"/>
      <c r="K28" s="47"/>
      <c r="L28" s="47"/>
    </row>
    <row r="29" spans="1:12">
      <c r="A29" s="22"/>
      <c r="B29" s="18" t="s">
        <v>2</v>
      </c>
      <c r="C29" s="59">
        <f t="shared" si="1"/>
        <v>946668</v>
      </c>
      <c r="D29" s="47"/>
      <c r="E29" s="47"/>
      <c r="F29" s="47"/>
      <c r="G29" s="47"/>
      <c r="H29" s="47"/>
      <c r="I29" s="47"/>
      <c r="J29" s="47"/>
      <c r="K29" s="47"/>
      <c r="L29" s="47"/>
    </row>
    <row r="30" spans="1:12">
      <c r="A30" s="22"/>
      <c r="B30" s="18" t="s">
        <v>3</v>
      </c>
      <c r="C30" s="59">
        <f t="shared" si="1"/>
        <v>991748</v>
      </c>
      <c r="D30" s="47"/>
      <c r="E30" s="47"/>
      <c r="F30" s="47"/>
      <c r="G30" s="47"/>
      <c r="H30" s="47"/>
      <c r="I30" s="47"/>
      <c r="J30" s="47"/>
      <c r="K30" s="47"/>
      <c r="L30" s="47"/>
    </row>
    <row r="31" spans="1:12">
      <c r="A31" s="22"/>
      <c r="B31" s="18" t="s">
        <v>4</v>
      </c>
      <c r="C31" s="59">
        <f t="shared" si="1"/>
        <v>1036828</v>
      </c>
      <c r="D31" s="47"/>
      <c r="E31" s="47"/>
      <c r="F31" s="47"/>
      <c r="G31" s="47"/>
      <c r="H31" s="47"/>
      <c r="I31" s="47"/>
      <c r="J31" s="47"/>
      <c r="K31" s="47"/>
      <c r="L31" s="47"/>
    </row>
    <row r="32" spans="1:12">
      <c r="A32" s="22"/>
      <c r="B32" s="18" t="s">
        <v>5</v>
      </c>
      <c r="C32" s="59">
        <f t="shared" si="1"/>
        <v>1081908</v>
      </c>
      <c r="D32" s="47"/>
      <c r="E32" s="47"/>
      <c r="F32" s="47"/>
      <c r="G32" s="47"/>
      <c r="H32" s="47"/>
      <c r="I32" s="47"/>
      <c r="J32" s="47"/>
      <c r="K32" s="47"/>
      <c r="L32" s="47"/>
    </row>
    <row r="33" spans="1:12">
      <c r="A33" s="22"/>
      <c r="B33" s="18" t="s">
        <v>6</v>
      </c>
      <c r="C33" s="59">
        <f t="shared" si="1"/>
        <v>1126988</v>
      </c>
      <c r="D33" s="47"/>
      <c r="E33" s="47"/>
      <c r="F33" s="47"/>
      <c r="G33" s="47"/>
      <c r="H33" s="47"/>
      <c r="I33" s="47"/>
      <c r="J33" s="47"/>
      <c r="K33" s="47"/>
      <c r="L33" s="47"/>
    </row>
    <row r="34" spans="1:12">
      <c r="A34" s="22"/>
      <c r="B34" s="18" t="s">
        <v>7</v>
      </c>
      <c r="C34" s="59">
        <f t="shared" si="1"/>
        <v>1172068</v>
      </c>
      <c r="D34" s="47"/>
      <c r="E34" s="47"/>
      <c r="F34" s="47"/>
      <c r="G34" s="47"/>
      <c r="H34" s="47"/>
      <c r="I34" s="47"/>
      <c r="J34" s="47"/>
      <c r="K34" s="47"/>
      <c r="L34" s="47"/>
    </row>
    <row r="35" spans="1:12">
      <c r="A35" s="22"/>
      <c r="B35" s="18" t="s">
        <v>8</v>
      </c>
      <c r="C35" s="59">
        <f t="shared" si="1"/>
        <v>1217148</v>
      </c>
      <c r="D35" s="47"/>
      <c r="E35" s="47"/>
      <c r="F35" s="47"/>
      <c r="G35" s="47"/>
      <c r="H35" s="47"/>
      <c r="I35" s="47"/>
      <c r="J35" s="47"/>
      <c r="K35" s="47"/>
      <c r="L35" s="47"/>
    </row>
    <row r="36" spans="1:12">
      <c r="A36" s="22"/>
      <c r="B36" s="18" t="s">
        <v>9</v>
      </c>
      <c r="C36" s="59">
        <f t="shared" si="1"/>
        <v>1262228</v>
      </c>
      <c r="D36" s="47"/>
      <c r="E36" s="47"/>
      <c r="F36" s="47"/>
      <c r="G36" s="47"/>
      <c r="H36" s="47"/>
      <c r="I36" s="47"/>
      <c r="J36" s="47"/>
      <c r="K36" s="47"/>
      <c r="L36" s="47"/>
    </row>
    <row r="37" spans="1:12">
      <c r="A37" s="22"/>
      <c r="B37" s="18" t="s">
        <v>10</v>
      </c>
      <c r="C37" s="59">
        <f t="shared" si="1"/>
        <v>1307308</v>
      </c>
      <c r="D37" s="47"/>
      <c r="E37" s="47"/>
      <c r="F37" s="47"/>
      <c r="G37" s="47"/>
      <c r="H37" s="47"/>
      <c r="I37" s="47"/>
      <c r="J37" s="47"/>
      <c r="K37" s="47"/>
      <c r="L37" s="47"/>
    </row>
    <row r="38" spans="1:12">
      <c r="A38" s="23"/>
      <c r="B38" s="15" t="str">
        <f>+B22</f>
        <v>December 2015</v>
      </c>
      <c r="C38" s="60">
        <f>C37+45080</f>
        <v>1352388</v>
      </c>
      <c r="D38" s="47"/>
      <c r="E38" s="47"/>
      <c r="F38" s="47"/>
      <c r="G38" s="47"/>
      <c r="H38" s="47"/>
      <c r="I38" s="47"/>
      <c r="J38" s="47"/>
      <c r="K38" s="47"/>
      <c r="L38" s="47"/>
    </row>
    <row r="39" spans="1:12">
      <c r="A39" s="11"/>
      <c r="B39" s="26" t="s">
        <v>21</v>
      </c>
      <c r="C39" s="61">
        <f t="shared" ref="C39:L39" si="2">AVERAGE(C26:C38)</f>
        <v>1081908</v>
      </c>
      <c r="D39" s="55"/>
      <c r="E39" s="55"/>
      <c r="F39" s="55"/>
      <c r="G39" s="55"/>
      <c r="H39" s="55"/>
      <c r="I39" s="55"/>
      <c r="J39" s="55"/>
      <c r="K39" s="55"/>
      <c r="L39" s="55"/>
    </row>
    <row r="40" spans="1:12" s="30" customFormat="1">
      <c r="A40" s="33"/>
      <c r="B40" s="34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>
      <c r="A41" s="11"/>
      <c r="B41" s="8"/>
      <c r="C41" s="40"/>
      <c r="D41" s="48"/>
      <c r="E41" s="48"/>
      <c r="F41" s="48"/>
      <c r="G41" s="48"/>
      <c r="H41" s="48"/>
      <c r="I41" s="48"/>
      <c r="J41" s="48"/>
      <c r="K41" s="48"/>
      <c r="L41" s="48"/>
    </row>
    <row r="42" spans="1:12">
      <c r="A42" s="11"/>
      <c r="B42" s="10"/>
      <c r="C42" s="8"/>
      <c r="D42" s="52"/>
      <c r="E42" s="52"/>
      <c r="F42" s="52"/>
      <c r="G42" s="52"/>
      <c r="H42" s="52"/>
      <c r="I42" s="52"/>
      <c r="J42" s="52"/>
      <c r="K42" s="52"/>
      <c r="L42" s="52"/>
    </row>
    <row r="43" spans="1:12">
      <c r="A43" s="21" t="s">
        <v>15</v>
      </c>
      <c r="B43" s="16" t="str">
        <f>B10</f>
        <v>December 2014</v>
      </c>
      <c r="C43" s="62">
        <f t="shared" ref="C43:D55" si="3">+C10-C26</f>
        <v>18002007</v>
      </c>
      <c r="D43" s="56"/>
      <c r="E43" s="56"/>
      <c r="F43" s="56"/>
      <c r="G43" s="56"/>
      <c r="H43" s="56"/>
      <c r="I43" s="56"/>
      <c r="J43" s="56"/>
      <c r="K43" s="56"/>
      <c r="L43" s="56"/>
    </row>
    <row r="44" spans="1:12">
      <c r="A44" s="22" t="s">
        <v>12</v>
      </c>
      <c r="B44" s="17" t="str">
        <f>B11</f>
        <v>January 2015</v>
      </c>
      <c r="C44" s="63">
        <f t="shared" si="3"/>
        <v>17956927</v>
      </c>
      <c r="D44" s="49"/>
      <c r="E44" s="49"/>
      <c r="F44" s="49"/>
      <c r="G44" s="49"/>
      <c r="H44" s="49"/>
      <c r="I44" s="49"/>
      <c r="J44" s="49"/>
      <c r="K44" s="49"/>
      <c r="L44" s="49"/>
    </row>
    <row r="45" spans="1:12">
      <c r="A45" s="22"/>
      <c r="B45" s="18" t="s">
        <v>1</v>
      </c>
      <c r="C45" s="63">
        <f t="shared" si="3"/>
        <v>17911847</v>
      </c>
      <c r="D45" s="49"/>
      <c r="E45" s="49"/>
      <c r="F45" s="49"/>
      <c r="G45" s="49"/>
      <c r="H45" s="49"/>
      <c r="I45" s="49"/>
      <c r="J45" s="49"/>
      <c r="K45" s="49"/>
      <c r="L45" s="49"/>
    </row>
    <row r="46" spans="1:12">
      <c r="A46" s="22"/>
      <c r="B46" s="18" t="s">
        <v>2</v>
      </c>
      <c r="C46" s="63">
        <f t="shared" si="3"/>
        <v>17866767</v>
      </c>
      <c r="D46" s="49"/>
      <c r="E46" s="49"/>
      <c r="F46" s="49"/>
      <c r="G46" s="49"/>
      <c r="H46" s="49"/>
      <c r="I46" s="49"/>
      <c r="J46" s="49"/>
      <c r="K46" s="49"/>
      <c r="L46" s="49"/>
    </row>
    <row r="47" spans="1:12">
      <c r="A47" s="22"/>
      <c r="B47" s="18" t="s">
        <v>3</v>
      </c>
      <c r="C47" s="63">
        <f t="shared" si="3"/>
        <v>17821687</v>
      </c>
      <c r="D47" s="49"/>
      <c r="E47" s="49"/>
      <c r="F47" s="49"/>
      <c r="G47" s="49"/>
      <c r="H47" s="49"/>
      <c r="I47" s="49"/>
      <c r="J47" s="49"/>
      <c r="K47" s="49"/>
      <c r="L47" s="49"/>
    </row>
    <row r="48" spans="1:12">
      <c r="A48" s="22"/>
      <c r="B48" s="18" t="s">
        <v>4</v>
      </c>
      <c r="C48" s="63">
        <f t="shared" si="3"/>
        <v>17776607</v>
      </c>
      <c r="D48" s="49"/>
      <c r="E48" s="49"/>
      <c r="F48" s="49"/>
      <c r="G48" s="49"/>
      <c r="H48" s="49"/>
      <c r="I48" s="49"/>
      <c r="J48" s="49"/>
      <c r="K48" s="49"/>
      <c r="L48" s="49"/>
    </row>
    <row r="49" spans="1:12">
      <c r="A49" s="22"/>
      <c r="B49" s="18" t="s">
        <v>5</v>
      </c>
      <c r="C49" s="63">
        <f t="shared" si="3"/>
        <v>17731527</v>
      </c>
      <c r="D49" s="49"/>
      <c r="E49" s="49"/>
      <c r="F49" s="49"/>
      <c r="G49" s="49"/>
      <c r="H49" s="49"/>
      <c r="I49" s="49"/>
      <c r="J49" s="49"/>
      <c r="K49" s="49"/>
      <c r="L49" s="49"/>
    </row>
    <row r="50" spans="1:12">
      <c r="A50" s="22"/>
      <c r="B50" s="18" t="s">
        <v>6</v>
      </c>
      <c r="C50" s="63">
        <f t="shared" si="3"/>
        <v>17686447</v>
      </c>
      <c r="D50" s="49"/>
      <c r="E50" s="49"/>
      <c r="F50" s="49"/>
      <c r="G50" s="49"/>
      <c r="H50" s="49"/>
      <c r="I50" s="49"/>
      <c r="J50" s="49"/>
      <c r="K50" s="49"/>
      <c r="L50" s="49"/>
    </row>
    <row r="51" spans="1:12">
      <c r="A51" s="22"/>
      <c r="B51" s="18" t="s">
        <v>7</v>
      </c>
      <c r="C51" s="63">
        <f t="shared" si="3"/>
        <v>17641367</v>
      </c>
      <c r="D51" s="49"/>
      <c r="E51" s="49"/>
      <c r="F51" s="49"/>
      <c r="G51" s="49"/>
      <c r="H51" s="49"/>
      <c r="I51" s="49"/>
      <c r="J51" s="49"/>
      <c r="K51" s="49"/>
      <c r="L51" s="49"/>
    </row>
    <row r="52" spans="1:12">
      <c r="A52" s="22"/>
      <c r="B52" s="18" t="s">
        <v>8</v>
      </c>
      <c r="C52" s="63">
        <f t="shared" si="3"/>
        <v>17596287</v>
      </c>
      <c r="D52" s="49"/>
      <c r="E52" s="49"/>
      <c r="F52" s="49"/>
      <c r="G52" s="49"/>
      <c r="H52" s="49"/>
      <c r="I52" s="49"/>
      <c r="J52" s="49"/>
      <c r="K52" s="49"/>
      <c r="L52" s="49"/>
    </row>
    <row r="53" spans="1:12">
      <c r="A53" s="22"/>
      <c r="B53" s="18" t="s">
        <v>9</v>
      </c>
      <c r="C53" s="63">
        <f t="shared" si="3"/>
        <v>17551207</v>
      </c>
      <c r="D53" s="49"/>
      <c r="E53" s="49"/>
      <c r="F53" s="49"/>
      <c r="G53" s="49"/>
      <c r="H53" s="49"/>
      <c r="I53" s="49"/>
      <c r="J53" s="49"/>
      <c r="K53" s="49"/>
      <c r="L53" s="49"/>
    </row>
    <row r="54" spans="1:12">
      <c r="A54" s="22"/>
      <c r="B54" s="18" t="s">
        <v>10</v>
      </c>
      <c r="C54" s="63">
        <f t="shared" si="3"/>
        <v>17506127</v>
      </c>
      <c r="D54" s="49"/>
      <c r="E54" s="49"/>
      <c r="F54" s="49"/>
      <c r="G54" s="49"/>
      <c r="H54" s="49"/>
      <c r="I54" s="49"/>
      <c r="J54" s="49"/>
      <c r="K54" s="49"/>
      <c r="L54" s="49"/>
    </row>
    <row r="55" spans="1:12">
      <c r="A55" s="23"/>
      <c r="B55" s="19" t="str">
        <f>+B38</f>
        <v>December 2015</v>
      </c>
      <c r="C55" s="64">
        <f t="shared" si="3"/>
        <v>17461047</v>
      </c>
      <c r="D55" s="49"/>
      <c r="E55" s="49"/>
      <c r="F55" s="49"/>
      <c r="G55" s="49"/>
      <c r="H55" s="49"/>
      <c r="I55" s="49"/>
      <c r="J55" s="49"/>
      <c r="K55" s="49"/>
      <c r="L55" s="49"/>
    </row>
    <row r="56" spans="1:12">
      <c r="A56" s="11"/>
      <c r="B56" s="26" t="s">
        <v>21</v>
      </c>
      <c r="C56" s="61">
        <f>AVERAGE(C43:C55)</f>
        <v>17731527</v>
      </c>
      <c r="D56" s="55"/>
      <c r="E56" s="55"/>
      <c r="F56" s="55"/>
      <c r="G56" s="55"/>
      <c r="H56" s="55"/>
      <c r="I56" s="55"/>
      <c r="J56" s="55"/>
      <c r="K56" s="55"/>
      <c r="L56" s="55"/>
    </row>
    <row r="57" spans="1:12">
      <c r="A57" s="11"/>
      <c r="B57" s="8"/>
      <c r="C57" s="41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2"/>
      <c r="D58" s="53"/>
      <c r="E58" s="53"/>
      <c r="F58" s="53"/>
      <c r="G58" s="53"/>
      <c r="H58" s="53"/>
      <c r="I58" s="53"/>
      <c r="J58" s="53"/>
      <c r="K58" s="53"/>
      <c r="L58" s="53"/>
    </row>
    <row r="59" spans="1:12">
      <c r="A59" s="28" t="s">
        <v>24</v>
      </c>
      <c r="B59" s="29" t="s">
        <v>0</v>
      </c>
      <c r="C59" s="65">
        <v>540960</v>
      </c>
      <c r="D59" s="57"/>
      <c r="E59" s="57"/>
      <c r="F59" s="57"/>
      <c r="G59" s="57"/>
      <c r="H59" s="57"/>
      <c r="I59" s="57"/>
      <c r="J59" s="57"/>
      <c r="K59" s="57"/>
      <c r="L59" s="57"/>
    </row>
    <row r="60" spans="1:12">
      <c r="A60" s="23" t="s">
        <v>13</v>
      </c>
      <c r="B60" s="20" t="s">
        <v>18</v>
      </c>
      <c r="C60" s="66">
        <v>0</v>
      </c>
      <c r="D60" s="47"/>
      <c r="E60" s="47"/>
      <c r="F60" s="47"/>
      <c r="G60" s="47"/>
      <c r="H60" s="47"/>
      <c r="I60" s="47"/>
      <c r="J60" s="47"/>
      <c r="K60" s="47"/>
      <c r="L60" s="47"/>
    </row>
    <row r="61" spans="1:12">
      <c r="A61" s="2"/>
      <c r="B61" s="26" t="s">
        <v>23</v>
      </c>
      <c r="C61" s="67">
        <f>+C59+C60</f>
        <v>540960</v>
      </c>
      <c r="D61" s="55"/>
      <c r="E61" s="55"/>
      <c r="F61" s="55"/>
      <c r="G61" s="55"/>
      <c r="H61" s="55"/>
      <c r="I61" s="55"/>
      <c r="J61" s="55"/>
      <c r="K61" s="55"/>
      <c r="L61" s="55"/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C24" sqref="C24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30</v>
      </c>
      <c r="B1" s="35"/>
    </row>
    <row r="3" spans="1:4" ht="25.5">
      <c r="A3" s="44" t="s">
        <v>22</v>
      </c>
      <c r="B3" s="38" t="s">
        <v>32</v>
      </c>
      <c r="C3" s="44" t="s">
        <v>33</v>
      </c>
      <c r="D3" s="38" t="s">
        <v>31</v>
      </c>
    </row>
    <row r="4" spans="1:4">
      <c r="A4" s="36">
        <v>3397</v>
      </c>
      <c r="B4" s="36">
        <v>6272</v>
      </c>
      <c r="C4" s="46">
        <v>41439</v>
      </c>
      <c r="D4" s="36" t="s">
        <v>36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Jerry Iverson</cp:lastModifiedBy>
  <cp:lastPrinted>2014-07-28T13:24:07Z</cp:lastPrinted>
  <dcterms:created xsi:type="dcterms:W3CDTF">2010-03-30T20:52:42Z</dcterms:created>
  <dcterms:modified xsi:type="dcterms:W3CDTF">2014-07-28T13:32:19Z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