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85" yWindow="-75" windowWidth="10155" windowHeight="13545"/>
  </bookViews>
  <sheets>
    <sheet name="Attach GG" sheetId="2" r:id="rId1"/>
    <sheet name="Cross Ref to Att O" sheetId="3" r:id="rId2"/>
  </sheets>
  <externalReferences>
    <externalReference r:id="rId3"/>
  </externalReferences>
  <definedNames>
    <definedName name="CH_COS">#REF!</definedName>
    <definedName name="NSP_COS">#REF!</definedName>
    <definedName name="_xlnm.Print_Area" localSheetId="0">'Attach GG'!$A$1:$N$108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N76" i="2" l="1"/>
  <c r="L76" i="2"/>
  <c r="J76" i="2"/>
  <c r="I76" i="2"/>
  <c r="G76" i="2"/>
  <c r="F76" i="2"/>
  <c r="G37" i="2" l="1"/>
  <c r="N61" i="2" l="1"/>
  <c r="G27" i="2" l="1"/>
  <c r="L27" i="2" s="1"/>
  <c r="G41" i="2"/>
  <c r="L41" i="2" s="1"/>
  <c r="L37" i="2"/>
  <c r="G23" i="2"/>
  <c r="L23" i="2" s="1"/>
  <c r="G31" i="2"/>
  <c r="L31" i="2" s="1"/>
  <c r="M93" i="2"/>
  <c r="C62" i="2"/>
  <c r="G62" i="2"/>
  <c r="N62" i="2"/>
  <c r="G63" i="2"/>
  <c r="G65" i="2"/>
  <c r="L33" i="2" l="1"/>
  <c r="F73" i="2" s="1"/>
  <c r="G73" i="2" s="1"/>
  <c r="L43" i="2"/>
  <c r="I74" i="2" s="1"/>
  <c r="J74" i="2" s="1"/>
  <c r="I75" i="2"/>
  <c r="J75" i="2" s="1"/>
  <c r="F75" i="2" l="1"/>
  <c r="G75" i="2" s="1"/>
  <c r="I73" i="2"/>
  <c r="J73" i="2" s="1"/>
  <c r="L73" i="2" s="1"/>
  <c r="F74" i="2"/>
  <c r="G74" i="2" s="1"/>
  <c r="L74" i="2" s="1"/>
  <c r="N74" i="2" s="1"/>
  <c r="L75" i="2"/>
  <c r="N75" i="2" s="1"/>
  <c r="L93" i="2" l="1"/>
  <c r="L95" i="2" s="1"/>
  <c r="N73" i="2"/>
  <c r="N93" i="2" s="1"/>
</calcChain>
</file>

<file path=xl/sharedStrings.xml><?xml version="1.0" encoding="utf-8"?>
<sst xmlns="http://schemas.openxmlformats.org/spreadsheetml/2006/main" count="179" uniqueCount="153">
  <si>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</si>
  <si>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</si>
  <si>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</si>
  <si>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</si>
  <si>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</si>
  <si>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</si>
  <si>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</si>
  <si>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</si>
  <si>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</si>
  <si>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</si>
  <si>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</si>
  <si>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</si>
  <si>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</si>
  <si>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</si>
  <si>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</si>
  <si>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</si>
  <si>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</si>
  <si>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</si>
  <si>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</si>
  <si>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</si>
  <si>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</si>
  <si>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</si>
  <si>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</si>
  <si>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</si>
  <si>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</si>
  <si>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</si>
  <si>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</si>
  <si>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</si>
  <si>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</si>
  <si>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</si>
  <si>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</si>
  <si>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</si>
  <si>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</si>
  <si>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</si>
  <si>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</si>
  <si>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</si>
  <si>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</si>
  <si>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</si>
  <si>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</si>
  <si>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</si>
  <si>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</si>
  <si>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</si>
  <si>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</si>
  <si>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</si>
  <si>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</si>
  <si>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</si>
  <si>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</si>
  <si>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</si>
  <si>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</si>
  <si>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</si>
  <si>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</si>
  <si>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</si>
  <si>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</si>
  <si>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</si>
  <si>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</si>
  <si>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</si>
  <si>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</si>
  <si>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</si>
  <si>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</si>
  <si>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</si>
  <si>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</si>
  <si>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</si>
  <si>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</si>
  <si>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</si>
  <si>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</si>
  <si>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</si>
  <si>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</si>
  <si>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</si>
  <si>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</si>
  <si>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</si>
  <si>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</si>
  <si>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</si>
  <si>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</si>
  <si>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</si>
  <si>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</si>
  <si>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</si>
  <si>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</si>
  <si>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</si>
  <si>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</si>
  <si>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</si>
  <si>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</si>
  <si>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</si>
  <si>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</si>
  <si>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</si>
  <si>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</si>
  <si>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</si>
  <si>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</si>
  <si>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</si>
  <si>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</si>
  <si>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</si>
  <si>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</si>
  <si>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</si>
  <si>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</si>
  <si>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</si>
  <si>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</si>
  <si>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</si>
  <si>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</si>
  <si>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</si>
  <si>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</si>
  <si>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</si>
  <si>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</si>
  <si>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</si>
  <si>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</si>
  <si>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</si>
  <si>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</si>
  <si>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</si>
  <si>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</si>
  <si>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</si>
  <si>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</si>
  <si>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</si>
  <si>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</si>
  <si>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</si>
  <si>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</si>
  <si>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</si>
  <si>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</si>
  <si>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</si>
  <si>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</si>
  <si>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</si>
  <si>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</si>
  <si>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</si>
  <si>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</si>
  <si>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</si>
  <si>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</si>
  <si>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</si>
  <si>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</si>
  <si>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</si>
  <si>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</si>
  <si>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</si>
  <si>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</si>
  <si>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</si>
  <si>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</si>
  <si>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</si>
  <si>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</si>
  <si>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</si>
  <si>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</si>
  <si>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</si>
  <si>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</si>
  <si>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</si>
  <si>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</si>
  <si>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</si>
  <si>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</si>
  <si>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</si>
  <si>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</si>
  <si>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</si>
  <si>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</si>
  <si>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</si>
  <si>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For  the 12 months ended 12/31/2017</t>
  </si>
  <si>
    <t>Duke Energy, Indiana LLC</t>
  </si>
  <si>
    <t>Lafayette Southeast to Tipmont Concord Jct</t>
  </si>
  <si>
    <t>Edwardsport 345 kV Sub</t>
  </si>
  <si>
    <t>Dresser Trans Sub</t>
  </si>
  <si>
    <t>Concord to Crawfordsville</t>
  </si>
  <si>
    <t>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</si>
</sst>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6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28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41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2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3" fillId="25" borderId="7" xfId="0" applyFont="1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0" fillId="25" borderId="7" xfId="0" applyFont="1" applyFill="1" applyBorder="1" applyAlignment="1"/>
    <xf numFmtId="167" fontId="27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2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M306"/>
  <sheetViews>
    <sheetView tabSelected="1" zoomScale="70" zoomScaleNormal="70" workbookViewId="0"/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0" t="s">
        <v>105</v>
      </c>
    </row>
    <row r="5" spans="1:65">
      <c r="C5" s="17" t="s">
        <v>84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146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27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85" t="s">
        <v>147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85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9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28</v>
      </c>
      <c r="D18" s="14"/>
      <c r="E18" s="13" t="s">
        <v>58</v>
      </c>
      <c r="F18" s="13"/>
      <c r="G18" s="5">
        <v>1538109232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29</v>
      </c>
      <c r="D19" s="14"/>
      <c r="E19" s="13" t="s">
        <v>102</v>
      </c>
      <c r="F19" s="13"/>
      <c r="G19" s="6">
        <v>1045615811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30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60</v>
      </c>
      <c r="D22" s="14"/>
      <c r="E22" s="13" t="s">
        <v>59</v>
      </c>
      <c r="F22" s="13"/>
      <c r="G22" s="5">
        <v>32321327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76</v>
      </c>
      <c r="D23" s="14"/>
      <c r="E23" s="13" t="s">
        <v>62</v>
      </c>
      <c r="F23" s="13"/>
      <c r="G23" s="37">
        <f>IF(G22=0,0,G22/G18)</f>
        <v>2.1013674664687274E-2</v>
      </c>
      <c r="L23" s="38">
        <f>G23</f>
        <v>2.1013674664687274E-2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89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47</v>
      </c>
      <c r="B26" s="23"/>
      <c r="C26" s="14" t="s">
        <v>86</v>
      </c>
      <c r="D26" s="14"/>
      <c r="E26" s="13" t="s">
        <v>87</v>
      </c>
      <c r="F26" s="13"/>
      <c r="G26" s="5">
        <v>1890825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32</v>
      </c>
      <c r="B27" s="23"/>
      <c r="C27" s="14" t="s">
        <v>88</v>
      </c>
      <c r="D27" s="14"/>
      <c r="E27" s="13" t="s">
        <v>63</v>
      </c>
      <c r="F27" s="13"/>
      <c r="G27" s="37">
        <f>IF(G26=0,0,G26/G18)</f>
        <v>1.2293177627842233E-3</v>
      </c>
      <c r="H27" s="23"/>
      <c r="I27" s="23"/>
      <c r="J27" s="23"/>
      <c r="K27" s="23"/>
      <c r="L27" s="38">
        <f>G27</f>
        <v>1.2293177627842233E-3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31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34</v>
      </c>
      <c r="C30" s="14" t="s">
        <v>33</v>
      </c>
      <c r="D30" s="14"/>
      <c r="E30" s="13" t="s">
        <v>61</v>
      </c>
      <c r="F30" s="13"/>
      <c r="G30" s="5">
        <v>5675413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35</v>
      </c>
      <c r="C31" s="14" t="s">
        <v>77</v>
      </c>
      <c r="D31" s="14"/>
      <c r="E31" s="13" t="s">
        <v>93</v>
      </c>
      <c r="F31" s="13"/>
      <c r="G31" s="37">
        <f>IF(G30=0,0,G30/G18)</f>
        <v>3.689863425772611E-3</v>
      </c>
      <c r="L31" s="38">
        <f>G31</f>
        <v>3.689863425772611E-3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7" t="s">
        <v>36</v>
      </c>
      <c r="B33" s="46"/>
      <c r="C33" s="15" t="s">
        <v>81</v>
      </c>
      <c r="D33" s="15"/>
      <c r="E33" s="16" t="s">
        <v>90</v>
      </c>
      <c r="F33" s="16"/>
      <c r="G33" s="47"/>
      <c r="L33" s="48">
        <f>L23+L27+L31</f>
        <v>2.5932855853244105E-2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38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39</v>
      </c>
      <c r="B36" s="51"/>
      <c r="C36" s="12" t="s">
        <v>15</v>
      </c>
      <c r="D36" s="12"/>
      <c r="E36" s="13" t="s">
        <v>65</v>
      </c>
      <c r="F36" s="13"/>
      <c r="G36" s="5">
        <v>16756969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40</v>
      </c>
      <c r="B37" s="51"/>
      <c r="C37" s="12" t="s">
        <v>78</v>
      </c>
      <c r="D37" s="12"/>
      <c r="E37" s="13" t="s">
        <v>64</v>
      </c>
      <c r="F37" s="13"/>
      <c r="G37" s="37">
        <f>IF(G36=0,0,G36/G19)</f>
        <v>1.6025933066155598E-2</v>
      </c>
      <c r="L37" s="38">
        <f>G37</f>
        <v>1.6025933066155598E-2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41</v>
      </c>
      <c r="C40" s="14" t="s">
        <v>42</v>
      </c>
      <c r="D40" s="14"/>
      <c r="E40" s="13" t="s">
        <v>43</v>
      </c>
      <c r="F40" s="13"/>
      <c r="G40" s="5">
        <v>68340808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91</v>
      </c>
      <c r="B41" s="51"/>
      <c r="C41" s="12" t="s">
        <v>79</v>
      </c>
      <c r="D41" s="12"/>
      <c r="E41" s="13" t="s">
        <v>94</v>
      </c>
      <c r="F41" s="13"/>
      <c r="G41" s="53">
        <f>IF(G40=0,0,G40/G19)</f>
        <v>6.5359386574922407E-2</v>
      </c>
      <c r="L41" s="38">
        <f>G41</f>
        <v>6.5359386574922407E-2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7" t="s">
        <v>92</v>
      </c>
      <c r="B43" s="46"/>
      <c r="C43" s="15" t="s">
        <v>80</v>
      </c>
      <c r="D43" s="15"/>
      <c r="E43" s="16" t="s">
        <v>95</v>
      </c>
      <c r="F43" s="16"/>
      <c r="G43" s="47"/>
      <c r="L43" s="48">
        <f>L37+L41</f>
        <v>8.1385319641078008E-2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3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6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3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Generic Company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12/31/2017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44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Duke Energy, Indiana LLC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45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51</v>
      </c>
      <c r="B70" s="62"/>
      <c r="C70" s="62" t="s">
        <v>46</v>
      </c>
      <c r="D70" s="63" t="s">
        <v>50</v>
      </c>
      <c r="E70" s="64" t="s">
        <v>72</v>
      </c>
      <c r="F70" s="64" t="s">
        <v>81</v>
      </c>
      <c r="G70" s="65" t="s">
        <v>52</v>
      </c>
      <c r="H70" s="64" t="s">
        <v>73</v>
      </c>
      <c r="I70" s="64" t="s">
        <v>80</v>
      </c>
      <c r="J70" s="65" t="s">
        <v>53</v>
      </c>
      <c r="K70" s="64" t="s">
        <v>37</v>
      </c>
      <c r="L70" s="66" t="s">
        <v>57</v>
      </c>
      <c r="M70" s="67" t="s">
        <v>55</v>
      </c>
      <c r="N70" s="66" t="s">
        <v>83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98</v>
      </c>
      <c r="G71" s="71" t="s">
        <v>66</v>
      </c>
      <c r="H71" s="70" t="s">
        <v>7</v>
      </c>
      <c r="I71" s="70" t="s">
        <v>99</v>
      </c>
      <c r="J71" s="71" t="s">
        <v>67</v>
      </c>
      <c r="K71" s="70" t="s">
        <v>68</v>
      </c>
      <c r="L71" s="71" t="s">
        <v>69</v>
      </c>
      <c r="M71" s="72" t="s">
        <v>70</v>
      </c>
      <c r="N71" s="84" t="s">
        <v>82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2" t="s">
        <v>148</v>
      </c>
      <c r="D73" s="127">
        <v>852</v>
      </c>
      <c r="E73" s="7">
        <v>1257394.1399999999</v>
      </c>
      <c r="F73" s="38">
        <f>$L$33</f>
        <v>2.5932855853244105E-2</v>
      </c>
      <c r="G73" s="77">
        <f>E73*F73</f>
        <v>32607.820983333833</v>
      </c>
      <c r="H73" s="7">
        <v>959846</v>
      </c>
      <c r="I73" s="38">
        <f>$L$43</f>
        <v>8.1385319641078008E-2</v>
      </c>
      <c r="J73" s="77">
        <f>H73*I73</f>
        <v>78117.373516210166</v>
      </c>
      <c r="K73" s="8">
        <v>35641.43</v>
      </c>
      <c r="L73" s="77">
        <f>G73+J73+K73</f>
        <v>146366.62449954401</v>
      </c>
      <c r="M73" s="9">
        <v>0</v>
      </c>
      <c r="N73" s="75">
        <f>L73+M73</f>
        <v>146366.62449954401</v>
      </c>
      <c r="O73" s="78"/>
      <c r="P73" s="78"/>
      <c r="Q73" s="78"/>
      <c r="R73" s="78"/>
      <c r="S73" s="78"/>
      <c r="T73" s="78"/>
      <c r="U73" s="78"/>
    </row>
    <row r="74" spans="1:65">
      <c r="A74" s="76" t="s">
        <v>48</v>
      </c>
      <c r="C74" s="2" t="s">
        <v>149</v>
      </c>
      <c r="D74" s="127">
        <v>1263</v>
      </c>
      <c r="E74" s="7">
        <v>6064285.165</v>
      </c>
      <c r="F74" s="38">
        <f>$L$33</f>
        <v>2.5932855853244105E-2</v>
      </c>
      <c r="G74" s="77">
        <f>E74*F74</f>
        <v>157264.23303691164</v>
      </c>
      <c r="H74" s="7">
        <v>4973968</v>
      </c>
      <c r="I74" s="38">
        <f>$L$43</f>
        <v>8.1385319641078008E-2</v>
      </c>
      <c r="J74" s="77">
        <f>H74*I74</f>
        <v>404807.97556449351</v>
      </c>
      <c r="K74" s="8">
        <v>133842.63</v>
      </c>
      <c r="L74" s="77">
        <f>G74+J74+K74</f>
        <v>695914.83860140515</v>
      </c>
      <c r="M74" s="9">
        <v>0</v>
      </c>
      <c r="N74" s="75">
        <f>L74+M74</f>
        <v>695914.83860140515</v>
      </c>
      <c r="O74" s="78"/>
      <c r="P74" s="78"/>
      <c r="Q74" s="78"/>
      <c r="R74" s="78"/>
      <c r="S74" s="78"/>
      <c r="T74" s="78"/>
      <c r="U74" s="78"/>
    </row>
    <row r="75" spans="1:65">
      <c r="A75" s="76" t="s">
        <v>49</v>
      </c>
      <c r="C75" s="2" t="s">
        <v>150</v>
      </c>
      <c r="D75" s="127">
        <v>2050</v>
      </c>
      <c r="E75" s="7">
        <v>13833026</v>
      </c>
      <c r="F75" s="38">
        <f>$L$33</f>
        <v>2.5932855853244105E-2</v>
      </c>
      <c r="G75" s="77">
        <f>E75*F75</f>
        <v>358729.86927217786</v>
      </c>
      <c r="H75" s="7">
        <v>12124023</v>
      </c>
      <c r="I75" s="38">
        <f>$L$43</f>
        <v>8.1385319641078008E-2</v>
      </c>
      <c r="J75" s="77">
        <f>H75*I75</f>
        <v>986717.48719078151</v>
      </c>
      <c r="K75" s="8">
        <v>285450.48</v>
      </c>
      <c r="L75" s="77">
        <f>G75+J75+K75</f>
        <v>1630897.8364629594</v>
      </c>
      <c r="M75" s="7">
        <v>0</v>
      </c>
      <c r="N75" s="75">
        <f>L75+M75</f>
        <v>1630897.8364629594</v>
      </c>
      <c r="O75" s="78"/>
      <c r="P75" s="78"/>
      <c r="Q75" s="78"/>
      <c r="R75" s="78"/>
      <c r="S75" s="78"/>
      <c r="T75" s="78"/>
      <c r="U75" s="78"/>
    </row>
    <row r="76" spans="1:65">
      <c r="A76" s="76" t="s">
        <v>152</v>
      </c>
      <c r="C76" s="2" t="s">
        <v>151</v>
      </c>
      <c r="D76" s="127">
        <v>852</v>
      </c>
      <c r="E76" s="7">
        <v>7174167.7300000004</v>
      </c>
      <c r="F76" s="38">
        <f>$L$33</f>
        <v>2.5932855853244105E-2</v>
      </c>
      <c r="G76" s="77">
        <f>E76*F76</f>
        <v>186046.65760908549</v>
      </c>
      <c r="H76" s="7">
        <v>6144179</v>
      </c>
      <c r="I76" s="38">
        <f>$L$43</f>
        <v>8.1385319641078008E-2</v>
      </c>
      <c r="J76" s="77">
        <f>H76*I76</f>
        <v>500045.97184699902</v>
      </c>
      <c r="K76" s="8">
        <v>209485.7</v>
      </c>
      <c r="L76" s="77">
        <f>G76+J76+K76</f>
        <v>895578.32945608441</v>
      </c>
      <c r="M76" s="7">
        <v>0</v>
      </c>
      <c r="N76" s="75">
        <f>L76+M76</f>
        <v>895578.32945608441</v>
      </c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54</v>
      </c>
      <c r="B93" s="51"/>
      <c r="C93" s="14" t="s">
        <v>56</v>
      </c>
      <c r="D93" s="14"/>
      <c r="E93" s="43"/>
      <c r="F93" s="43"/>
      <c r="G93" s="12"/>
      <c r="H93" s="12"/>
      <c r="I93" s="12"/>
      <c r="J93" s="12"/>
      <c r="K93" s="12"/>
      <c r="L93" s="86">
        <f>SUM(L73:L92)</f>
        <v>3368757.6290199929</v>
      </c>
      <c r="M93" s="86">
        <f>SUM(M73:M92)</f>
        <v>0</v>
      </c>
      <c r="N93" s="86">
        <f>SUM(N73:N92)</f>
        <v>3368757.6290199929</v>
      </c>
      <c r="O93" s="78"/>
      <c r="P93" s="78"/>
      <c r="Q93" s="78"/>
      <c r="R93" s="78"/>
      <c r="S93" s="78"/>
      <c r="T93" s="78"/>
      <c r="U93" s="78"/>
    </row>
    <row r="94" spans="1:21">
      <c r="A94" s="9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1">
        <v>3</v>
      </c>
      <c r="B95" s="78"/>
      <c r="C95" s="56" t="s">
        <v>71</v>
      </c>
      <c r="D95" s="78"/>
      <c r="E95" s="78"/>
      <c r="F95" s="78"/>
      <c r="G95" s="78"/>
      <c r="H95" s="78"/>
      <c r="I95" s="78"/>
      <c r="J95" s="78"/>
      <c r="K95" s="78"/>
      <c r="L95" s="86">
        <f>L93</f>
        <v>3368757.6290199929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2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ht="33" customHeight="1">
      <c r="A100" s="89" t="s">
        <v>19</v>
      </c>
      <c r="B100" s="88"/>
      <c r="C100" s="116" t="s">
        <v>100</v>
      </c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78"/>
      <c r="P100" s="78"/>
      <c r="Q100" s="78"/>
      <c r="R100" s="78"/>
      <c r="S100" s="78"/>
      <c r="T100" s="78"/>
      <c r="U100" s="78"/>
    </row>
    <row r="101" spans="1:21" ht="34.5" customHeight="1">
      <c r="A101" s="89" t="s">
        <v>20</v>
      </c>
      <c r="B101" s="88"/>
      <c r="C101" s="116" t="s">
        <v>101</v>
      </c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9" t="s">
        <v>21</v>
      </c>
      <c r="B102" s="88"/>
      <c r="C102" s="113" t="s">
        <v>103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78"/>
      <c r="P102" s="78"/>
      <c r="Q102" s="78"/>
      <c r="R102" s="78"/>
      <c r="S102" s="78"/>
      <c r="T102" s="78"/>
      <c r="U102" s="78"/>
    </row>
    <row r="103" spans="1:21">
      <c r="A103" s="89" t="s">
        <v>22</v>
      </c>
      <c r="B103" s="88"/>
      <c r="C103" s="115" t="s">
        <v>74</v>
      </c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78"/>
      <c r="P103" s="78"/>
      <c r="Q103" s="78"/>
      <c r="R103" s="78"/>
      <c r="S103" s="78"/>
      <c r="T103" s="78"/>
      <c r="U103" s="78"/>
    </row>
    <row r="104" spans="1:21">
      <c r="A104" s="87" t="s">
        <v>23</v>
      </c>
      <c r="B104" s="88"/>
      <c r="C104" s="117" t="s">
        <v>75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78"/>
      <c r="P104" s="78"/>
      <c r="Q104" s="78"/>
      <c r="R104" s="78"/>
      <c r="S104" s="78"/>
      <c r="T104" s="78"/>
      <c r="U104" s="78"/>
    </row>
    <row r="105" spans="1:21">
      <c r="A105" s="87" t="s">
        <v>24</v>
      </c>
      <c r="B105" s="88"/>
      <c r="C105" s="118" t="s">
        <v>104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78"/>
      <c r="P105" s="78"/>
      <c r="Q105" s="78"/>
      <c r="R105" s="78"/>
      <c r="S105" s="78"/>
      <c r="T105" s="78"/>
      <c r="U105" s="78"/>
    </row>
    <row r="106" spans="1:21">
      <c r="A106" s="87" t="s">
        <v>25</v>
      </c>
      <c r="B106" s="88"/>
      <c r="C106" s="112" t="s">
        <v>106</v>
      </c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78"/>
      <c r="P106" s="78"/>
      <c r="Q106" s="78"/>
      <c r="R106" s="78"/>
      <c r="S106" s="78"/>
      <c r="T106" s="78"/>
      <c r="U106" s="78"/>
    </row>
    <row r="107" spans="1:21">
      <c r="A107" s="98" t="s">
        <v>96</v>
      </c>
      <c r="B107" s="23"/>
      <c r="C107" s="112" t="s">
        <v>97</v>
      </c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3"/>
      <c r="B109" s="94"/>
      <c r="C109" s="95"/>
      <c r="D109" s="50"/>
      <c r="E109" s="43"/>
      <c r="F109" s="43"/>
      <c r="G109" s="12"/>
      <c r="H109" s="56"/>
      <c r="I109" s="56"/>
      <c r="J109" s="37"/>
      <c r="K109" s="56"/>
      <c r="M109" s="12"/>
      <c r="N109" s="96"/>
      <c r="O109" s="78"/>
      <c r="P109" s="78"/>
      <c r="Q109" s="78"/>
      <c r="R109" s="78"/>
      <c r="S109" s="78"/>
      <c r="T109" s="78"/>
      <c r="U109" s="78"/>
    </row>
    <row r="110" spans="1:21" ht="15.75">
      <c r="A110" s="93"/>
      <c r="B110" s="94"/>
      <c r="C110" s="95"/>
      <c r="D110" s="50"/>
      <c r="E110" s="43"/>
      <c r="F110" s="43"/>
      <c r="G110" s="12"/>
      <c r="H110" s="56"/>
      <c r="I110" s="56"/>
      <c r="J110" s="37"/>
      <c r="K110" s="56"/>
      <c r="M110" s="12"/>
      <c r="N110" s="39"/>
      <c r="O110" s="78"/>
      <c r="P110" s="78"/>
      <c r="Q110" s="78"/>
      <c r="R110" s="78"/>
      <c r="S110" s="78"/>
      <c r="T110" s="78"/>
      <c r="U110" s="78"/>
    </row>
    <row r="111" spans="1:21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3:21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3:21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3:21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3:21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3:21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3:21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3:21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3:21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3:21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3:21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3:21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3:21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3:21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3:21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3:21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3:21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3:21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3:21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3:21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3:21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3:21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3:21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3:21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3:21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3:21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3:21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3:21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3:21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3:21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3:21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3:21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3:21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3:21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3:21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3:21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3:21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3:21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3:21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3:21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3:21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3:21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3:21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3:21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3:21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3:21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3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3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3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  <row r="305" spans="3:14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</row>
    <row r="306" spans="3:14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0" zoomScaleNormal="80" workbookViewId="0">
      <selection activeCell="J28" sqref="J28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120" t="s">
        <v>107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20.25">
      <c r="A4" s="123" t="s">
        <v>119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20.25">
      <c r="A5" s="102"/>
      <c r="B5" s="102"/>
      <c r="C5" s="102"/>
      <c r="D5" s="103"/>
      <c r="E5" s="102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8">
      <c r="A6" s="105"/>
      <c r="B6" s="106" t="s">
        <v>120</v>
      </c>
      <c r="C6" s="106"/>
      <c r="D6" s="106" t="s">
        <v>108</v>
      </c>
      <c r="E6" s="106"/>
      <c r="F6" s="106" t="s">
        <v>109</v>
      </c>
      <c r="G6" s="106"/>
      <c r="H6" s="106" t="s">
        <v>110</v>
      </c>
      <c r="I6" s="106"/>
      <c r="J6" s="106" t="s">
        <v>111</v>
      </c>
      <c r="K6" s="106"/>
      <c r="L6" s="106" t="s">
        <v>112</v>
      </c>
      <c r="M6" s="107"/>
      <c r="N6" s="104"/>
    </row>
    <row r="7" spans="1:14">
      <c r="A7" s="108" t="s">
        <v>113</v>
      </c>
      <c r="B7" s="108" t="s">
        <v>121</v>
      </c>
      <c r="C7" s="108"/>
      <c r="D7" s="108" t="s">
        <v>128</v>
      </c>
      <c r="E7" s="108"/>
      <c r="F7" s="108" t="s">
        <v>128</v>
      </c>
      <c r="G7" s="108"/>
      <c r="H7" s="108" t="s">
        <v>135</v>
      </c>
      <c r="I7" s="108"/>
      <c r="J7" s="108" t="s">
        <v>128</v>
      </c>
      <c r="K7" s="108"/>
      <c r="L7" s="108" t="s">
        <v>135</v>
      </c>
      <c r="M7" s="109"/>
      <c r="N7" s="104"/>
    </row>
    <row r="8" spans="1:14">
      <c r="A8" s="108" t="s">
        <v>114</v>
      </c>
      <c r="B8" s="108" t="s">
        <v>122</v>
      </c>
      <c r="C8" s="108"/>
      <c r="D8" s="108" t="s">
        <v>129</v>
      </c>
      <c r="E8" s="108"/>
      <c r="F8" s="108" t="s">
        <v>129</v>
      </c>
      <c r="G8" s="108"/>
      <c r="H8" s="108" t="s">
        <v>135</v>
      </c>
      <c r="I8" s="108"/>
      <c r="J8" s="108" t="s">
        <v>129</v>
      </c>
      <c r="K8" s="108"/>
      <c r="L8" s="108" t="s">
        <v>135</v>
      </c>
      <c r="M8" s="109"/>
      <c r="N8" s="104"/>
    </row>
    <row r="9" spans="1:14">
      <c r="A9" s="108" t="s">
        <v>115</v>
      </c>
      <c r="B9" s="108" t="s">
        <v>123</v>
      </c>
      <c r="C9" s="108"/>
      <c r="D9" s="108" t="s">
        <v>130</v>
      </c>
      <c r="E9" s="108"/>
      <c r="F9" s="108" t="s">
        <v>130</v>
      </c>
      <c r="G9" s="108"/>
      <c r="H9" s="108" t="s">
        <v>136</v>
      </c>
      <c r="I9" s="108"/>
      <c r="J9" s="108" t="s">
        <v>130</v>
      </c>
      <c r="K9" s="108"/>
      <c r="L9" s="108" t="s">
        <v>136</v>
      </c>
      <c r="M9" s="109"/>
      <c r="N9" s="104"/>
    </row>
    <row r="10" spans="1:14">
      <c r="A10" s="110" t="s">
        <v>116</v>
      </c>
      <c r="B10" s="108" t="s">
        <v>124</v>
      </c>
      <c r="C10" s="108"/>
      <c r="D10" s="108" t="s">
        <v>131</v>
      </c>
      <c r="E10" s="108"/>
      <c r="F10" s="108" t="s">
        <v>131</v>
      </c>
      <c r="G10" s="108"/>
      <c r="H10" s="108" t="s">
        <v>117</v>
      </c>
      <c r="I10" s="108"/>
      <c r="J10" s="108" t="s">
        <v>139</v>
      </c>
      <c r="K10" s="108"/>
      <c r="L10" s="108" t="s">
        <v>117</v>
      </c>
      <c r="M10" s="109"/>
      <c r="N10" s="104"/>
    </row>
    <row r="11" spans="1:14">
      <c r="A11" s="108" t="s">
        <v>118</v>
      </c>
      <c r="B11" s="108" t="s">
        <v>125</v>
      </c>
      <c r="C11" s="108"/>
      <c r="D11" s="108" t="s">
        <v>132</v>
      </c>
      <c r="E11" s="108"/>
      <c r="F11" s="108" t="s">
        <v>132</v>
      </c>
      <c r="G11" s="108"/>
      <c r="H11" s="108" t="s">
        <v>137</v>
      </c>
      <c r="I11" s="108"/>
      <c r="J11" s="108" t="s">
        <v>132</v>
      </c>
      <c r="K11" s="108"/>
      <c r="L11" s="108" t="s">
        <v>140</v>
      </c>
      <c r="M11" s="109"/>
      <c r="N11" s="104"/>
    </row>
    <row r="12" spans="1:14">
      <c r="A12" s="108" t="s">
        <v>15</v>
      </c>
      <c r="B12" s="108" t="s">
        <v>126</v>
      </c>
      <c r="C12" s="108"/>
      <c r="D12" s="108" t="s">
        <v>133</v>
      </c>
      <c r="E12" s="108"/>
      <c r="F12" s="108" t="s">
        <v>133</v>
      </c>
      <c r="G12" s="108"/>
      <c r="H12" s="108" t="s">
        <v>117</v>
      </c>
      <c r="I12" s="108"/>
      <c r="J12" s="108" t="s">
        <v>133</v>
      </c>
      <c r="K12" s="108"/>
      <c r="L12" s="108" t="s">
        <v>117</v>
      </c>
      <c r="M12" s="109"/>
      <c r="N12" s="104"/>
    </row>
    <row r="13" spans="1:14">
      <c r="A13" s="108" t="s">
        <v>42</v>
      </c>
      <c r="B13" s="108" t="s">
        <v>127</v>
      </c>
      <c r="C13" s="108"/>
      <c r="D13" s="108" t="s">
        <v>134</v>
      </c>
      <c r="E13" s="108"/>
      <c r="F13" s="108" t="s">
        <v>134</v>
      </c>
      <c r="G13" s="108"/>
      <c r="H13" s="108" t="s">
        <v>138</v>
      </c>
      <c r="I13" s="108"/>
      <c r="J13" s="108" t="s">
        <v>134</v>
      </c>
      <c r="K13" s="108"/>
      <c r="L13" s="108" t="s">
        <v>141</v>
      </c>
      <c r="M13" s="109"/>
      <c r="N13" s="104"/>
    </row>
    <row r="14" spans="1:14" ht="18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5"/>
      <c r="N14" s="105"/>
    </row>
    <row r="15" spans="1:14" ht="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67.5" customHeight="1">
      <c r="A16" s="124" t="s">
        <v>142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6"/>
      <c r="M16" s="105"/>
      <c r="N16" s="105"/>
    </row>
    <row r="18" spans="1:12">
      <c r="A18" s="119" t="s">
        <v>143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</row>
    <row r="20" spans="1:12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</row>
    <row r="22" spans="1:12" ht="15" customHeight="1">
      <c r="A22" s="119" t="s">
        <v>144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1:1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>
      <c r="A24" s="119" t="s">
        <v>145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GG</vt:lpstr>
      <vt:lpstr>Cross Ref to Att O</vt:lpstr>
      <vt:lpstr>'Attach GG'!Print_Area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Lilly, Kathy</cp:lastModifiedBy>
  <cp:lastPrinted>2013-01-31T16:45:06Z</cp:lastPrinted>
  <dcterms:created xsi:type="dcterms:W3CDTF">2009-07-01T14:12:33Z</dcterms:created>
  <dcterms:modified xsi:type="dcterms:W3CDTF">2018-04-17T17:15:54Z</dcterms:modified>
</cp:coreProperties>
</file>