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inancial Modeling\Attachment O (MISO)\Attachment O 2016\"/>
    </mc:Choice>
  </mc:AlternateContent>
  <bookViews>
    <workbookView xWindow="0" yWindow="60" windowWidth="16395" windowHeight="6165"/>
  </bookViews>
  <sheets>
    <sheet name="Sch 1 Rcvble Exp" sheetId="2" r:id="rId1"/>
  </sheets>
  <externalReferences>
    <externalReference r:id="rId2"/>
    <externalReference r:id="rId3"/>
  </externalReferences>
  <definedNames>
    <definedName name="_xlnm.Print_Area" localSheetId="0">'Sch 1 Rcvble Exp'!$A$1:$F$39</definedName>
  </definedNames>
  <calcPr calcId="15251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16" i="2" l="1"/>
  <c r="F27" i="2" l="1"/>
  <c r="A30" i="2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1" i="2" s="1"/>
  <c r="A32" i="2" s="1"/>
  <c r="A33" i="2" s="1"/>
  <c r="A34" i="2" s="1"/>
  <c r="D29" i="2" l="1"/>
  <c r="A35" i="2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<sst xmlns="http://schemas.openxmlformats.org/spreadsheetml/2006/main" count="40" uniqueCount="32">
  <si>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</si>
  <si>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</si>
  <si>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</si>
  <si>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</si>
  <si>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</si>
  <si>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</si>
  <si>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</si>
  <si>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</si>
  <si>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</si>
  <si>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</si>
  <si>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</si>
  <si>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</si>
  <si>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</si>
  <si>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</si>
  <si>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</si>
  <si>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</si>
  <si>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</si>
  <si>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</si>
  <si>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</si>
  <si>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</si>
  <si>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</si>
  <si>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</si>
  <si>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</si>
  <si>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</si>
  <si>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21 will be supported by a True-Up Worksheet.</t>
    </r>
  </si>
  <si>
    <t xml:space="preserve"> </t>
  </si>
  <si>
    <t>Big Rivers Electric Corporation</t>
  </si>
  <si>
    <t>N/A</t>
  </si>
  <si>
    <t>Actual</t>
  </si>
  <si>
    <t>Transmission Detail for 2016</t>
  </si>
  <si>
    <t>For Twelve Months Ended 12/31/16</t>
  </si>
  <si>
    <t>BREC 2016 Year-End Trial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</si>
</sst>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3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2" fillId="0" borderId="0" xfId="0" applyFont="1"/>
    <xf numFmtId="0" fontId="6" fillId="2" borderId="0" xfId="0" applyFont="1" applyFill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16%20Trial%20Balance-Final%20(01.25.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mission%20Detail%20fo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-16 PTD"/>
      <sheetName val="Dec-16 YTD"/>
    </sheetNames>
    <sheetDataSet>
      <sheetData sheetId="0"/>
      <sheetData sheetId="1">
        <row r="792">
          <cell r="F792">
            <v>1367400.44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</sheetNames>
    <sheetDataSet>
      <sheetData sheetId="0"/>
      <sheetData sheetId="1"/>
      <sheetData sheetId="2"/>
      <sheetData sheetId="3"/>
      <sheetData sheetId="4">
        <row r="11">
          <cell r="O11">
            <v>119366.28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>
      <selection activeCell="C7" sqref="C7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25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5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4" t="s">
        <v>26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 t="s">
        <v>30</v>
      </c>
    </row>
    <row r="10" spans="1:7" ht="17.25" x14ac:dyDescent="0.25">
      <c r="A10" s="1">
        <f t="shared" si="0"/>
        <v>4</v>
      </c>
      <c r="B10" s="1" t="s">
        <v>22</v>
      </c>
      <c r="C10" s="4" t="s">
        <v>27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28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x14ac:dyDescent="0.25">
      <c r="A16" s="1">
        <f t="shared" si="0"/>
        <v>10</v>
      </c>
      <c r="B16" s="1" t="s">
        <v>4</v>
      </c>
      <c r="D16" s="16" t="s">
        <v>31</v>
      </c>
      <c r="E16" s="9" t="s">
        <v>8</v>
      </c>
      <c r="F16" s="10">
        <f>+'[1]Dec-16 YTD'!$F$792</f>
        <v>1367400.44</v>
      </c>
    </row>
    <row r="17" spans="1:6" x14ac:dyDescent="0.25">
      <c r="A17" s="1">
        <f t="shared" si="0"/>
        <v>11</v>
      </c>
      <c r="B17" s="1" t="s">
        <v>1</v>
      </c>
      <c r="D17" s="16" t="s">
        <v>31</v>
      </c>
      <c r="E17" s="9"/>
      <c r="F17" s="10"/>
    </row>
    <row r="18" spans="1:6" x14ac:dyDescent="0.25">
      <c r="A18" s="1">
        <f t="shared" si="0"/>
        <v>12</v>
      </c>
      <c r="B18" s="1" t="s">
        <v>2</v>
      </c>
      <c r="D18" s="16" t="s">
        <v>31</v>
      </c>
      <c r="E18" s="9"/>
      <c r="F18" s="10"/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1">
        <f>SUM(F16:F18)</f>
        <v>1367400.44</v>
      </c>
    </row>
    <row r="20" spans="1:6" x14ac:dyDescent="0.25">
      <c r="A20" s="1">
        <f t="shared" si="0"/>
        <v>14</v>
      </c>
    </row>
    <row r="21" spans="1:6" x14ac:dyDescent="0.25">
      <c r="A21" s="1">
        <f t="shared" si="0"/>
        <v>15</v>
      </c>
      <c r="B21" s="1" t="s">
        <v>0</v>
      </c>
      <c r="D21" s="16" t="s">
        <v>27</v>
      </c>
      <c r="E21" s="9"/>
      <c r="F21" s="10"/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2" t="s">
        <v>10</v>
      </c>
      <c r="D23" s="1" t="str">
        <f>"(Line "&amp;A19&amp;" - Line "&amp;A21&amp;")"</f>
        <v>(Line 13 - Line 15)</v>
      </c>
      <c r="E23" s="1" t="s">
        <v>8</v>
      </c>
      <c r="F23" s="13">
        <f>+F19-F21</f>
        <v>1367400.44</v>
      </c>
    </row>
    <row r="24" spans="1:6" x14ac:dyDescent="0.25">
      <c r="A24" s="1">
        <f t="shared" si="0"/>
        <v>18</v>
      </c>
    </row>
    <row r="25" spans="1:6" x14ac:dyDescent="0.25">
      <c r="A25" s="1">
        <f t="shared" si="0"/>
        <v>19</v>
      </c>
      <c r="B25" s="12" t="s">
        <v>9</v>
      </c>
      <c r="D25" s="16" t="s">
        <v>27</v>
      </c>
      <c r="E25" s="9"/>
      <c r="F25" s="10"/>
    </row>
    <row r="26" spans="1:6" x14ac:dyDescent="0.25">
      <c r="A26" s="1">
        <f t="shared" si="0"/>
        <v>20</v>
      </c>
    </row>
    <row r="27" spans="1:6" x14ac:dyDescent="0.25">
      <c r="A27" s="1">
        <f t="shared" si="0"/>
        <v>21</v>
      </c>
      <c r="B27" s="12" t="s">
        <v>23</v>
      </c>
      <c r="D27" s="16" t="s">
        <v>29</v>
      </c>
      <c r="E27" s="1" t="s">
        <v>8</v>
      </c>
      <c r="F27" s="10">
        <f>+'[2]2016'!$O$11</f>
        <v>119366.28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2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3">
        <f>+F23+F25-F27</f>
        <v>1248034.1599999999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">
        <v>24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Jennifer M Stone</cp:lastModifiedBy>
  <cp:lastPrinted>2014-04-14T15:38:58Z</cp:lastPrinted>
  <dcterms:created xsi:type="dcterms:W3CDTF">2013-09-19T19:05:18Z</dcterms:created>
  <dcterms:modified xsi:type="dcterms:W3CDTF">2017-04-18T21:01:14Z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